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28680" yWindow="65416" windowWidth="29040" windowHeight="15720" tabRatio="584" activeTab="0"/>
  </bookViews>
  <sheets>
    <sheet name="Info" sheetId="23" r:id="rId1"/>
    <sheet name="Draft Policy CHWMs" sheetId="25" r:id="rId2"/>
    <sheet name="Calculation" sheetId="15" r:id="rId3"/>
    <sheet name="Data" sheetId="10" r:id="rId4"/>
    <sheet name="Reference Data" sheetId="16" state="hidden" r:id="rId5"/>
    <sheet name="Proportional Share Calculation" sheetId="17" state="hidden" r:id="rId6"/>
    <sheet name="Lists" sheetId="11" state="hidden" r:id="rId7"/>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<sst xmlns="http://schemas.openxmlformats.org/spreadsheetml/2006/main" count="1107" uniqueCount="291">
  <si>
    <t>Conservation Adjustment</t>
  </si>
  <si>
    <t>All data is in average megawatts (aMW)</t>
  </si>
  <si>
    <t>No</t>
  </si>
  <si>
    <t>TRL</t>
  </si>
  <si>
    <t>NLSL</t>
  </si>
  <si>
    <t>FY 2026</t>
  </si>
  <si>
    <t>BES</t>
  </si>
  <si>
    <t>Customer</t>
  </si>
  <si>
    <t>Yes</t>
  </si>
  <si>
    <t>Alder Mutual</t>
  </si>
  <si>
    <t>Asotin County PUD #1</t>
  </si>
  <si>
    <t>Benton County PUD #1</t>
  </si>
  <si>
    <t>Benton REA</t>
  </si>
  <si>
    <t>Big Bend Elec Coop</t>
  </si>
  <si>
    <t>Blachly Lane Elec Coop</t>
  </si>
  <si>
    <t>Canby, City of</t>
  </si>
  <si>
    <t>Central Electric Coop</t>
  </si>
  <si>
    <t>Central Lincoln PUD</t>
  </si>
  <si>
    <t>Albion, City of</t>
  </si>
  <si>
    <t>Ashland, City of</t>
  </si>
  <si>
    <t>Bandon, City of</t>
  </si>
  <si>
    <t>Blaine, City of</t>
  </si>
  <si>
    <t>Bonners Ferry, City of</t>
  </si>
  <si>
    <t>Burley, City of</t>
  </si>
  <si>
    <t>Cascade Locks, City of</t>
  </si>
  <si>
    <t>Centralia, City of</t>
  </si>
  <si>
    <t>Cheney, City of</t>
  </si>
  <si>
    <t>Chewelah, City of</t>
  </si>
  <si>
    <t>Declo, City of</t>
  </si>
  <si>
    <t>Drain, City of</t>
  </si>
  <si>
    <t>Ellensburg, City of</t>
  </si>
  <si>
    <t>Forest Grove, City of</t>
  </si>
  <si>
    <t>Heyburn, City of</t>
  </si>
  <si>
    <t>McCleary, City of</t>
  </si>
  <si>
    <t>McMinnville, City of</t>
  </si>
  <si>
    <t>Milton, Town of</t>
  </si>
  <si>
    <t>Milton-Freewater, City of</t>
  </si>
  <si>
    <t>Minidoka, City of</t>
  </si>
  <si>
    <t>Monmouth, City of</t>
  </si>
  <si>
    <t>Plummer, City of</t>
  </si>
  <si>
    <t>Port Angeles, City of</t>
  </si>
  <si>
    <t>Richland, City of</t>
  </si>
  <si>
    <t>Rupert, City of</t>
  </si>
  <si>
    <t>Soda Springs, City of</t>
  </si>
  <si>
    <t>Sumas, Town of</t>
  </si>
  <si>
    <t>Troy, City of</t>
  </si>
  <si>
    <t>Clallam County PUD #1</t>
  </si>
  <si>
    <t>Clark County PUD #1</t>
  </si>
  <si>
    <t>Clatskanie PUD</t>
  </si>
  <si>
    <t>Clearwater Power</t>
  </si>
  <si>
    <t>Columbia Basin Elec Coop</t>
  </si>
  <si>
    <t>Columbia Power Coop</t>
  </si>
  <si>
    <t>Columbia River PUD</t>
  </si>
  <si>
    <t>Columbia REA</t>
  </si>
  <si>
    <t>Consolidated Irrigation District #19</t>
  </si>
  <si>
    <t>Consumers Power</t>
  </si>
  <si>
    <t>Coos Curry Elec Coop</t>
  </si>
  <si>
    <t>Cowlitz County PUD #1</t>
  </si>
  <si>
    <t>Douglas Electric Cooperative</t>
  </si>
  <si>
    <t>East End Mutual Electric</t>
  </si>
  <si>
    <t>Eatonville, City of</t>
  </si>
  <si>
    <t>Elmhurst Mutual P &amp; L</t>
  </si>
  <si>
    <t>Emerald PUD</t>
  </si>
  <si>
    <t>Energy Northwest</t>
  </si>
  <si>
    <t>Eugene Water &amp; Electric Board</t>
  </si>
  <si>
    <t>U.S. Airforce Base, Fairchild</t>
  </si>
  <si>
    <t>Fall River Elec Coop</t>
  </si>
  <si>
    <t>Farmers Elec Coop</t>
  </si>
  <si>
    <t>Ferry County PUD #1</t>
  </si>
  <si>
    <t>Flathead Elec Coop</t>
  </si>
  <si>
    <t>Franklin County PUD #1</t>
  </si>
  <si>
    <t>Glacier Elec  Coop</t>
  </si>
  <si>
    <t>Grant County PUD #2</t>
  </si>
  <si>
    <t>Grays Harbor PUD #1</t>
  </si>
  <si>
    <t>Harney Elec Coop</t>
  </si>
  <si>
    <t>Hood River Elec Coop</t>
  </si>
  <si>
    <t>Idaho County L &amp; P</t>
  </si>
  <si>
    <t>Idaho Falls Power</t>
  </si>
  <si>
    <t>Inland P &amp; L</t>
  </si>
  <si>
    <t>Kittitas County PUD #1</t>
  </si>
  <si>
    <t>Klickitat County PUD #1</t>
  </si>
  <si>
    <t>Kootenai Electric Coop</t>
  </si>
  <si>
    <t>Lakeview L &amp; P (WA)</t>
  </si>
  <si>
    <t>Lane County Elec Coop</t>
  </si>
  <si>
    <t>Lewis County PUD #1</t>
  </si>
  <si>
    <t>Lincoln Elec Coop (MT)</t>
  </si>
  <si>
    <t>Lost River Elec Coop</t>
  </si>
  <si>
    <t>Lower Valley Energy</t>
  </si>
  <si>
    <t>Mason County PUD #1</t>
  </si>
  <si>
    <t>Mason County PUD #3</t>
  </si>
  <si>
    <t>Midstate Elec Coop</t>
  </si>
  <si>
    <t>Mission Valley</t>
  </si>
  <si>
    <t>Missoula Elec Coop</t>
  </si>
  <si>
    <t>Modern Elec Coop</t>
  </si>
  <si>
    <t>Nespelem Valley Elec Coop</t>
  </si>
  <si>
    <t>Northern Lights</t>
  </si>
  <si>
    <t>Northern Wasco County PUD</t>
  </si>
  <si>
    <t>Ohop Mutual Light Company</t>
  </si>
  <si>
    <t>Okanogan County Elec Coop</t>
  </si>
  <si>
    <t>Okanogan County PUD #1</t>
  </si>
  <si>
    <t>Orcas P &amp; L</t>
  </si>
  <si>
    <t>Oregon Trail Coop</t>
  </si>
  <si>
    <t>Pacific County PUD #2</t>
  </si>
  <si>
    <t>Parkland L &amp; W</t>
  </si>
  <si>
    <t>Pend Oreille County PUD  #1</t>
  </si>
  <si>
    <t>Peninsula Light Company</t>
  </si>
  <si>
    <t>U.S. Naval Base,  Bremerton</t>
  </si>
  <si>
    <t>Raft River Elec Coop</t>
  </si>
  <si>
    <t>Ravalli County Elec Coop</t>
  </si>
  <si>
    <t>Riverside Elec Coop</t>
  </si>
  <si>
    <t>Salem Elec Coop</t>
  </si>
  <si>
    <t>Salmon River Elec Coop</t>
  </si>
  <si>
    <t>Seattle City Light</t>
  </si>
  <si>
    <t>Skamania County PUD #1</t>
  </si>
  <si>
    <t>Snohomish County PUD #1</t>
  </si>
  <si>
    <t>Southside Elec Lines</t>
  </si>
  <si>
    <t>Springfield Utility Board</t>
  </si>
  <si>
    <t>Surprise Valley Elec Coop</t>
  </si>
  <si>
    <t>Tacoma Public Utilities</t>
  </si>
  <si>
    <t>Tanner Elec Coop</t>
  </si>
  <si>
    <t>Tillamook PUD #1</t>
  </si>
  <si>
    <t>Coulee Dam, City of</t>
  </si>
  <si>
    <t>Steilacoom, Town of</t>
  </si>
  <si>
    <t>Umatilla Elec Coop</t>
  </si>
  <si>
    <t>United Electric Coop</t>
  </si>
  <si>
    <t>U.S. DOE Albany Research Center</t>
  </si>
  <si>
    <t>U.S. Naval Station, Everett (Jim Creek)</t>
  </si>
  <si>
    <t>U.S. Naval Submarine Base, Bangor</t>
  </si>
  <si>
    <t>U.S. DOE Richland Operations Office</t>
  </si>
  <si>
    <t>Vera Irrigation District</t>
  </si>
  <si>
    <t>Vigilante Elec Coop</t>
  </si>
  <si>
    <t>Wahkiakum County PUD #1</t>
  </si>
  <si>
    <t>Wasco Elec Coop</t>
  </si>
  <si>
    <t>Wells Rural Elec Coop</t>
  </si>
  <si>
    <t>West Oregon Elec Coop</t>
  </si>
  <si>
    <t>Whatcom County PUD #1</t>
  </si>
  <si>
    <t>Umpqua Indian Utility Cooperative</t>
  </si>
  <si>
    <t>Yakama Power</t>
  </si>
  <si>
    <t>Kalispel Tribe Utility</t>
  </si>
  <si>
    <t>Hermiston, City of</t>
  </si>
  <si>
    <t>Port of Seattle - SETAC In'tl. Airport</t>
  </si>
  <si>
    <t>Weiser, City of</t>
  </si>
  <si>
    <t>Jefferson County PUD #1</t>
  </si>
  <si>
    <t>Customer Aggregate</t>
  </si>
  <si>
    <t>Conservation</t>
  </si>
  <si>
    <t>FY 2012</t>
  </si>
  <si>
    <t>FY 2027</t>
  </si>
  <si>
    <t>FY 2028</t>
  </si>
  <si>
    <t>FY 2029</t>
  </si>
  <si>
    <t>Button</t>
  </si>
  <si>
    <t>Display</t>
  </si>
  <si>
    <t xml:space="preserve">Resource Removal </t>
  </si>
  <si>
    <t>FY 2025</t>
  </si>
  <si>
    <t>FY 2022</t>
  </si>
  <si>
    <t>FY 2023</t>
  </si>
  <si>
    <t>FY 2024</t>
  </si>
  <si>
    <t>FY 2030</t>
  </si>
  <si>
    <t>FY 2031</t>
  </si>
  <si>
    <t>FY 2032</t>
  </si>
  <si>
    <t>FY 2033</t>
  </si>
  <si>
    <t>FY 2034</t>
  </si>
  <si>
    <t>FY 2035</t>
  </si>
  <si>
    <t>Existing Resources</t>
  </si>
  <si>
    <t>New Resources - Specified</t>
  </si>
  <si>
    <t>Total Conservation</t>
  </si>
  <si>
    <t>Self-Funded Conservation</t>
  </si>
  <si>
    <t>BP-12</t>
  </si>
  <si>
    <t>BP-14</t>
  </si>
  <si>
    <t>BP-16</t>
  </si>
  <si>
    <t>BP-18</t>
  </si>
  <si>
    <t>BP-20</t>
  </si>
  <si>
    <t xml:space="preserve">BP-22 </t>
  </si>
  <si>
    <t>BP-24</t>
  </si>
  <si>
    <t>Other (SNEERS, CORs, Green Exception)</t>
  </si>
  <si>
    <t>Aggregate</t>
  </si>
  <si>
    <t>SLF FY12-FY23</t>
  </si>
  <si>
    <t>SLF FY12-FY21</t>
  </si>
  <si>
    <t>SLF FY12-FY26</t>
  </si>
  <si>
    <t>Conservation Aggregated</t>
  </si>
  <si>
    <t>SLF FY22-FY26</t>
  </si>
  <si>
    <t>Non-Federal Resource</t>
  </si>
  <si>
    <t xml:space="preserve">Existing </t>
  </si>
  <si>
    <t>Removal</t>
  </si>
  <si>
    <t>New Specified</t>
  </si>
  <si>
    <t>Load Growth Adjustment</t>
  </si>
  <si>
    <t>CHWM Calculation</t>
  </si>
  <si>
    <t>Resources</t>
  </si>
  <si>
    <t>CHWM (2024)</t>
  </si>
  <si>
    <t>RHWM (2024)</t>
  </si>
  <si>
    <t>CHWM (2022)</t>
  </si>
  <si>
    <t>RHWM (2022)</t>
  </si>
  <si>
    <t>Remove Headroom</t>
  </si>
  <si>
    <t>Scaling</t>
  </si>
  <si>
    <t>Provider of Choice CHWM</t>
  </si>
  <si>
    <t>Unscaled System Size</t>
  </si>
  <si>
    <t>CHWM w/adjustments</t>
  </si>
  <si>
    <t>Note: All data is in aMW</t>
  </si>
  <si>
    <t>Contract High Water Mark Calculation Model</t>
  </si>
  <si>
    <t>Contact information:</t>
  </si>
  <si>
    <t xml:space="preserve">post2028@bpa.gov </t>
  </si>
  <si>
    <t>Date released</t>
  </si>
  <si>
    <t>Context:</t>
  </si>
  <si>
    <t>Table of Contents</t>
  </si>
  <si>
    <t>Tab</t>
  </si>
  <si>
    <t>Description</t>
  </si>
  <si>
    <t>Info</t>
  </si>
  <si>
    <t>Calculation</t>
  </si>
  <si>
    <t>Data</t>
  </si>
  <si>
    <t xml:space="preserve">Tab includes all data used in the CHWM calculation. </t>
  </si>
  <si>
    <t>Reference Data</t>
  </si>
  <si>
    <t>CHWM Equation:</t>
  </si>
  <si>
    <t xml:space="preserve">Data </t>
  </si>
  <si>
    <t>Category</t>
  </si>
  <si>
    <t xml:space="preserve">Description of Data </t>
  </si>
  <si>
    <t xml:space="preserve">Source Data </t>
  </si>
  <si>
    <t xml:space="preserve">Source Tab </t>
  </si>
  <si>
    <t>N/A</t>
  </si>
  <si>
    <t>Total Retail Load Actuals</t>
  </si>
  <si>
    <t xml:space="preserve">TRL actuals from transparency net requirements process. </t>
  </si>
  <si>
    <t>June 2021 Capacity Data</t>
  </si>
  <si>
    <t>TRL_Energy</t>
  </si>
  <si>
    <t>Total Retail Load Forecast</t>
  </si>
  <si>
    <t>I_TRL</t>
  </si>
  <si>
    <t>New Large Single Loads</t>
  </si>
  <si>
    <t>I_NLSL</t>
  </si>
  <si>
    <t>Non-federal Existing Resources</t>
  </si>
  <si>
    <t>I_ER</t>
  </si>
  <si>
    <t>Non-federal New Specified Resources</t>
  </si>
  <si>
    <t>I_NR</t>
  </si>
  <si>
    <t>Non-federal SNEER, COR and Green Exception Resources</t>
  </si>
  <si>
    <t>I_ER_other</t>
  </si>
  <si>
    <t xml:space="preserve">Tab provides the CHWM calculation including determination for PF-eligible load. </t>
  </si>
  <si>
    <t>Green Cell</t>
  </si>
  <si>
    <t>Yellow Cell</t>
  </si>
  <si>
    <t xml:space="preserve">Cell value can be changed by entering a new number. No restrictions on inputs. </t>
  </si>
  <si>
    <t>Cell Color Guide</t>
  </si>
  <si>
    <t xml:space="preserve">Cell value can be changed but restricted to pre-determined list of options. </t>
  </si>
  <si>
    <t>BP-24 Billing Determinants Model</t>
  </si>
  <si>
    <t>Headroom Adjustment</t>
  </si>
  <si>
    <t>Resource Removal</t>
  </si>
  <si>
    <t>September 2022 BPA Decision Letter</t>
  </si>
  <si>
    <t>Lists</t>
  </si>
  <si>
    <t xml:space="preserve">Hidden tab that enables the Calculation tab selections including some of the adjustment calculations. Any changes to the Data tab would be reflected in the Reference Data tab. </t>
  </si>
  <si>
    <t xml:space="preserve">Hidden tab that includes the lists to create the pre-determined list of options in the Calculation tab. </t>
  </si>
  <si>
    <t>RHWM Process Webpage</t>
  </si>
  <si>
    <t>NLSL data based on the BP-24 Initial Proposal forecast. The model includes all years provided in the billing determinant model. NLSLs are always deducted for CHWM determination as NLSLs are not eligible to be served at a PF rate.</t>
  </si>
  <si>
    <t>PF-Eligible Load in Index Year</t>
  </si>
  <si>
    <t>PF-Eligible Load in Index Year Calculation</t>
  </si>
  <si>
    <t>Total Retail Load</t>
  </si>
  <si>
    <t>New Large Single Load</t>
  </si>
  <si>
    <t>Base Allowance</t>
  </si>
  <si>
    <t>Index Year</t>
  </si>
  <si>
    <t xml:space="preserve">TRL data based on the BP-24 Initial Proposal forecast. The model includes all years provided in the billing determinant model. 2022 and 2023 data is from BP-22 vintage forecast. 2024 forward are based on 2024 RHWM process vintage. </t>
  </si>
  <si>
    <t>New Specified Resource Adjustment</t>
  </si>
  <si>
    <t>Headroom</t>
  </si>
  <si>
    <t>Above-RHWM</t>
  </si>
  <si>
    <t xml:space="preserve">Shared Augmentation </t>
  </si>
  <si>
    <t>Shared Augmentation Actual Amount</t>
  </si>
  <si>
    <t>Economic Adjustment</t>
  </si>
  <si>
    <t>Proportional Share Adjustment</t>
  </si>
  <si>
    <t>Adjustment Share</t>
  </si>
  <si>
    <t>Draft Policy CHWMs</t>
  </si>
  <si>
    <t>Proportional Share Calculation</t>
  </si>
  <si>
    <t xml:space="preserve">Hidden tab that computes the proportional share calculation for the Calculation tab. </t>
  </si>
  <si>
    <t>Set amount of power eligible to purchase at a PF Tier 1 rate</t>
  </si>
  <si>
    <t>Provider of Choice Above-CHWM load in the index year</t>
  </si>
  <si>
    <t xml:space="preserve">NOTE: This tab reflects the CHWM calculation as described in the draft Provider of Choice Policy. Data is set using selections made in the Calculation tab. </t>
  </si>
  <si>
    <t xml:space="preserve">Tab provides context, calculations and description and source of all data included in the workbook. </t>
  </si>
  <si>
    <t xml:space="preserve">Tab provides estimated CHWM values based on the CHWM calculation described in the draft Provider of Choice Policy. </t>
  </si>
  <si>
    <t xml:space="preserve">The index year is the year used to establish PF-eligible load in the CHWM calculation. </t>
  </si>
  <si>
    <t>PF-Eligible Load  Calculation</t>
  </si>
  <si>
    <t>PF-Eligible Load Equation</t>
  </si>
  <si>
    <t>Above-CHWM Equation</t>
  </si>
  <si>
    <t xml:space="preserve">The economic adjustment reflects how loads would be adjusted if a consumer load qualified for the economic adjustment to total retail load. There are currently no loads identified for the adjustment but users are welcome to input their own assumptions. </t>
  </si>
  <si>
    <t xml:space="preserve">Existing resources are based on existing resources included in the Regional Dialogue contract Exhibit A. Data is based on the data provided in the BP-24 Initial Proposal. This data is made available for FY 2022 through FY 2028. If a year is selected, existing resources will be deducted in the PF-eligible load calculation. If "No" is selected, existing resources will not be deducted in the PF-eligible load calculation. </t>
  </si>
  <si>
    <t xml:space="preserve">Small Non-dispatchable New Resource Treated Equivalently to an Existing Resource (SNEER), consumer-owned resource and green exception resource amounts are included in the Regional Dialogue contract Exhibit A. Data is based on the data provided in the BP-24 Initial Proposal. This data is made available for FY 2022 through FY 2028. If a year is selected, existing resources will be deducted in the PF-eligible load calculation. If "No" is selected, existing resources will not be deducted in the PF-eligible load calculation. </t>
  </si>
  <si>
    <t xml:space="preserve">New specified resources are resources added after September 30, 2006, and included in Regional Dialogue contract Exhibit A. Data is based on the data provided in the BP-24 Initial Proposal. This data is made available for FY 2022 - FY 2028. If a year is selected, existing resources will be deducted in the PF-eligible load calculation. If "No" is selected, existing resources will not be deducted in the PF-eligible load calculation. </t>
  </si>
  <si>
    <t xml:space="preserve">The base allowance is the amount from which all adjustments are added or subtracted. The base allowance is based on CHWM and RHWM values from the bi-annual RHWM process. Values from the 2022 and 2024 processes are included as options in the model. </t>
  </si>
  <si>
    <t>The conservation adjustment takes into account self-funded conservation achievements approved by Bonneville during a defined time horizon of the Regional Dialogue contract period. The user is able to select the time horizon to be included as well as the percentage of that time horizon conservation to be included in the adjustment. If the adjustment is set to "Yes," the adjustment will be added back for setting the Provider or Choice CHWM. Selecting "No" will not include the adjustment in the calculation.  
~ Historical conservation data is based on conservation data reported through FY 2021. 
~ Future self-funded conservation is based on averaging conservation achieved over FY 2018 - 2021 and multiplying that number by the number of future years to be considered.</t>
  </si>
  <si>
    <t xml:space="preserve">The new specified resource adjustment applies to customers who added new specified resources, defined under Regional Dialogue as resources added after September 30, 2006. The adjustment adds the aMW amount of the resource to the Provider of Choice CHWM. The user can define what percentage of the resource should be counted. If the adjustment is set to "Yes," the adjustment will be added back for setting the Provider or Choice CHWM. Selecting "No" will not include the adjustment in the calculation.  </t>
  </si>
  <si>
    <t xml:space="preserve">The load growth adjustment applies to customers whose PF-eligible load in the index year is greater than their base allowance. The adjustment allows a user to determine what percent of load growth should be added back in as part of the load growth adjustment. If the adjustment is set to "Yes," the adjustment will be added back for setting the Provider or Choice CHWM. Selecting "No" will not include the adjustment in the calculation.  </t>
  </si>
  <si>
    <t xml:space="preserve">The calculation is available on the Proportional Share Calculation tab. </t>
  </si>
  <si>
    <t>Returning Public Utility (Grant PUD)</t>
  </si>
  <si>
    <t xml:space="preserve">Bonneville developed an updated CHWM calculation model to reflect the CHWM calculation described in the draft Provider of Choice Policy. As a reminder, CHWMs are an allocation of Tier 1 costs, not an allocation of the system or physical resources. Please note this model is for illustrative purposes only and CHWMs provided are considered estimates. The model does not reflect final policy decisions. For questions about this spreadsheet, please email the Provider of Choice team at post2028@bpa.gov and/or reach out to your Power Account Executive. </t>
  </si>
  <si>
    <t xml:space="preserve">Grant PUD provided preliminary load and resource amounts that are included in the model. The data is not pulled from the billing determinant model and is denoted in green. Bonneville is in the process of vetting these numbers and Grant PUD will be subject to the same net requirements process other customers are. The base load assumption is set equal to the last Block purchase amount Grant PUD made from Bonneville prior to Regional Dialogue and is also denoted in green. </t>
  </si>
  <si>
    <t xml:space="preserve">The conservation data by rate period is available in the Data tab. The data was first provided in the October 5 CHWM model. </t>
  </si>
  <si>
    <t xml:space="preserve">Customers may request a permanent removal of a specified resource, provided consistent with 5(b)9(c) policy, before the expiration of the Regional Dialogue contracts. The resource would no longer be deducted from a customer's net requirements calculation. For purposes of this model, the approved resource removal amount is added back to a customer's PF-eligible load. The data included in this model is limited to what has been made publicly available but users are welcome to input their own assumptions. If "Yes" is selected, the resource amount presumed removed will be added back to a customer's PF-eligible load. If "No" is selected, there is no impact to the PF-eligible load calculation. </t>
  </si>
  <si>
    <t xml:space="preserve">The headroom adjustment applies to customers whose PF-eligible load is lower than their base allowance. It reduces their base allowance to their PF-eligible load by subtracting out headroom. If "Yes" is selected, the adjustment reduces a CHWM. If "No" is selected, the adjustment is not included in the calculation. The user has the ability to adjust what percentage of headroom is reduced in the adjustment. </t>
  </si>
  <si>
    <t xml:space="preserve">The proportional share adjustment provides an equitable adjustment to all customers as part of the CHWM calculation. The adjustment adjusts individual CHWMs by an amount equal to the customer's pro rata share where a customer's share is based on its individual CHWM relative to the aggregate CHWMs of all customers. The adjustment is limited so that aggregated CHWMs do not exceed the limit put in place by the set amount of power eligible to purchase at a PF Tier 1 rate. The user can change this limit as well. If the adjustment is set to "Yes," the adjustment will be added back for setting the Provider or Choice CHWM provided aggregate CHWMs do not exceed the limit. Selecting "No" will not include the adjustment in the calculation.  </t>
  </si>
  <si>
    <t xml:space="preserve">The aggregated CHWMs, as determined by the CHWM calculation, fixes the total amount of power that is eligible to be purchased at a PF Tier 1 rate. However, under the proportional share adjustment, Bonneville limits the adjustment to an aggregate no greater than 7,250 aMW. Resetting this value would change the limitations placed on the proportional share adjustment. If aggregate CHWMs are greater than the set amount of power specified, no propotional share adjustment would be applied. </t>
  </si>
  <si>
    <t>Above-CHWM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</si>
</sst>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_(* \(#,##0.00\);_(* &quot;-&quot;????_);_(@_)"/>
  </numFmts>
  <fonts count="28">
    <font>
      <sz val="11"/>
      <color theme="1"/>
      <name val="Calibri"/>
      <family val="2"/>
      <scheme val="minor"/>
    </font>
    <font>
      <sz val="10"/>
      <name val="Arial"/>
      <family val="2"/>
    </font>
    <font>
      <sz val="11"/>
      <color theme="1"/>
      <name val="Arial"/>
      <family val="2"/>
    </font>
    <font>
      <b/>
      <sz val="11"/>
      <color theme="1"/>
      <name val="Arial"/>
      <family val="2"/>
    </font>
    <font>
      <b/>
      <i/>
      <sz val="11"/>
      <color rgb="FF003C71"/>
      <name val="Arial"/>
      <family val="2"/>
    </font>
    <font>
      <b/>
      <sz val="11"/>
      <color rgb="FF003C71"/>
      <name val="Arial"/>
      <family val="2"/>
    </font>
    <font>
      <b/>
      <sz val="11"/>
      <name val="Arial"/>
      <family val="2"/>
    </font>
    <font>
      <sz val="11"/>
      <name val="Arial"/>
      <family val="2"/>
    </font>
    <font>
      <b/>
      <sz val="11"/>
      <color theme="0"/>
      <name val="Arial"/>
      <family val="2"/>
    </font>
    <font>
      <sz val="11"/>
      <color rgb="FFFF0000"/>
      <name val="Arial"/>
      <family val="2"/>
    </font>
    <font>
      <b/>
      <sz val="8"/>
      <name val="Arial"/>
      <family val="2"/>
    </font>
    <font>
      <u val="single"/>
      <sz val="11"/>
      <color theme="10"/>
      <name val="Calibri"/>
      <family val="2"/>
      <scheme val="minor"/>
    </font>
    <font>
      <b/>
      <sz val="10"/>
      <name val="Arial"/>
      <family val="2"/>
    </font>
    <font>
      <sz val="11"/>
      <color theme="9"/>
      <name val="Arial"/>
      <family val="2"/>
    </font>
    <font>
      <b/>
      <sz val="14"/>
      <color theme="1"/>
      <name val="Arial"/>
      <family val="2"/>
    </font>
    <font>
      <u val="single"/>
      <sz val="11"/>
      <color theme="10"/>
      <name val="Arial"/>
      <family val="2"/>
    </font>
    <font>
      <b/>
      <sz val="12"/>
      <color theme="1"/>
      <name val="Arial"/>
      <family val="2"/>
    </font>
    <font>
      <sz val="12"/>
      <color theme="1"/>
      <name val="Arial"/>
      <family val="2"/>
    </font>
    <font>
      <b/>
      <sz val="12"/>
      <color theme="0"/>
      <name val="Arial"/>
      <family val="2"/>
    </font>
    <font>
      <sz val="12"/>
      <color theme="10"/>
      <name val="Arial"/>
      <family val="2"/>
    </font>
    <font>
      <sz val="12"/>
      <name val="Arial"/>
      <family val="2"/>
    </font>
    <font>
      <b/>
      <sz val="9"/>
      <name val="Arial"/>
      <family val="2"/>
    </font>
    <font>
      <b/>
      <i/>
      <sz val="11"/>
      <color theme="0"/>
      <name val="Arial"/>
      <family val="2"/>
    </font>
    <font>
      <sz val="11"/>
      <color theme="0"/>
      <name val="Arial"/>
      <family val="2"/>
    </font>
    <font>
      <sz val="12"/>
      <color theme="1"/>
      <name val="Calibri"/>
      <family val="2"/>
    </font>
    <font>
      <i/>
      <sz val="11"/>
      <color theme="1"/>
      <name val="Arial"/>
      <family val="2"/>
    </font>
    <font>
      <i/>
      <sz val="11"/>
      <color rgb="FF000000"/>
      <name val="Arial"/>
      <family val="2"/>
    </font>
    <font>
      <i/>
      <sz val="10.5"/>
      <color rgb="FF000000"/>
      <name val="Arial"/>
      <family val="2"/>
    </font>
  </fonts>
  <fills count="11">
    <fill>
      <patternFill/>
    </fill>
    <fill>
      <patternFill patternType="gray125"/>
    </fill>
    <fill>
      <patternFill patternType="solid">
        <fgColor rgb="FFF1B434"/>
        <bgColor indexed="64"/>
      </patternFill>
    </fill>
    <fill>
      <patternFill patternType="solid">
        <fgColor rgb="FF658D1B"/>
        <bgColor indexed="64"/>
      </patternFill>
    </fill>
    <fill>
      <patternFill patternType="solid">
        <fgColor rgb="FF003C71"/>
        <bgColor indexed="64"/>
      </patternFill>
    </fill>
    <fill>
      <patternFill patternType="solid">
        <fgColor theme="4" tint="0.7999799847602844"/>
        <bgColor indexed="64"/>
      </patternFill>
    </fill>
    <fill>
      <patternFill patternType="solid">
        <fgColor theme="0"/>
        <bgColor indexed="64"/>
      </patternFill>
    </fill>
    <fill>
      <patternFill patternType="solid">
        <fgColor theme="0" tint="-0.04997999966144562"/>
        <bgColor indexed="64"/>
      </patternFill>
    </fill>
    <fill>
      <patternFill patternType="solid">
        <fgColor rgb="FFA7C9D5"/>
        <bgColor indexed="64"/>
      </patternFill>
    </fill>
    <fill>
      <patternFill patternType="solid">
        <fgColor rgb="FF6BA4B8"/>
        <bgColor indexed="64"/>
      </patternFill>
    </fill>
    <fill>
      <patternFill patternType="solid">
        <fgColor rgb="FF9BCFFF"/>
        <bgColor indexed="64"/>
      </patternFill>
    </fill>
  </fills>
  <borders count="62">
    <border>
      <left/>
      <right/>
      <top/>
      <bottom/>
      <diagonal/>
    </border>
    <border>
      <left style="medium"/>
      <right style="thin"/>
      <top/>
      <bottom/>
    </border>
    <border>
      <left style="thin"/>
      <right style="thin"/>
      <top/>
      <bottom/>
    </border>
    <border>
      <left/>
      <right style="medium"/>
      <top/>
      <bottom/>
    </border>
    <border>
      <left/>
      <right style="thin"/>
      <top/>
      <bottom/>
    </border>
    <border>
      <left style="medium"/>
      <right style="medium"/>
      <top style="medium"/>
      <bottom style="medium"/>
    </border>
    <border>
      <left style="medium"/>
      <right/>
      <top style="medium"/>
      <bottom style="medium"/>
    </border>
    <border>
      <left style="thin"/>
      <right style="thin"/>
      <top/>
      <bottom style="medium"/>
    </border>
    <border>
      <left/>
      <right style="medium"/>
      <top/>
      <bottom style="medium"/>
    </border>
    <border>
      <left style="medium"/>
      <right style="medium"/>
      <top/>
      <bottom/>
    </border>
    <border>
      <left style="medium"/>
      <right style="medium"/>
      <top/>
      <bottom style="medium"/>
    </border>
    <border>
      <left/>
      <right/>
      <top/>
      <bottom style="medium"/>
    </border>
    <border>
      <left style="thin"/>
      <right/>
      <top/>
      <bottom style="medium"/>
    </border>
    <border>
      <left style="thin"/>
      <right style="thin"/>
      <top style="thin"/>
      <bottom style="medium"/>
    </border>
    <border>
      <left style="medium"/>
      <right/>
      <top/>
      <bottom style="medium"/>
    </border>
    <border>
      <left style="medium"/>
      <right/>
      <top/>
      <bottom/>
    </border>
    <border>
      <left/>
      <right/>
      <top style="medium"/>
      <bottom style="medium"/>
    </border>
    <border>
      <left style="thin"/>
      <right style="thin"/>
      <top style="medium"/>
      <bottom style="medium"/>
    </border>
    <border>
      <left style="thin"/>
      <right style="medium"/>
      <top style="medium"/>
      <bottom style="medium"/>
    </border>
    <border>
      <left style="thin"/>
      <right style="medium"/>
      <top/>
      <bottom/>
    </border>
    <border>
      <left/>
      <right style="medium"/>
      <top style="medium"/>
      <bottom style="medium"/>
    </border>
    <border>
      <left style="medium"/>
      <right style="thin"/>
      <top style="medium"/>
      <bottom style="medium"/>
    </border>
    <border>
      <left/>
      <right/>
      <top style="thin"/>
      <bottom style="medium"/>
    </border>
    <border>
      <left style="thin"/>
      <right style="medium"/>
      <top style="thin"/>
      <bottom style="medium"/>
    </border>
    <border>
      <left style="thin"/>
      <right/>
      <top style="medium"/>
      <bottom style="medium"/>
    </border>
    <border>
      <left style="thin"/>
      <right/>
      <top/>
      <bottom/>
    </border>
    <border>
      <left style="medium"/>
      <right/>
      <top style="thin"/>
      <bottom style="medium"/>
    </border>
    <border>
      <left style="medium"/>
      <right style="medium"/>
      <top style="medium"/>
      <bottom/>
    </border>
    <border>
      <left style="thin"/>
      <right style="thin"/>
      <top style="thin"/>
      <bottom style="thin"/>
    </border>
    <border>
      <left style="medium"/>
      <right style="thin"/>
      <top/>
      <bottom style="thin"/>
    </border>
    <border>
      <left style="medium"/>
      <right style="thin"/>
      <top style="thin"/>
      <bottom style="thin"/>
    </border>
    <border>
      <left style="medium"/>
      <right style="thin"/>
      <top style="thin"/>
      <bottom style="medium"/>
    </border>
    <border>
      <left style="medium"/>
      <right/>
      <top style="medium"/>
      <bottom/>
    </border>
    <border>
      <left/>
      <right/>
      <top style="medium"/>
      <bottom/>
    </border>
    <border>
      <left/>
      <right style="medium"/>
      <top style="medium"/>
      <bottom/>
    </border>
    <border>
      <left style="medium"/>
      <right style="thin"/>
      <top style="medium"/>
      <bottom style="thin"/>
    </border>
    <border>
      <left style="thin"/>
      <right style="medium"/>
      <top style="medium"/>
      <bottom style="thin"/>
    </border>
    <border>
      <left style="medium"/>
      <right style="thin"/>
      <top style="thin"/>
      <bottom/>
    </border>
    <border>
      <left style="thin"/>
      <right style="medium"/>
      <top style="medium"/>
      <bottom/>
    </border>
    <border>
      <left style="thin"/>
      <right/>
      <top style="thin"/>
      <bottom style="thin"/>
    </border>
    <border>
      <left style="thin"/>
      <right/>
      <top style="thin"/>
      <bottom style="medium"/>
    </border>
    <border>
      <left style="medium"/>
      <right style="thin"/>
      <top style="medium"/>
      <bottom/>
    </border>
    <border>
      <left style="medium"/>
      <right style="thin"/>
      <top/>
      <bottom style="medium"/>
    </border>
    <border>
      <left style="thin"/>
      <right style="medium"/>
      <top/>
      <bottom style="medium"/>
    </border>
    <border>
      <left style="thin"/>
      <right style="thin"/>
      <top/>
      <bottom style="thin"/>
    </border>
    <border>
      <left style="thin"/>
      <right style="medium"/>
      <top/>
      <bottom style="thin"/>
    </border>
    <border>
      <left style="thin"/>
      <right style="medium"/>
      <top style="thin"/>
      <bottom style="thin"/>
    </border>
    <border>
      <left style="thin"/>
      <right style="thin"/>
      <top style="thin"/>
      <bottom/>
    </border>
    <border>
      <left style="thin"/>
      <right style="medium"/>
      <top style="thin"/>
      <bottom/>
    </border>
    <border>
      <left/>
      <right style="medium"/>
      <top style="thin"/>
      <bottom style="thin"/>
    </border>
    <border>
      <left/>
      <right style="medium"/>
      <top style="thin"/>
      <bottom style="medium"/>
    </border>
    <border>
      <left style="thin"/>
      <right style="thin"/>
      <top style="medium"/>
      <bottom/>
    </border>
    <border>
      <left style="thin"/>
      <right/>
      <top style="medium"/>
      <bottom/>
    </border>
    <border>
      <left style="thin"/>
      <right/>
      <top/>
      <bottom style="thin"/>
    </border>
    <border>
      <left style="medium"/>
      <right/>
      <top/>
      <bottom style="thin"/>
    </border>
    <border>
      <left/>
      <right/>
      <top style="medium"/>
      <bottom style="thin"/>
    </border>
    <border>
      <left style="medium"/>
      <right/>
      <top style="medium"/>
      <bottom style="thin"/>
    </border>
    <border>
      <left style="medium"/>
      <right/>
      <top style="thin"/>
      <bottom style="thin"/>
    </border>
    <border>
      <left style="thin"/>
      <right style="thin"/>
      <top style="medium"/>
      <bottom style="thin"/>
    </border>
    <border>
      <left/>
      <right style="thin"/>
      <top style="thin"/>
      <bottom/>
    </border>
    <border>
      <left/>
      <right style="thin"/>
      <top/>
      <bottom style="thin"/>
    </border>
    <border>
      <left/>
      <right style="medium"/>
      <top style="medium"/>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1" fillId="0" borderId="0" applyNumberFormat="0" applyFill="0" applyBorder="0" applyAlignment="0" applyProtection="0"/>
  </cellStyleXfs>
  <cellXfs count="287">
    <xf numFmtId="0" fontId="0" fillId="0" borderId="0" xfId="0"/>
    <xf numFmtId="0" fontId="2" fillId="0" borderId="0" xfId="0" applyFont="1"/>
    <xf numFmtId="0" fontId="3" fillId="0" borderId="0" xfId="0" applyFont="1"/>
    <xf numFmtId="2" fontId="2" fillId="0" borderId="1" xfId="0" applyNumberFormat="1" applyFont="1" applyBorder="1"/>
    <xf numFmtId="2" fontId="2" fillId="0" borderId="0" xfId="0" applyNumberFormat="1" applyFont="1"/>
    <xf numFmtId="2" fontId="2" fillId="0" borderId="2" xfId="0" applyNumberFormat="1" applyFont="1" applyBorder="1"/>
    <xf numFmtId="2" fontId="2" fillId="0" borderId="3" xfId="0" applyNumberFormat="1" applyFont="1" applyBorder="1"/>
    <xf numFmtId="2" fontId="2" fillId="0" borderId="4" xfId="0" applyNumberFormat="1" applyFont="1" applyBorder="1"/>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1" fontId="7" fillId="0" borderId="9" xfId="20" applyNumberFormat="1" applyFont="1" applyBorder="1" applyAlignment="1">
      <alignment horizontal="center"/>
      <protection/>
    </xf>
    <xf numFmtId="1" fontId="7" fillId="0" borderId="10" xfId="20" applyNumberFormat="1" applyFont="1" applyBorder="1" applyAlignment="1">
      <alignment horizontal="center"/>
      <protection/>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2" fontId="2" fillId="0" borderId="15" xfId="0" applyNumberFormat="1" applyFont="1" applyBorder="1"/>
    <xf numFmtId="43" fontId="2" fillId="0" borderId="2" xfId="0" applyNumberFormat="1" applyFont="1" applyBorder="1"/>
    <xf numFmtId="43" fontId="2" fillId="0" borderId="0" xfId="0" applyNumberFormat="1" applyFont="1"/>
    <xf numFmtId="43" fontId="2" fillId="0" borderId="3" xfId="0" applyNumberFormat="1" applyFont="1" applyBorder="1"/>
    <xf numFmtId="0" fontId="2" fillId="0" borderId="0" xfId="0" applyFont="1" applyAlignment="1">
      <alignment horizontal="right"/>
    </xf>
    <xf numFmtId="0" fontId="3" fillId="0" borderId="6"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8" xfId="0" applyFont="1" applyBorder="1" applyAlignment="1">
      <alignment horizontal="center" wrapText="1"/>
    </xf>
    <xf numFmtId="2" fontId="7" fillId="0" borderId="19" xfId="20" applyNumberFormat="1" applyFont="1" applyBorder="1" applyAlignment="1">
      <alignment horizontal="right"/>
      <protection/>
    </xf>
    <xf numFmtId="0" fontId="3" fillId="0" borderId="20" xfId="0" applyFont="1" applyBorder="1" applyAlignment="1">
      <alignment horizontal="center" wrapText="1"/>
    </xf>
    <xf numFmtId="0" fontId="3" fillId="0" borderId="21" xfId="0" applyFont="1" applyBorder="1" applyAlignment="1">
      <alignment horizont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2" fontId="2" fillId="0" borderId="19" xfId="0" applyNumberFormat="1" applyFont="1" applyBorder="1"/>
    <xf numFmtId="1" fontId="7" fillId="0" borderId="15" xfId="20" applyNumberFormat="1" applyFont="1" applyBorder="1" applyAlignment="1">
      <alignment horizontal="left"/>
      <protection/>
    </xf>
    <xf numFmtId="1" fontId="7" fillId="0" borderId="14" xfId="20" applyNumberFormat="1" applyFont="1" applyBorder="1" applyAlignment="1">
      <alignment horizontal="left"/>
      <protection/>
    </xf>
    <xf numFmtId="0" fontId="2" fillId="0" borderId="6" xfId="0" applyFont="1" applyBorder="1"/>
    <xf numFmtId="2" fontId="2" fillId="0" borderId="16" xfId="0" applyNumberFormat="1" applyFont="1" applyBorder="1"/>
    <xf numFmtId="2" fontId="2" fillId="0" borderId="20" xfId="0" applyNumberFormat="1" applyFont="1" applyBorder="1"/>
    <xf numFmtId="2" fontId="2" fillId="0" borderId="6" xfId="0" applyNumberFormat="1" applyFont="1" applyBorder="1"/>
    <xf numFmtId="2" fontId="2" fillId="0" borderId="17" xfId="0" applyNumberFormat="1" applyFont="1" applyBorder="1"/>
    <xf numFmtId="2" fontId="2" fillId="0" borderId="21" xfId="0" applyNumberFormat="1" applyFont="1" applyBorder="1"/>
    <xf numFmtId="2" fontId="2" fillId="0" borderId="18" xfId="0" applyNumberFormat="1" applyFont="1" applyBorder="1"/>
    <xf numFmtId="2" fontId="2" fillId="0" borderId="24" xfId="0" applyNumberFormat="1" applyFont="1" applyBorder="1"/>
    <xf numFmtId="0" fontId="7" fillId="0" borderId="0" xfId="0" applyFont="1" applyAlignment="1">
      <alignment horizontal="center" vertical="center" wrapText="1"/>
    </xf>
    <xf numFmtId="0" fontId="7" fillId="0" borderId="0" xfId="0" applyFont="1"/>
    <xf numFmtId="0" fontId="3" fillId="0" borderId="5" xfId="0" applyFont="1" applyBorder="1" applyAlignment="1">
      <alignment horizontal="left" wrapText="1"/>
    </xf>
    <xf numFmtId="1" fontId="7" fillId="0" borderId="6" xfId="20" applyNumberFormat="1" applyFont="1" applyBorder="1" applyAlignment="1">
      <alignment horizontal="left"/>
      <protection/>
    </xf>
    <xf numFmtId="43" fontId="2" fillId="0" borderId="15" xfId="0" applyNumberFormat="1" applyFont="1" applyBorder="1"/>
    <xf numFmtId="43" fontId="2" fillId="0" borderId="6" xfId="0" applyNumberFormat="1" applyFont="1" applyBorder="1"/>
    <xf numFmtId="43" fontId="2" fillId="0" borderId="17" xfId="0" applyNumberFormat="1" applyFont="1" applyBorder="1"/>
    <xf numFmtId="43" fontId="2" fillId="0" borderId="16" xfId="0" applyNumberFormat="1" applyFont="1" applyBorder="1"/>
    <xf numFmtId="43" fontId="2" fillId="0" borderId="20" xfId="0" applyNumberFormat="1" applyFont="1" applyBorder="1"/>
    <xf numFmtId="43" fontId="2" fillId="0" borderId="25" xfId="0" applyNumberFormat="1" applyFont="1" applyBorder="1"/>
    <xf numFmtId="43" fontId="2" fillId="0" borderId="24" xfId="0" applyNumberFormat="1" applyFont="1" applyBorder="1"/>
    <xf numFmtId="43" fontId="2" fillId="0" borderId="9" xfId="0" applyNumberFormat="1" applyFont="1" applyBorder="1"/>
    <xf numFmtId="43" fontId="2" fillId="0" borderId="5" xfId="0" applyNumberFormat="1" applyFont="1" applyBorder="1"/>
    <xf numFmtId="0" fontId="3" fillId="2" borderId="13"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43" fontId="2" fillId="0" borderId="1" xfId="0" applyNumberFormat="1" applyFont="1" applyBorder="1"/>
    <xf numFmtId="43" fontId="2" fillId="0" borderId="21" xfId="0" applyNumberFormat="1" applyFont="1" applyBorder="1"/>
    <xf numFmtId="164" fontId="7" fillId="0" borderId="2" xfId="0" applyNumberFormat="1" applyFont="1" applyBorder="1" applyAlignment="1">
      <alignment horizontal="left" indent="1"/>
    </xf>
    <xf numFmtId="164" fontId="7" fillId="0" borderId="2" xfId="0" applyNumberFormat="1" applyFont="1" applyBorder="1"/>
    <xf numFmtId="164" fontId="7" fillId="0" borderId="15" xfId="0" applyNumberFormat="1" applyFont="1" applyBorder="1"/>
    <xf numFmtId="164" fontId="7" fillId="0" borderId="3" xfId="0" applyNumberFormat="1" applyFont="1" applyBorder="1"/>
    <xf numFmtId="0" fontId="3" fillId="2" borderId="26" xfId="0" applyFont="1" applyFill="1" applyBorder="1" applyAlignment="1">
      <alignment horizontal="center" vertical="center"/>
    </xf>
    <xf numFmtId="0" fontId="3" fillId="0" borderId="6" xfId="0" applyFont="1" applyBorder="1" applyAlignment="1">
      <alignment horizontal="left" wrapText="1"/>
    </xf>
    <xf numFmtId="0" fontId="3" fillId="0" borderId="20" xfId="0" applyFont="1" applyBorder="1" applyAlignment="1">
      <alignment horizontal="center" vertical="center" wrapText="1"/>
    </xf>
    <xf numFmtId="0" fontId="3" fillId="0" borderId="16" xfId="0" applyFont="1" applyBorder="1" applyAlignment="1">
      <alignment horizontal="center" vertical="center" wrapText="1"/>
    </xf>
    <xf numFmtId="2" fontId="2" fillId="0" borderId="14" xfId="0" applyNumberFormat="1" applyFont="1" applyBorder="1"/>
    <xf numFmtId="2" fontId="2" fillId="0" borderId="11" xfId="0" applyNumberFormat="1" applyFont="1" applyBorder="1"/>
    <xf numFmtId="0" fontId="6" fillId="0" borderId="6"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5" xfId="0" applyFont="1" applyBorder="1" applyAlignment="1">
      <alignment horizontal="center" vertical="center" wrapText="1"/>
    </xf>
    <xf numFmtId="2" fontId="7" fillId="0" borderId="9" xfId="20" applyNumberFormat="1" applyFont="1" applyBorder="1" applyAlignment="1">
      <alignment horizontal="right"/>
      <protection/>
    </xf>
    <xf numFmtId="2" fontId="2" fillId="0" borderId="8" xfId="0" applyNumberFormat="1" applyFont="1" applyBorder="1"/>
    <xf numFmtId="43" fontId="2" fillId="0" borderId="8" xfId="0" applyNumberFormat="1" applyFont="1" applyBorder="1"/>
    <xf numFmtId="2" fontId="7" fillId="0" borderId="9" xfId="0" applyNumberFormat="1" applyFont="1" applyBorder="1"/>
    <xf numFmtId="2" fontId="7" fillId="0" borderId="10" xfId="0" applyNumberFormat="1" applyFont="1" applyBorder="1"/>
    <xf numFmtId="2" fontId="1" fillId="0" borderId="3" xfId="0" applyNumberFormat="1" applyFont="1" applyBorder="1"/>
    <xf numFmtId="2" fontId="1" fillId="0" borderId="8" xfId="0" applyNumberFormat="1" applyFont="1" applyBorder="1"/>
    <xf numFmtId="0" fontId="10" fillId="0" borderId="27" xfId="0" applyFont="1" applyBorder="1" applyAlignment="1">
      <alignment horizontal="center" wrapText="1"/>
    </xf>
    <xf numFmtId="2" fontId="1" fillId="0" borderId="9" xfId="0" applyNumberFormat="1" applyFont="1" applyBorder="1"/>
    <xf numFmtId="2" fontId="1" fillId="0" borderId="10" xfId="0" applyNumberFormat="1" applyFont="1" applyBorder="1"/>
    <xf numFmtId="9" fontId="8" fillId="3" borderId="28" xfId="15" applyFont="1" applyFill="1" applyBorder="1" applyAlignment="1">
      <alignment horizontal="center"/>
    </xf>
    <xf numFmtId="2" fontId="7" fillId="0" borderId="5" xfId="0" applyNumberFormat="1" applyFont="1" applyBorder="1"/>
    <xf numFmtId="164" fontId="13" fillId="0" borderId="15" xfId="0" applyNumberFormat="1" applyFont="1" applyBorder="1"/>
    <xf numFmtId="164" fontId="13" fillId="0" borderId="2" xfId="0" applyNumberFormat="1" applyFont="1" applyBorder="1"/>
    <xf numFmtId="164" fontId="13" fillId="0" borderId="3" xfId="0" applyNumberFormat="1" applyFont="1" applyBorder="1"/>
    <xf numFmtId="43" fontId="13" fillId="0" borderId="0" xfId="0" applyNumberFormat="1" applyFont="1"/>
    <xf numFmtId="43" fontId="13" fillId="0" borderId="2" xfId="0" applyNumberFormat="1" applyFont="1" applyBorder="1"/>
    <xf numFmtId="2" fontId="13" fillId="0" borderId="0" xfId="0" applyNumberFormat="1" applyFont="1"/>
    <xf numFmtId="2" fontId="13" fillId="0" borderId="15" xfId="0" applyNumberFormat="1" applyFont="1" applyBorder="1"/>
    <xf numFmtId="2" fontId="13" fillId="0" borderId="2" xfId="0" applyNumberFormat="1" applyFont="1" applyBorder="1"/>
    <xf numFmtId="2" fontId="13" fillId="0" borderId="3" xfId="0" applyNumberFormat="1" applyFont="1" applyBorder="1"/>
    <xf numFmtId="0" fontId="14" fillId="0" borderId="0" xfId="0" applyFont="1"/>
    <xf numFmtId="0" fontId="15" fillId="0" borderId="0" xfId="21" applyFont="1"/>
    <xf numFmtId="0" fontId="16" fillId="0" borderId="0" xfId="0" applyFont="1"/>
    <xf numFmtId="0" fontId="17" fillId="0" borderId="0" xfId="0" applyFont="1" applyAlignment="1">
      <alignment vertical="top" wrapText="1"/>
    </xf>
    <xf numFmtId="0" fontId="17" fillId="0" borderId="0" xfId="0" applyFont="1" applyAlignment="1">
      <alignment horizontal="left" vertical="top" wrapText="1"/>
    </xf>
    <xf numFmtId="0" fontId="18" fillId="4" borderId="21" xfId="0" applyFont="1" applyFill="1" applyBorder="1"/>
    <xf numFmtId="0" fontId="19" fillId="0" borderId="29" xfId="21" applyFont="1" applyBorder="1" applyAlignment="1">
      <alignment horizontal="left" vertical="top" wrapText="1"/>
    </xf>
    <xf numFmtId="0" fontId="19" fillId="0" borderId="30" xfId="21" applyFont="1" applyBorder="1" applyAlignment="1">
      <alignment horizontal="left" vertical="top" wrapText="1"/>
    </xf>
    <xf numFmtId="0" fontId="19" fillId="0" borderId="31" xfId="21" applyFont="1" applyBorder="1" applyAlignment="1">
      <alignment horizontal="left" vertical="top" wrapText="1"/>
    </xf>
    <xf numFmtId="0" fontId="2" fillId="5" borderId="32" xfId="0" applyFont="1" applyFill="1" applyBorder="1"/>
    <xf numFmtId="0" fontId="2" fillId="5" borderId="33" xfId="0" applyFont="1" applyFill="1" applyBorder="1"/>
    <xf numFmtId="0" fontId="2" fillId="5" borderId="34" xfId="0" applyFont="1" applyFill="1" applyBorder="1"/>
    <xf numFmtId="0" fontId="2" fillId="6" borderId="0" xfId="0" applyFont="1" applyFill="1"/>
    <xf numFmtId="0" fontId="2" fillId="5" borderId="15" xfId="0" applyFont="1" applyFill="1" applyBorder="1"/>
    <xf numFmtId="0" fontId="2" fillId="5" borderId="3" xfId="0" applyFont="1" applyFill="1" applyBorder="1"/>
    <xf numFmtId="0" fontId="2" fillId="5" borderId="14" xfId="0" applyFont="1" applyFill="1" applyBorder="1"/>
    <xf numFmtId="0" fontId="2" fillId="5" borderId="11" xfId="0" applyFont="1" applyFill="1" applyBorder="1"/>
    <xf numFmtId="0" fontId="2" fillId="5" borderId="8" xfId="0" applyFont="1" applyFill="1" applyBorder="1"/>
    <xf numFmtId="0" fontId="18" fillId="4" borderId="17" xfId="0" applyFont="1" applyFill="1" applyBorder="1"/>
    <xf numFmtId="0" fontId="18" fillId="4" borderId="18" xfId="0" applyFont="1" applyFill="1" applyBorder="1"/>
    <xf numFmtId="0" fontId="17" fillId="6" borderId="0" xfId="0" applyFont="1" applyFill="1"/>
    <xf numFmtId="0" fontId="17" fillId="6" borderId="0" xfId="0" applyFont="1" applyFill="1" applyAlignment="1">
      <alignment horizontal="left"/>
    </xf>
    <xf numFmtId="0" fontId="12" fillId="0" borderId="0" xfId="0" applyFont="1" applyAlignment="1">
      <alignment horizontal="center" vertical="center" wrapText="1"/>
    </xf>
    <xf numFmtId="10" fontId="17" fillId="6" borderId="0" xfId="0" applyNumberFormat="1" applyFont="1" applyFill="1" applyAlignment="1">
      <alignment horizontal="left"/>
    </xf>
    <xf numFmtId="0" fontId="17" fillId="6" borderId="0" xfId="0" applyFont="1" applyFill="1" applyAlignment="1">
      <alignment vertical="top" wrapText="1"/>
    </xf>
    <xf numFmtId="0" fontId="19" fillId="0" borderId="0" xfId="21" applyFont="1" applyBorder="1" applyAlignment="1">
      <alignment horizontal="left" vertical="top" wrapText="1"/>
    </xf>
    <xf numFmtId="0" fontId="8" fillId="3" borderId="35" xfId="0" applyFont="1" applyFill="1" applyBorder="1" applyAlignment="1">
      <alignment horizontal="center"/>
    </xf>
    <xf numFmtId="0" fontId="2" fillId="6" borderId="36" xfId="0" applyFont="1" applyFill="1" applyBorder="1"/>
    <xf numFmtId="0" fontId="3" fillId="2" borderId="31" xfId="0" applyFont="1" applyFill="1" applyBorder="1" applyAlignment="1">
      <alignment horizontal="center"/>
    </xf>
    <xf numFmtId="0" fontId="2" fillId="6" borderId="23" xfId="0" applyFont="1" applyFill="1" applyBorder="1"/>
    <xf numFmtId="0" fontId="4" fillId="0" borderId="0" xfId="0" applyFont="1" applyAlignment="1">
      <alignment horizontal="right"/>
    </xf>
    <xf numFmtId="0" fontId="9" fillId="0" borderId="0" xfId="0" applyFont="1" applyAlignment="1">
      <alignment horizontal="center" vertical="center"/>
    </xf>
    <xf numFmtId="0" fontId="9" fillId="0" borderId="0" xfId="0" applyFont="1"/>
    <xf numFmtId="0" fontId="19" fillId="0" borderId="37" xfId="21" applyFont="1" applyBorder="1" applyAlignment="1">
      <alignment horizontal="left" vertical="top" wrapText="1"/>
    </xf>
    <xf numFmtId="2" fontId="7" fillId="0" borderId="15" xfId="0" applyNumberFormat="1" applyFont="1" applyBorder="1"/>
    <xf numFmtId="2" fontId="7" fillId="0" borderId="2" xfId="0" applyNumberFormat="1" applyFont="1" applyBorder="1"/>
    <xf numFmtId="43" fontId="2" fillId="0" borderId="38" xfId="0" applyNumberFormat="1" applyFont="1" applyBorder="1"/>
    <xf numFmtId="43" fontId="2" fillId="0" borderId="19" xfId="0" applyNumberFormat="1" applyFont="1" applyBorder="1"/>
    <xf numFmtId="43" fontId="2" fillId="0" borderId="18" xfId="0" applyNumberFormat="1" applyFont="1" applyBorder="1"/>
    <xf numFmtId="0" fontId="3" fillId="0" borderId="6" xfId="0" applyFont="1" applyBorder="1" applyAlignment="1">
      <alignment horizontal="center"/>
    </xf>
    <xf numFmtId="0" fontId="3" fillId="0" borderId="17" xfId="0" applyFont="1" applyBorder="1" applyAlignment="1">
      <alignment horizontal="center"/>
    </xf>
    <xf numFmtId="0" fontId="3" fillId="0" borderId="20" xfId="0" applyFont="1" applyBorder="1" applyAlignment="1">
      <alignment horizontal="center"/>
    </xf>
    <xf numFmtId="9" fontId="8" fillId="3" borderId="39" xfId="15" applyFont="1" applyFill="1" applyBorder="1" applyAlignment="1">
      <alignment horizontal="center"/>
    </xf>
    <xf numFmtId="0" fontId="3" fillId="2" borderId="40" xfId="0" applyFont="1" applyFill="1" applyBorder="1" applyAlignment="1">
      <alignment horizontal="center" vertical="center"/>
    </xf>
    <xf numFmtId="0" fontId="3" fillId="0" borderId="35" xfId="0" applyFont="1" applyBorder="1"/>
    <xf numFmtId="2" fontId="2" fillId="0" borderId="36" xfId="0" applyNumberFormat="1" applyFont="1" applyBorder="1"/>
    <xf numFmtId="0" fontId="3" fillId="0" borderId="31" xfId="0" applyFont="1" applyBorder="1"/>
    <xf numFmtId="2" fontId="2" fillId="0" borderId="23" xfId="0" applyNumberFormat="1" applyFont="1" applyBorder="1"/>
    <xf numFmtId="0" fontId="12" fillId="0" borderId="27" xfId="0" applyFont="1" applyBorder="1" applyAlignment="1">
      <alignment horizontal="center" wrapText="1"/>
    </xf>
    <xf numFmtId="0" fontId="6" fillId="0" borderId="34" xfId="0" applyFont="1" applyBorder="1" applyAlignment="1">
      <alignment horizontal="center" wrapText="1"/>
    </xf>
    <xf numFmtId="0" fontId="16" fillId="6" borderId="0" xfId="0" applyFont="1" applyFill="1"/>
    <xf numFmtId="0" fontId="8" fillId="4" borderId="32" xfId="0" applyFont="1" applyFill="1" applyBorder="1" applyAlignment="1">
      <alignment horizontal="center"/>
    </xf>
    <xf numFmtId="0" fontId="2" fillId="0" borderId="0" xfId="0" applyFont="1" applyAlignment="1">
      <alignment horizontal="center"/>
    </xf>
    <xf numFmtId="0" fontId="2" fillId="0" borderId="0" xfId="0" applyFont="1" applyAlignment="1">
      <alignment horizontal="center" wrapText="1"/>
    </xf>
    <xf numFmtId="0" fontId="3" fillId="0" borderId="0" xfId="0" applyFont="1" applyAlignment="1">
      <alignment horizontal="center" vertical="center" wrapText="1"/>
    </xf>
    <xf numFmtId="0" fontId="6" fillId="0" borderId="0" xfId="0" applyFont="1" applyAlignment="1">
      <alignment horizontal="center" vertical="center" wrapText="1"/>
    </xf>
    <xf numFmtId="0" fontId="2" fillId="0" borderId="41" xfId="0" applyFont="1" applyBorder="1"/>
    <xf numFmtId="0" fontId="2" fillId="0" borderId="21" xfId="0" applyFont="1" applyBorder="1"/>
    <xf numFmtId="43" fontId="2" fillId="0" borderId="18" xfId="15" applyNumberFormat="1" applyFont="1" applyBorder="1"/>
    <xf numFmtId="10" fontId="2" fillId="0" borderId="9" xfId="15" applyNumberFormat="1" applyFont="1" applyBorder="1"/>
    <xf numFmtId="10" fontId="2" fillId="0" borderId="10" xfId="15" applyNumberFormat="1" applyFont="1" applyBorder="1"/>
    <xf numFmtId="0" fontId="6" fillId="7" borderId="20" xfId="0" applyFont="1" applyFill="1" applyBorder="1" applyAlignment="1">
      <alignment horizontal="center" vertical="center" wrapText="1"/>
    </xf>
    <xf numFmtId="2" fontId="7" fillId="0" borderId="10" xfId="20" applyNumberFormat="1" applyFont="1" applyBorder="1" applyAlignment="1">
      <alignment horizontal="right"/>
      <protection/>
    </xf>
    <xf numFmtId="0" fontId="2" fillId="0" borderId="42" xfId="0" applyFont="1" applyBorder="1"/>
    <xf numFmtId="2" fontId="2" fillId="0" borderId="43" xfId="15" applyNumberFormat="1" applyFont="1" applyFill="1" applyBorder="1"/>
    <xf numFmtId="43" fontId="13" fillId="0" borderId="3" xfId="0" applyNumberFormat="1" applyFont="1" applyBorder="1"/>
    <xf numFmtId="2" fontId="7" fillId="0" borderId="1" xfId="0" applyNumberFormat="1" applyFont="1" applyBorder="1"/>
    <xf numFmtId="0" fontId="21" fillId="0" borderId="33" xfId="0" applyFont="1" applyBorder="1" applyAlignment="1">
      <alignment horizontal="center" wrapText="1"/>
    </xf>
    <xf numFmtId="0" fontId="3" fillId="0" borderId="27" xfId="0" applyFont="1" applyBorder="1" applyAlignment="1">
      <alignment horizontal="center" wrapText="1"/>
    </xf>
    <xf numFmtId="1" fontId="7" fillId="0" borderId="9" xfId="20" applyNumberFormat="1" applyFont="1" applyBorder="1" applyAlignment="1">
      <alignment horizontal="left"/>
      <protection/>
    </xf>
    <xf numFmtId="1" fontId="7" fillId="0" borderId="10" xfId="20" applyNumberFormat="1" applyFont="1" applyBorder="1" applyAlignment="1">
      <alignment horizontal="left"/>
      <protection/>
    </xf>
    <xf numFmtId="0" fontId="17" fillId="0" borderId="30" xfId="0" applyFont="1" applyBorder="1" applyAlignment="1">
      <alignment horizontal="left" vertical="top"/>
    </xf>
    <xf numFmtId="0" fontId="2" fillId="0" borderId="44" xfId="0" applyFont="1" applyBorder="1" applyAlignment="1">
      <alignment vertical="top"/>
    </xf>
    <xf numFmtId="0" fontId="2" fillId="0" borderId="45" xfId="0" applyFont="1" applyBorder="1" applyAlignment="1">
      <alignment horizontal="left" vertical="top"/>
    </xf>
    <xf numFmtId="0" fontId="17" fillId="0" borderId="30" xfId="0" applyFont="1" applyBorder="1" applyAlignment="1">
      <alignment vertical="top" wrapText="1"/>
    </xf>
    <xf numFmtId="0" fontId="2" fillId="0" borderId="28" xfId="0" applyFont="1" applyBorder="1" applyAlignment="1">
      <alignment vertical="top"/>
    </xf>
    <xf numFmtId="0" fontId="2" fillId="0" borderId="46" xfId="0" applyFont="1" applyBorder="1" applyAlignment="1">
      <alignment horizontal="left" vertical="top"/>
    </xf>
    <xf numFmtId="0" fontId="19" fillId="0" borderId="28" xfId="21" applyFont="1" applyFill="1" applyBorder="1" applyAlignment="1">
      <alignment vertical="top"/>
    </xf>
    <xf numFmtId="0" fontId="17" fillId="0" borderId="30" xfId="0" applyFont="1" applyBorder="1" applyAlignment="1">
      <alignment horizontal="left" vertical="top" wrapText="1"/>
    </xf>
    <xf numFmtId="0" fontId="20" fillId="0" borderId="28" xfId="21" applyFont="1" applyFill="1" applyBorder="1" applyAlignment="1">
      <alignment vertical="top" wrapText="1"/>
    </xf>
    <xf numFmtId="0" fontId="17" fillId="0" borderId="37" xfId="0" applyFont="1" applyBorder="1" applyAlignment="1">
      <alignment horizontal="left" vertical="top"/>
    </xf>
    <xf numFmtId="0" fontId="2" fillId="0" borderId="47" xfId="0" applyFont="1" applyBorder="1" applyAlignment="1">
      <alignment vertical="top" wrapText="1"/>
    </xf>
    <xf numFmtId="0" fontId="2" fillId="0" borderId="48" xfId="0" applyFont="1" applyBorder="1" applyAlignment="1">
      <alignment horizontal="left" vertical="top" wrapText="1"/>
    </xf>
    <xf numFmtId="14" fontId="2" fillId="0" borderId="0" xfId="0" applyNumberFormat="1" applyFont="1" applyAlignment="1">
      <alignment horizontal="left"/>
    </xf>
    <xf numFmtId="0" fontId="3" fillId="0" borderId="26" xfId="0" applyFont="1" applyBorder="1" applyAlignment="1">
      <alignment horizontal="center" vertical="center"/>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22" xfId="0" applyFont="1" applyBorder="1" applyAlignment="1">
      <alignment horizontal="center" vertical="center"/>
    </xf>
    <xf numFmtId="0" fontId="3" fillId="0" borderId="40" xfId="0" applyFont="1" applyBorder="1" applyAlignment="1">
      <alignment horizontal="center" vertical="center"/>
    </xf>
    <xf numFmtId="0" fontId="17" fillId="0" borderId="47" xfId="0" applyFont="1" applyBorder="1" applyAlignment="1">
      <alignment horizontal="left" vertical="top" wrapText="1"/>
    </xf>
    <xf numFmtId="0" fontId="17" fillId="0" borderId="44" xfId="0" applyFont="1" applyBorder="1" applyAlignment="1">
      <alignment horizontal="left" vertical="top" wrapText="1"/>
    </xf>
    <xf numFmtId="0" fontId="17" fillId="0" borderId="28" xfId="0" applyFont="1" applyBorder="1" applyAlignment="1">
      <alignment horizontal="left" vertical="top" wrapText="1"/>
    </xf>
    <xf numFmtId="0" fontId="2" fillId="0" borderId="0" xfId="0" applyFont="1" applyAlignment="1">
      <alignment vertical="top"/>
    </xf>
    <xf numFmtId="9" fontId="6" fillId="0" borderId="28" xfId="15" applyFont="1" applyFill="1" applyBorder="1" applyAlignment="1">
      <alignment horizontal="center"/>
    </xf>
    <xf numFmtId="9" fontId="6" fillId="0" borderId="39" xfId="15" applyFont="1" applyFill="1" applyBorder="1" applyAlignment="1">
      <alignment horizontal="center"/>
    </xf>
    <xf numFmtId="9" fontId="6" fillId="0" borderId="44" xfId="15" applyFont="1" applyFill="1" applyBorder="1" applyAlignment="1">
      <alignment horizontal="center"/>
    </xf>
    <xf numFmtId="0" fontId="3" fillId="0" borderId="28" xfId="0" applyFont="1" applyBorder="1" applyAlignment="1">
      <alignment horizontal="center" vertical="center"/>
    </xf>
    <xf numFmtId="2" fontId="6" fillId="0" borderId="39" xfId="15" applyNumberFormat="1" applyFont="1" applyFill="1" applyBorder="1" applyAlignment="1">
      <alignment horizontal="center"/>
    </xf>
    <xf numFmtId="2" fontId="8" fillId="3" borderId="39" xfId="15" applyNumberFormat="1" applyFont="1" applyFill="1" applyBorder="1" applyAlignment="1">
      <alignment horizontal="center"/>
    </xf>
    <xf numFmtId="9" fontId="8" fillId="3" borderId="44" xfId="15" applyFont="1" applyFill="1" applyBorder="1" applyAlignment="1">
      <alignment horizontal="center"/>
    </xf>
    <xf numFmtId="0" fontId="3" fillId="2" borderId="28" xfId="0" applyFont="1" applyFill="1" applyBorder="1" applyAlignment="1">
      <alignment horizontal="center" vertical="center"/>
    </xf>
    <xf numFmtId="0" fontId="2" fillId="5" borderId="0" xfId="0" applyFont="1" applyFill="1"/>
    <xf numFmtId="0" fontId="20" fillId="0" borderId="28" xfId="0" applyFont="1" applyBorder="1" applyAlignment="1">
      <alignment horizontal="left" vertical="top" wrapText="1"/>
    </xf>
    <xf numFmtId="0" fontId="2" fillId="0" borderId="46" xfId="0" applyFont="1" applyBorder="1" applyAlignment="1">
      <alignment horizontal="left" vertical="top" wrapText="1"/>
    </xf>
    <xf numFmtId="0" fontId="17" fillId="0" borderId="37" xfId="0" applyFont="1" applyBorder="1" applyAlignment="1">
      <alignment horizontal="left" vertical="top" wrapText="1"/>
    </xf>
    <xf numFmtId="0" fontId="2" fillId="0" borderId="28" xfId="0" applyFont="1" applyBorder="1" applyAlignment="1">
      <alignment vertical="top" wrapText="1"/>
    </xf>
    <xf numFmtId="0" fontId="17" fillId="0" borderId="42" xfId="0" applyFont="1" applyBorder="1" applyAlignment="1">
      <alignment horizontal="left" vertical="top" wrapText="1"/>
    </xf>
    <xf numFmtId="0" fontId="17" fillId="0" borderId="7" xfId="0" applyFont="1" applyBorder="1" applyAlignment="1">
      <alignment horizontal="left" vertical="top" wrapText="1"/>
    </xf>
    <xf numFmtId="0" fontId="17" fillId="0" borderId="7" xfId="21" applyFont="1" applyFill="1" applyBorder="1" applyAlignment="1">
      <alignment vertical="top"/>
    </xf>
    <xf numFmtId="0" fontId="2" fillId="0" borderId="43" xfId="0" applyFont="1" applyBorder="1" applyAlignment="1">
      <alignment horizontal="left" vertical="top"/>
    </xf>
    <xf numFmtId="0" fontId="17" fillId="0" borderId="39" xfId="0" applyFont="1" applyBorder="1" applyAlignment="1">
      <alignment horizontal="left" vertical="top" wrapText="1"/>
    </xf>
    <xf numFmtId="0" fontId="17" fillId="0" borderId="49" xfId="0" applyFont="1" applyBorder="1" applyAlignment="1">
      <alignment horizontal="left" vertical="top" wrapText="1"/>
    </xf>
    <xf numFmtId="0" fontId="17" fillId="0" borderId="47" xfId="0" applyFont="1" applyBorder="1" applyAlignment="1">
      <alignment horizontal="left" vertical="top" wrapText="1"/>
    </xf>
    <xf numFmtId="0" fontId="17" fillId="0" borderId="48" xfId="0" applyFont="1" applyBorder="1" applyAlignment="1">
      <alignment horizontal="left" vertical="top" wrapText="1"/>
    </xf>
    <xf numFmtId="0" fontId="18" fillId="6" borderId="0" xfId="0" applyFont="1" applyFill="1" applyAlignment="1">
      <alignment horizontal="left"/>
    </xf>
    <xf numFmtId="0" fontId="17" fillId="0" borderId="40" xfId="0" applyFont="1" applyBorder="1" applyAlignment="1">
      <alignment horizontal="left" vertical="top" wrapText="1"/>
    </xf>
    <xf numFmtId="0" fontId="17" fillId="0" borderId="50" xfId="0" applyFont="1" applyBorder="1" applyAlignment="1">
      <alignment horizontal="left" vertical="top" wrapText="1"/>
    </xf>
    <xf numFmtId="0" fontId="17" fillId="0" borderId="6" xfId="0" applyFont="1" applyBorder="1" applyAlignment="1">
      <alignment horizontal="left" vertical="top" wrapText="1"/>
    </xf>
    <xf numFmtId="0" fontId="17" fillId="0" borderId="16" xfId="0" applyFont="1" applyBorder="1" applyAlignment="1">
      <alignment horizontal="left" vertical="top" wrapText="1"/>
    </xf>
    <xf numFmtId="0" fontId="17" fillId="0" borderId="20" xfId="0" applyFont="1" applyBorder="1" applyAlignment="1">
      <alignment horizontal="left" vertical="top" wrapText="1"/>
    </xf>
    <xf numFmtId="0" fontId="18" fillId="4" borderId="17" xfId="0" applyFont="1" applyFill="1" applyBorder="1" applyAlignment="1">
      <alignment horizontal="left"/>
    </xf>
    <xf numFmtId="0" fontId="18" fillId="4" borderId="18" xfId="0" applyFont="1" applyFill="1" applyBorder="1" applyAlignment="1">
      <alignment horizontal="left"/>
    </xf>
    <xf numFmtId="0" fontId="17" fillId="0" borderId="44" xfId="0" applyFont="1" applyBorder="1" applyAlignment="1">
      <alignment horizontal="left" vertical="top" wrapText="1"/>
    </xf>
    <xf numFmtId="0" fontId="17" fillId="0" borderId="45" xfId="0" applyFont="1" applyBorder="1" applyAlignment="1">
      <alignment horizontal="left" vertical="top" wrapText="1"/>
    </xf>
    <xf numFmtId="0" fontId="17" fillId="0" borderId="28" xfId="0" applyFont="1" applyBorder="1" applyAlignment="1">
      <alignment horizontal="left" vertical="top" wrapText="1"/>
    </xf>
    <xf numFmtId="0" fontId="17" fillId="0" borderId="46" xfId="0" applyFont="1" applyBorder="1" applyAlignment="1">
      <alignment horizontal="left" vertical="top" wrapText="1"/>
    </xf>
    <xf numFmtId="0" fontId="22" fillId="8" borderId="0" xfId="0" applyFont="1" applyFill="1" applyAlignment="1">
      <alignment horizontal="left" vertical="top" wrapText="1"/>
    </xf>
    <xf numFmtId="0" fontId="23" fillId="8" borderId="0" xfId="0" applyFont="1" applyFill="1" applyAlignment="1">
      <alignment horizontal="left" vertical="top" wrapText="1"/>
    </xf>
    <xf numFmtId="0" fontId="3" fillId="0" borderId="4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45" xfId="0" applyFont="1" applyBorder="1" applyAlignment="1">
      <alignment horizontal="center" vertical="center" wrapText="1"/>
    </xf>
    <xf numFmtId="0" fontId="8" fillId="4" borderId="32" xfId="0" applyFont="1" applyFill="1" applyBorder="1" applyAlignment="1">
      <alignment horizontal="center" vertical="center"/>
    </xf>
    <xf numFmtId="0" fontId="8" fillId="4" borderId="33" xfId="0" applyFont="1" applyFill="1" applyBorder="1" applyAlignment="1">
      <alignment horizontal="center" vertical="center"/>
    </xf>
    <xf numFmtId="0" fontId="8" fillId="4" borderId="34" xfId="0" applyFont="1" applyFill="1" applyBorder="1" applyAlignment="1">
      <alignment horizontal="center" vertical="center"/>
    </xf>
    <xf numFmtId="0" fontId="3" fillId="0" borderId="51" xfId="0" applyFont="1" applyBorder="1" applyAlignment="1">
      <alignment horizontal="center" vertical="center" wrapText="1"/>
    </xf>
    <xf numFmtId="0" fontId="6" fillId="0" borderId="0" xfId="0" applyFont="1" applyAlignment="1">
      <alignment horizontal="center" vertical="center"/>
    </xf>
    <xf numFmtId="0" fontId="3" fillId="0" borderId="5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53" xfId="0" applyFont="1" applyBorder="1" applyAlignment="1">
      <alignment horizontal="center" vertical="center" wrapText="1"/>
    </xf>
    <xf numFmtId="0" fontId="3" fillId="8" borderId="4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8" borderId="42" xfId="0" applyFont="1" applyFill="1" applyBorder="1" applyAlignment="1">
      <alignment horizontal="center" vertical="center" wrapText="1"/>
    </xf>
    <xf numFmtId="0" fontId="3" fillId="8" borderId="34"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3" fillId="0" borderId="3" xfId="0" applyFont="1" applyBorder="1" applyAlignment="1">
      <alignment horizontal="left" wrapText="1"/>
    </xf>
    <xf numFmtId="0" fontId="8" fillId="9" borderId="6" xfId="0" applyFont="1" applyFill="1" applyBorder="1" applyAlignment="1">
      <alignment horizontal="center" vertical="center"/>
    </xf>
    <xf numFmtId="0" fontId="8" fillId="9" borderId="16" xfId="0" applyFont="1" applyFill="1" applyBorder="1" applyAlignment="1">
      <alignment horizontal="center" vertical="center"/>
    </xf>
    <xf numFmtId="0" fontId="8" fillId="9" borderId="33" xfId="0" applyFont="1" applyFill="1" applyBorder="1" applyAlignment="1">
      <alignment horizontal="center" vertical="center"/>
    </xf>
    <xf numFmtId="0" fontId="8" fillId="9" borderId="34" xfId="0" applyFont="1" applyFill="1" applyBorder="1" applyAlignment="1">
      <alignment horizontal="center" vertical="center"/>
    </xf>
    <xf numFmtId="0" fontId="3" fillId="0" borderId="3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xf>
    <xf numFmtId="0" fontId="3" fillId="10" borderId="32" xfId="0" applyFont="1" applyFill="1" applyBorder="1" applyAlignment="1">
      <alignment horizontal="center" vertical="center" wrapText="1"/>
    </xf>
    <xf numFmtId="0" fontId="3" fillId="10" borderId="15" xfId="0" applyFont="1" applyFill="1" applyBorder="1" applyAlignment="1">
      <alignment horizontal="center" vertical="center" wrapText="1"/>
    </xf>
    <xf numFmtId="0" fontId="3" fillId="10" borderId="14" xfId="0" applyFont="1" applyFill="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0" xfId="0" applyFont="1" applyBorder="1" applyAlignment="1">
      <alignment horizontal="center" vertical="center" wrapText="1"/>
    </xf>
    <xf numFmtId="0" fontId="8" fillId="3" borderId="0" xfId="0" applyFont="1" applyFill="1" applyAlignment="1">
      <alignment horizontal="center" vertical="center"/>
    </xf>
    <xf numFmtId="0" fontId="8" fillId="9" borderId="20" xfId="0" applyFont="1" applyFill="1" applyBorder="1" applyAlignment="1">
      <alignment horizontal="center" vertical="center"/>
    </xf>
    <xf numFmtId="0" fontId="6" fillId="0" borderId="32" xfId="0" applyFont="1" applyBorder="1" applyAlignment="1">
      <alignment horizontal="center"/>
    </xf>
    <xf numFmtId="0" fontId="6" fillId="0" borderId="33" xfId="0" applyFont="1" applyBorder="1" applyAlignment="1">
      <alignment horizontal="center"/>
    </xf>
    <xf numFmtId="0" fontId="6" fillId="0" borderId="34" xfId="0" applyFont="1" applyBorder="1" applyAlignment="1">
      <alignment horizontal="center"/>
    </xf>
    <xf numFmtId="0" fontId="6" fillId="0" borderId="56" xfId="0" applyFont="1" applyBorder="1" applyAlignment="1">
      <alignment horizontal="center"/>
    </xf>
    <xf numFmtId="0" fontId="6" fillId="0" borderId="55" xfId="0" applyFont="1" applyBorder="1" applyAlignment="1">
      <alignment horizontal="center"/>
    </xf>
    <xf numFmtId="0" fontId="6" fillId="0" borderId="61" xfId="0" applyFont="1" applyBorder="1" applyAlignment="1">
      <alignment horizontal="center"/>
    </xf>
    <xf numFmtId="0" fontId="12" fillId="0" borderId="27" xfId="0" applyFont="1" applyBorder="1" applyAlignment="1">
      <alignment horizontal="center" wrapText="1"/>
    </xf>
    <xf numFmtId="0" fontId="12" fillId="0" borderId="10" xfId="0" applyFont="1" applyBorder="1" applyAlignment="1">
      <alignment horizontal="center" wrapText="1"/>
    </xf>
    <xf numFmtId="0" fontId="6" fillId="0" borderId="6" xfId="0" applyFont="1" applyBorder="1" applyAlignment="1">
      <alignment horizontal="center"/>
    </xf>
    <xf numFmtId="0" fontId="6" fillId="0" borderId="16" xfId="0" applyFont="1" applyBorder="1" applyAlignment="1">
      <alignment horizontal="center"/>
    </xf>
    <xf numFmtId="0" fontId="6" fillId="0" borderId="20" xfId="0" applyFont="1" applyBorder="1" applyAlignment="1">
      <alignment horizontal="center"/>
    </xf>
    <xf numFmtId="0" fontId="4" fillId="0" borderId="11" xfId="0" applyFont="1" applyBorder="1" applyAlignment="1">
      <alignment horizontal="left"/>
    </xf>
    <xf numFmtId="0" fontId="5" fillId="0" borderId="11" xfId="0" applyFont="1" applyBorder="1" applyAlignment="1">
      <alignment horizontal="left"/>
    </xf>
    <xf numFmtId="0" fontId="6" fillId="0" borderId="34" xfId="0" applyFont="1" applyBorder="1" applyAlignment="1">
      <alignment horizontal="center" wrapText="1"/>
    </xf>
    <xf numFmtId="0" fontId="6" fillId="0" borderId="8" xfId="0" applyFont="1" applyBorder="1" applyAlignment="1">
      <alignment horizontal="center" wrapText="1"/>
    </xf>
    <xf numFmtId="0" fontId="6" fillId="0" borderId="32" xfId="0" applyFont="1" applyBorder="1" applyAlignment="1">
      <alignment horizontal="center" wrapText="1"/>
    </xf>
    <xf numFmtId="0" fontId="6" fillId="0" borderId="33" xfId="0" applyFont="1" applyBorder="1" applyAlignment="1">
      <alignment horizontal="center" wrapText="1"/>
    </xf>
    <xf numFmtId="0" fontId="6" fillId="0" borderId="6" xfId="0" applyFont="1" applyBorder="1" applyAlignment="1">
      <alignment horizontal="center" wrapText="1"/>
    </xf>
    <xf numFmtId="0" fontId="6" fillId="0" borderId="16" xfId="0" applyFont="1" applyBorder="1" applyAlignment="1">
      <alignment horizontal="center" wrapText="1"/>
    </xf>
    <xf numFmtId="0" fontId="6" fillId="0" borderId="20" xfId="0" applyFont="1" applyBorder="1" applyAlignment="1">
      <alignment horizontal="center" wrapText="1"/>
    </xf>
    <xf numFmtId="0" fontId="4" fillId="0" borderId="0" xfId="0" applyFont="1" applyAlignment="1">
      <alignment horizontal="left"/>
    </xf>
    <xf numFmtId="0" fontId="5" fillId="0" borderId="0" xfId="0" applyFont="1" applyAlignment="1">
      <alignment horizontal="left"/>
    </xf>
  </cellXfs>
  <cellStyles count="8">
    <cellStyle name="Normal" xfId="0"/>
    <cellStyle name="Percent" xfId="15"/>
    <cellStyle name="Currency" xfId="16"/>
    <cellStyle name="Currency [0]" xfId="17"/>
    <cellStyle name="Comma" xfId="18"/>
    <cellStyle name="Comma [0]" xfId="19"/>
    <cellStyle name="Normal 2" xfId="20"/>
    <cellStyle name="Hyper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514350</xdr:colOff>
      <xdr:row>0</xdr:row>
      <xdr:rowOff>76200</xdr:rowOff>
    </xdr:from>
    <xdr:to>
      <xdr:col>2</xdr:col>
      <xdr:colOff>323850</xdr:colOff>
      <xdr:row>1</xdr:row>
      <xdr:rowOff>19050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14350" y="76200"/>
          <a:ext cx="2809875" cy="809625"/>
        </a:xfrm>
        <a:prstGeom prst="rect">
          <a:avLst/>
        </a:prstGeom>
        <a:ln>
          <a:noFill/>
        </a:ln>
      </xdr:spPr>
    </xdr:pic>
    <xdr:clientData/>
  </xdr:twoCellAnchor>
  <xdr:oneCellAnchor>
    <xdr:from>
      <xdr:col>1</xdr:col>
      <xdr:colOff>95250</xdr:colOff>
      <xdr:row>28</xdr:row>
      <xdr:rowOff>161925</xdr:rowOff>
    </xdr:from>
    <xdr:ext cx="7172325" cy="190500"/>
    <mc:AlternateContent xmlns:mc="http://schemas.openxmlformats.org/markup-compatibility/2006">
      <mc:Choice xmlns:a14="http://schemas.microsoft.com/office/drawing/2010/main" Requires="a14">
        <xdr:sp macro="" textlink="">
          <xdr:nvSpPr>
            <xdr:cNvPr id="4" name="TextBox 3"/>
            <xdr:cNvSpPr txBox="1"/>
          </xdr:nvSpPr>
          <xdr:spPr>
            <a:xfrm>
              <a:off x="676275" y="8667750"/>
              <a:ext cx="7172325" cy="1905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200" b="0" i="1">
                        <a:latin typeface="Cambria Math" panose="02040503050406030204" pitchFamily="18" charset="0"/>
                      </a:rPr>
                      <m:t>𝑃𝑟𝑜𝑣𝑖𝑑𝑒𝑟</m:t>
                    </m:r>
                    <m:r>
                      <a:rPr lang="en-US" sz="1200" b="0" i="1">
                        <a:latin typeface="Cambria Math" panose="02040503050406030204" pitchFamily="18" charset="0"/>
                      </a:rPr>
                      <m:t> </m:t>
                    </m:r>
                    <m:r>
                      <a:rPr lang="en-US" sz="1200" b="0" i="1">
                        <a:latin typeface="Cambria Math" panose="02040503050406030204" pitchFamily="18" charset="0"/>
                      </a:rPr>
                      <m:t>𝑜𝑓</m:t>
                    </m:r>
                    <m:r>
                      <a:rPr lang="en-US" sz="1200" b="0" i="1">
                        <a:latin typeface="Cambria Math" panose="02040503050406030204" pitchFamily="18" charset="0"/>
                      </a:rPr>
                      <m:t> </m:t>
                    </m:r>
                    <m:r>
                      <a:rPr lang="en-US" sz="1200" b="0" i="1">
                        <a:latin typeface="Cambria Math" panose="02040503050406030204" pitchFamily="18" charset="0"/>
                      </a:rPr>
                      <m:t>𝐶h𝑜𝑖𝑐𝑒</m:t>
                    </m:r>
                    <m:r>
                      <a:rPr lang="en-US" sz="1200" b="0" i="1">
                        <a:latin typeface="Cambria Math" panose="02040503050406030204" pitchFamily="18" charset="0"/>
                      </a:rPr>
                      <m:t> </m:t>
                    </m:r>
                    <m:r>
                      <a:rPr lang="en-US" sz="1200" b="0" i="1">
                        <a:latin typeface="Cambria Math" panose="02040503050406030204" pitchFamily="18" charset="0"/>
                      </a:rPr>
                      <m:t>𝐴𝑏𝑜𝑣𝑒</m:t>
                    </m:r>
                    <m:r>
                      <a:rPr lang="en-US" sz="1200" b="0" i="1">
                        <a:latin typeface="Cambria Math" panose="02040503050406030204" pitchFamily="18" charset="0"/>
                      </a:rPr>
                      <m:t> </m:t>
                    </m:r>
                    <m:r>
                      <a:rPr lang="en-US" sz="1200" b="0" i="1">
                        <a:latin typeface="Cambria Math" panose="02040503050406030204" pitchFamily="18" charset="0"/>
                      </a:rPr>
                      <m:t>𝐶𝐻𝑊𝑀</m:t>
                    </m:r>
                    <m:r>
                      <a:rPr lang="en-US" sz="1200" b="0" i="1">
                        <a:latin typeface="Cambria Math" panose="02040503050406030204" pitchFamily="18" charset="0"/>
                      </a:rPr>
                      <m:t> </m:t>
                    </m:r>
                    <m:r>
                      <a:rPr lang="en-US" sz="1200" b="0" i="1">
                        <a:latin typeface="Cambria Math" panose="02040503050406030204" pitchFamily="18" charset="0"/>
                      </a:rPr>
                      <m:t>𝐿𝑜𝑎𝑑</m:t>
                    </m:r>
                    <m:r>
                      <a:rPr lang="en-US" sz="1200" b="0" i="1">
                        <a:latin typeface="Cambria Math" panose="02040503050406030204" pitchFamily="18" charset="0"/>
                      </a:rPr>
                      <m:t> =</m:t>
                    </m:r>
                    <m:r>
                      <a:rPr lang="en-US" sz="1200" b="0" i="1">
                        <a:latin typeface="Cambria Math" panose="02040503050406030204" pitchFamily="18" charset="0"/>
                      </a:rPr>
                      <m:t>𝑃𝐹</m:t>
                    </m:r>
                    <m:r>
                      <a:rPr lang="en-US" sz="1200" b="0" i="1">
                        <a:latin typeface="Cambria Math" panose="02040503050406030204" pitchFamily="18" charset="0"/>
                      </a:rPr>
                      <m:t> </m:t>
                    </m:r>
                    <m:r>
                      <a:rPr lang="en-US" sz="1200" b="0" i="1">
                        <a:latin typeface="Cambria Math" panose="02040503050406030204" pitchFamily="18" charset="0"/>
                      </a:rPr>
                      <m:t>𝐸𝑙𝑖𝑔𝑖𝑏𝑙𝑒</m:t>
                    </m:r>
                    <m:r>
                      <a:rPr lang="en-US" sz="1200" b="0" i="1">
                        <a:latin typeface="Cambria Math" panose="02040503050406030204" pitchFamily="18" charset="0"/>
                      </a:rPr>
                      <m:t> </m:t>
                    </m:r>
                    <m:r>
                      <a:rPr lang="en-US" sz="1200" b="0" i="1">
                        <a:latin typeface="Cambria Math" panose="02040503050406030204" pitchFamily="18" charset="0"/>
                      </a:rPr>
                      <m:t>𝐿𝑜𝑎𝑑</m:t>
                    </m:r>
                    <m:r>
                      <a:rPr lang="en-US" sz="1200" b="0" i="1">
                        <a:latin typeface="Cambria Math" panose="02040503050406030204" pitchFamily="18" charset="0"/>
                      </a:rPr>
                      <m:t> </m:t>
                    </m:r>
                    <m:r>
                      <a:rPr lang="en-US" sz="1200" b="0" i="1">
                        <a:latin typeface="Cambria Math" panose="02040503050406030204" pitchFamily="18" charset="0"/>
                      </a:rPr>
                      <m:t>𝑖𝑛</m:t>
                    </m:r>
                    <m:r>
                      <a:rPr lang="en-US" sz="1200" b="0" i="1">
                        <a:latin typeface="Cambria Math" panose="02040503050406030204" pitchFamily="18" charset="0"/>
                      </a:rPr>
                      <m:t> </m:t>
                    </m:r>
                    <m:r>
                      <a:rPr lang="en-US" sz="1200" b="0" i="1">
                        <a:latin typeface="Cambria Math" panose="02040503050406030204" pitchFamily="18" charset="0"/>
                      </a:rPr>
                      <m:t>𝐼𝑛𝑑𝑒𝑥</m:t>
                    </m:r>
                    <m:r>
                      <a:rPr lang="en-US" sz="1200" b="0" i="1">
                        <a:latin typeface="Cambria Math" panose="02040503050406030204" pitchFamily="18" charset="0"/>
                      </a:rPr>
                      <m:t> </m:t>
                    </m:r>
                    <m:r>
                      <a:rPr lang="en-US" sz="1200" b="0" i="1">
                        <a:latin typeface="Cambria Math" panose="02040503050406030204" pitchFamily="18" charset="0"/>
                      </a:rPr>
                      <m:t>𝑌𝑒𝑎𝑟</m:t>
                    </m:r>
                    <m:r>
                      <a:rPr lang="en-US" sz="1200" b="0" i="1">
                        <a:latin typeface="Cambria Math" panose="02040503050406030204" pitchFamily="18" charset="0"/>
                      </a:rPr>
                      <m:t> − </m:t>
                    </m:r>
                    <m:r>
                      <a:rPr lang="en-US" sz="1200" b="0" i="1">
                        <a:latin typeface="Cambria Math" panose="02040503050406030204" pitchFamily="18" charset="0"/>
                      </a:rPr>
                      <m:t>𝑃𝑟𝑜𝑣𝑖𝑑𝑒𝑟</m:t>
                    </m:r>
                    <m:r>
                      <a:rPr lang="en-US" sz="1200" b="0" i="1">
                        <a:latin typeface="Cambria Math" panose="02040503050406030204" pitchFamily="18" charset="0"/>
                      </a:rPr>
                      <m:t> </m:t>
                    </m:r>
                    <m:r>
                      <a:rPr lang="en-US" sz="1200" b="0" i="1">
                        <a:latin typeface="Cambria Math" panose="02040503050406030204" pitchFamily="18" charset="0"/>
                      </a:rPr>
                      <m:t>𝑜𝑓</m:t>
                    </m:r>
                    <m:r>
                      <a:rPr lang="en-US" sz="1200" b="0" i="1">
                        <a:latin typeface="Cambria Math" panose="02040503050406030204" pitchFamily="18" charset="0"/>
                      </a:rPr>
                      <m:t> </m:t>
                    </m:r>
                    <m:r>
                      <a:rPr lang="en-US" sz="1200" b="0" i="1">
                        <a:latin typeface="Cambria Math" panose="02040503050406030204" pitchFamily="18" charset="0"/>
                      </a:rPr>
                      <m:t>𝐶h𝑜𝑖𝑐𝑒</m:t>
                    </m:r>
                    <m:r>
                      <a:rPr lang="en-US" sz="1200" b="0" i="1">
                        <a:latin typeface="Cambria Math" panose="02040503050406030204" pitchFamily="18" charset="0"/>
                      </a:rPr>
                      <m:t> </m:t>
                    </m:r>
                    <m:r>
                      <a:rPr lang="en-US" sz="1200" b="0" i="1">
                        <a:latin typeface="Cambria Math" panose="02040503050406030204" pitchFamily="18" charset="0"/>
                      </a:rPr>
                      <m:t>𝐶𝐻𝑊𝑀</m:t>
                    </m:r>
                  </m:oMath>
                </m:oMathPara>
              </a14:m>
              <a:endParaRPr lang="en-US" sz="1200"/>
            </a:p>
          </xdr:txBody>
        </xdr:sp>
      </mc:Choice>
      <mc:Fallback>
        <xdr:sp macro="" textlink="">
          <xdr:nvSpPr>
            <xdr:cNvPr id="4" name="TextBox 3"/>
            <xdr:cNvSpPr txBox="1"/>
          </xdr:nvSpPr>
          <xdr:spPr>
            <a:xfrm>
              <a:off x="676275" y="8667750"/>
              <a:ext cx="7172325" cy="1905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200" b="0" i="1">
                        <a:latin typeface="Cambria Math" panose="02040503050406030204" pitchFamily="18" charset="0"/>
                      </a:rPr>
                      <m:t>𝑃𝑟𝑜𝑣𝑖𝑑𝑒𝑟</m:t>
                    </m:r>
                    <m:r>
                      <a:rPr lang="en-US" sz="1200" b="0" i="1">
                        <a:latin typeface="Cambria Math" panose="02040503050406030204" pitchFamily="18" charset="0"/>
                      </a:rPr>
                      <m:t> </m:t>
                    </m:r>
                    <m:r>
                      <a:rPr lang="en-US" sz="1200" b="0" i="1">
                        <a:latin typeface="Cambria Math" panose="02040503050406030204" pitchFamily="18" charset="0"/>
                      </a:rPr>
                      <m:t>𝑜𝑓</m:t>
                    </m:r>
                    <m:r>
                      <a:rPr lang="en-US" sz="1200" b="0" i="1">
                        <a:latin typeface="Cambria Math" panose="02040503050406030204" pitchFamily="18" charset="0"/>
                      </a:rPr>
                      <m:t> </m:t>
                    </m:r>
                    <m:r>
                      <a:rPr lang="en-US" sz="1200" b="0" i="1">
                        <a:latin typeface="Cambria Math" panose="02040503050406030204" pitchFamily="18" charset="0"/>
                      </a:rPr>
                      <m:t>𝐶h𝑜𝑖𝑐𝑒</m:t>
                    </m:r>
                    <m:r>
                      <a:rPr lang="en-US" sz="1200" b="0" i="1">
                        <a:latin typeface="Cambria Math" panose="02040503050406030204" pitchFamily="18" charset="0"/>
                      </a:rPr>
                      <m:t> </m:t>
                    </m:r>
                    <m:r>
                      <a:rPr lang="en-US" sz="1200" b="0" i="1">
                        <a:latin typeface="Cambria Math" panose="02040503050406030204" pitchFamily="18" charset="0"/>
                      </a:rPr>
                      <m:t>𝐴𝑏𝑜𝑣𝑒</m:t>
                    </m:r>
                    <m:r>
                      <a:rPr lang="en-US" sz="1200" b="0" i="1">
                        <a:latin typeface="Cambria Math" panose="02040503050406030204" pitchFamily="18" charset="0"/>
                      </a:rPr>
                      <m:t> </m:t>
                    </m:r>
                    <m:r>
                      <a:rPr lang="en-US" sz="1200" b="0" i="1">
                        <a:latin typeface="Cambria Math" panose="02040503050406030204" pitchFamily="18" charset="0"/>
                      </a:rPr>
                      <m:t>𝐶𝐻𝑊𝑀</m:t>
                    </m:r>
                    <m:r>
                      <a:rPr lang="en-US" sz="1200" b="0" i="1">
                        <a:latin typeface="Cambria Math" panose="02040503050406030204" pitchFamily="18" charset="0"/>
                      </a:rPr>
                      <m:t> </m:t>
                    </m:r>
                    <m:r>
                      <a:rPr lang="en-US" sz="1200" b="0" i="1">
                        <a:latin typeface="Cambria Math" panose="02040503050406030204" pitchFamily="18" charset="0"/>
                      </a:rPr>
                      <m:t>𝐿𝑜𝑎𝑑</m:t>
                    </m:r>
                    <m:r>
                      <a:rPr lang="en-US" sz="1200" b="0" i="1">
                        <a:latin typeface="Cambria Math" panose="02040503050406030204" pitchFamily="18" charset="0"/>
                      </a:rPr>
                      <m:t> =</m:t>
                    </m:r>
                    <m:r>
                      <a:rPr lang="en-US" sz="1200" b="0" i="1">
                        <a:latin typeface="Cambria Math" panose="02040503050406030204" pitchFamily="18" charset="0"/>
                      </a:rPr>
                      <m:t>𝑃𝐹</m:t>
                    </m:r>
                    <m:r>
                      <a:rPr lang="en-US" sz="1200" b="0" i="1">
                        <a:latin typeface="Cambria Math" panose="02040503050406030204" pitchFamily="18" charset="0"/>
                      </a:rPr>
                      <m:t> </m:t>
                    </m:r>
                    <m:r>
                      <a:rPr lang="en-US" sz="1200" b="0" i="1">
                        <a:latin typeface="Cambria Math" panose="02040503050406030204" pitchFamily="18" charset="0"/>
                      </a:rPr>
                      <m:t>𝐸𝑙𝑖𝑔𝑖𝑏𝑙𝑒</m:t>
                    </m:r>
                    <m:r>
                      <a:rPr lang="en-US" sz="1200" b="0" i="1">
                        <a:latin typeface="Cambria Math" panose="02040503050406030204" pitchFamily="18" charset="0"/>
                      </a:rPr>
                      <m:t> </m:t>
                    </m:r>
                    <m:r>
                      <a:rPr lang="en-US" sz="1200" b="0" i="1">
                        <a:latin typeface="Cambria Math" panose="02040503050406030204" pitchFamily="18" charset="0"/>
                      </a:rPr>
                      <m:t>𝐿𝑜𝑎𝑑</m:t>
                    </m:r>
                    <m:r>
                      <a:rPr lang="en-US" sz="1200" b="0" i="1">
                        <a:latin typeface="Cambria Math" panose="02040503050406030204" pitchFamily="18" charset="0"/>
                      </a:rPr>
                      <m:t> </m:t>
                    </m:r>
                    <m:r>
                      <a:rPr lang="en-US" sz="1200" b="0" i="1">
                        <a:latin typeface="Cambria Math" panose="02040503050406030204" pitchFamily="18" charset="0"/>
                      </a:rPr>
                      <m:t>𝑖𝑛</m:t>
                    </m:r>
                    <m:r>
                      <a:rPr lang="en-US" sz="1200" b="0" i="1">
                        <a:latin typeface="Cambria Math" panose="02040503050406030204" pitchFamily="18" charset="0"/>
                      </a:rPr>
                      <m:t> </m:t>
                    </m:r>
                    <m:r>
                      <a:rPr lang="en-US" sz="1200" b="0" i="1">
                        <a:latin typeface="Cambria Math" panose="02040503050406030204" pitchFamily="18" charset="0"/>
                      </a:rPr>
                      <m:t>𝐼𝑛𝑑𝑒𝑥</m:t>
                    </m:r>
                    <m:r>
                      <a:rPr lang="en-US" sz="1200" b="0" i="1">
                        <a:latin typeface="Cambria Math" panose="02040503050406030204" pitchFamily="18" charset="0"/>
                      </a:rPr>
                      <m:t> </m:t>
                    </m:r>
                    <m:r>
                      <a:rPr lang="en-US" sz="1200" b="0" i="1">
                        <a:latin typeface="Cambria Math" panose="02040503050406030204" pitchFamily="18" charset="0"/>
                      </a:rPr>
                      <m:t>𝑌𝑒𝑎𝑟</m:t>
                    </m:r>
                    <m:r>
                      <a:rPr lang="en-US" sz="1200" b="0" i="1">
                        <a:latin typeface="Cambria Math" panose="02040503050406030204" pitchFamily="18" charset="0"/>
                      </a:rPr>
                      <m:t> − </m:t>
                    </m:r>
                    <m:r>
                      <a:rPr lang="en-US" sz="1200" b="0" i="1">
                        <a:latin typeface="Cambria Math" panose="02040503050406030204" pitchFamily="18" charset="0"/>
                      </a:rPr>
                      <m:t>𝑃𝑟𝑜𝑣𝑖𝑑𝑒𝑟</m:t>
                    </m:r>
                    <m:r>
                      <a:rPr lang="en-US" sz="1200" b="0" i="1">
                        <a:latin typeface="Cambria Math" panose="02040503050406030204" pitchFamily="18" charset="0"/>
                      </a:rPr>
                      <m:t> </m:t>
                    </m:r>
                    <m:r>
                      <a:rPr lang="en-US" sz="1200" b="0" i="1">
                        <a:latin typeface="Cambria Math" panose="02040503050406030204" pitchFamily="18" charset="0"/>
                      </a:rPr>
                      <m:t>𝑜𝑓</m:t>
                    </m:r>
                    <m:r>
                      <a:rPr lang="en-US" sz="1200" b="0" i="1">
                        <a:latin typeface="Cambria Math" panose="02040503050406030204" pitchFamily="18" charset="0"/>
                      </a:rPr>
                      <m:t> </m:t>
                    </m:r>
                    <m:r>
                      <a:rPr lang="en-US" sz="1200" b="0" i="1">
                        <a:latin typeface="Cambria Math" panose="02040503050406030204" pitchFamily="18" charset="0"/>
                      </a:rPr>
                      <m:t>𝐶h𝑜𝑖𝑐𝑒</m:t>
                    </m:r>
                    <m:r>
                      <a:rPr lang="en-US" sz="1200" b="0" i="1">
                        <a:latin typeface="Cambria Math" panose="02040503050406030204" pitchFamily="18" charset="0"/>
                      </a:rPr>
                      <m:t> </m:t>
                    </m:r>
                    <m:r>
                      <a:rPr lang="en-US" sz="1200" b="0" i="1">
                        <a:latin typeface="Cambria Math" panose="02040503050406030204" pitchFamily="18" charset="0"/>
                      </a:rPr>
                      <m:t>𝐶𝐻𝑊𝑀</m:t>
                    </m:r>
                  </m:oMath>
                </m:oMathPara>
              </a14:m>
              <a:endParaRPr lang="en-US" sz="1200"/>
            </a:p>
          </xdr:txBody>
        </xdr:sp>
      </mc:Fallback>
    </mc:AlternateContent>
    <xdr:clientData/>
  </xdr:oneCellAnchor>
  <xdr:twoCellAnchor>
    <xdr:from>
      <xdr:col>0</xdr:col>
      <xdr:colOff>581025</xdr:colOff>
      <xdr:row>29</xdr:row>
      <xdr:rowOff>200025</xdr:rowOff>
    </xdr:from>
    <xdr:to>
      <xdr:col>2</xdr:col>
      <xdr:colOff>1533525</xdr:colOff>
      <xdr:row>31</xdr:row>
      <xdr:rowOff>0</xdr:rowOff>
    </xdr:to>
    <xdr:sp macro="" textlink="">
      <xdr:nvSpPr>
        <xdr:cNvPr id="5" name="TextBox 4"/>
        <xdr:cNvSpPr txBox="1"/>
      </xdr:nvSpPr>
      <xdr:spPr>
        <a:xfrm>
          <a:off x="581025" y="9029700"/>
          <a:ext cx="3952875" cy="2190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i="1">
              <a:latin typeface="Arial" panose="020B0604020202020204" pitchFamily="34" charset="0"/>
              <a:cs typeface="Arial" panose="020B0604020202020204" pitchFamily="34" charset="0"/>
            </a:rPr>
            <a:t>*Negative</a:t>
          </a:r>
          <a:r>
            <a:rPr lang="en-US" sz="1100" i="1" baseline="0">
              <a:latin typeface="Arial" panose="020B0604020202020204" pitchFamily="34" charset="0"/>
              <a:cs typeface="Arial" panose="020B0604020202020204" pitchFamily="34" charset="0"/>
            </a:rPr>
            <a:t> Above-RHWM load indicates headroom</a:t>
          </a:r>
          <a:endParaRPr lang="en-US" sz="1100" i="1">
            <a:latin typeface="Arial" panose="020B0604020202020204" pitchFamily="34" charset="0"/>
            <a:cs typeface="Arial" panose="020B0604020202020204" pitchFamily="34" charset="0"/>
          </a:endParaRPr>
        </a:p>
      </xdr:txBody>
    </xdr:sp>
    <xdr:clientData/>
  </xdr:twoCellAnchor>
  <xdr:twoCellAnchor>
    <xdr:from>
      <xdr:col>1</xdr:col>
      <xdr:colOff>142875</xdr:colOff>
      <xdr:row>20</xdr:row>
      <xdr:rowOff>9525</xdr:rowOff>
    </xdr:from>
    <xdr:to>
      <xdr:col>4</xdr:col>
      <xdr:colOff>895350</xdr:colOff>
      <xdr:row>21</xdr:row>
      <xdr:rowOff>19050</xdr:rowOff>
    </xdr:to>
    <mc:AlternateContent xmlns:mc="http://schemas.openxmlformats.org/markup-compatibility/2006">
      <mc:Choice xmlns:a14="http://schemas.microsoft.com/office/drawing/2010/main" Requires="a14">
        <xdr:sp macro="" textlink="">
          <xdr:nvSpPr>
            <xdr:cNvPr id="6" name="TextBox 8"/>
            <xdr:cNvSpPr txBox="1"/>
          </xdr:nvSpPr>
          <xdr:spPr>
            <a:xfrm>
              <a:off x="723900" y="6753225"/>
              <a:ext cx="11801475" cy="190500"/>
            </a:xfrm>
            <a:prstGeom prst="rect">
              <a:avLst/>
            </a:prstGeom>
            <a:noFill/>
            <a:ln>
              <a:noFill/>
            </a:ln>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left"/>
                  </m:oMathParaPr>
                  <m:oMath xmlns:m="http://schemas.openxmlformats.org/officeDocument/2006/math">
                    <m:r>
                      <a:rPr lang="en-US" sz="1200" b="0" i="1">
                        <a:solidFill>
                          <a:sysClr val="windowText" lastClr="000000"/>
                        </a:solidFill>
                        <a:latin typeface="Cambria Math" panose="02040503050406030204" pitchFamily="18" charset="0"/>
                      </a:rPr>
                      <m:t>𝑃𝐹</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𝐸𝑙𝑖𝑔𝑖𝑏𝑙𝑒</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𝐿𝑜𝑎𝑑</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𝑖𝑛</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𝐼𝑛𝑑𝑒𝑥</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𝑌𝑒𝑎𝑟</m:t>
                    </m:r>
                    <m:r>
                      <a:rPr lang="en-US" sz="1200" b="0" i="1">
                        <a:solidFill>
                          <a:sysClr val="windowText" lastClr="000000"/>
                        </a:solidFill>
                        <a:latin typeface="Cambria Math" panose="02040503050406030204" pitchFamily="18" charset="0"/>
                      </a:rPr>
                      <m:t>=</m:t>
                    </m:r>
                    <m:r>
                      <a:rPr lang="en-US" sz="1200" b="0" i="1">
                        <a:solidFill>
                          <a:sysClr val="windowText" lastClr="000000"/>
                        </a:solidFill>
                        <a:latin typeface="Cambria Math" panose="02040503050406030204" pitchFamily="18" charset="0"/>
                      </a:rPr>
                      <m:t>𝑇𝑜𝑡𝑎𝑙</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𝑅𝑒𝑡𝑎𝑖𝑙</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𝐿𝑜𝑎𝑑</m:t>
                    </m:r>
                    <m:r>
                      <a:rPr lang="en-US" sz="1200" b="0" i="1">
                        <a:solidFill>
                          <a:sysClr val="windowText" lastClr="000000"/>
                        </a:solidFill>
                        <a:latin typeface="Cambria Math" panose="02040503050406030204" pitchFamily="18" charset="0"/>
                      </a:rPr>
                      <m:t>+</m:t>
                    </m:r>
                    <m:r>
                      <a:rPr lang="en-US" sz="1200" b="0" i="1">
                        <a:solidFill>
                          <a:sysClr val="windowText" lastClr="000000"/>
                        </a:solidFill>
                        <a:latin typeface="Cambria Math" panose="02040503050406030204" pitchFamily="18" charset="0"/>
                      </a:rPr>
                      <m:t>𝐸𝑐𝑜𝑛𝑜𝑚𝑖𝑐</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𝐴𝑑𝑗𝑢𝑠𝑡𝑚𝑒𝑛𝑡</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𝑁𝑒𝑤</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𝐿𝑎𝑟𝑔𝑒</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𝑆𝑖𝑛𝑔𝑙𝑒</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𝐿𝑜𝑎𝑑𝑠</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𝐷𝑒𝑑𝑖𝑐𝑎𝑡𝑒𝑑</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𝑅𝑒𝑠𝑜𝑢𝑟𝑐𝑒𝑠</m:t>
                    </m:r>
                    <m:r>
                      <a:rPr lang="en-US" sz="1200" b="0" i="1">
                        <a:solidFill>
                          <a:sysClr val="windowText" lastClr="000000"/>
                        </a:solidFill>
                        <a:latin typeface="Cambria Math" panose="02040503050406030204" pitchFamily="18" charset="0"/>
                      </a:rPr>
                      <m:t>+</m:t>
                    </m:r>
                    <m:r>
                      <a:rPr lang="en-US" sz="1200" b="0" i="1">
                        <a:solidFill>
                          <a:sysClr val="windowText" lastClr="000000"/>
                        </a:solidFill>
                        <a:latin typeface="Cambria Math" panose="02040503050406030204" pitchFamily="18" charset="0"/>
                      </a:rPr>
                      <m:t>𝑅𝑒𝑠𝑜𝑢𝑟𝑐𝑒</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𝑅𝑒𝑚𝑜𝑣𝑎𝑙</m:t>
                    </m:r>
                  </m:oMath>
                </m:oMathPara>
              </a14:m>
              <a:endParaRPr lang="en-US" sz="1100" i="1">
                <a:solidFill>
                  <a:sysClr val="windowText" lastClr="000000"/>
                </a:solidFill>
                <a:latin typeface="Arial" panose="020B0604020202020204" pitchFamily="34" charset="0"/>
                <a:cs typeface="Arial" panose="020B0604020202020204" pitchFamily="34" charset="0"/>
              </a:endParaRPr>
            </a:p>
          </xdr:txBody>
        </xdr:sp>
      </mc:Choice>
      <mc:Fallback>
        <xdr:sp macro="" textlink="">
          <xdr:nvSpPr>
            <xdr:cNvPr id="6" name="TextBox 8"/>
            <xdr:cNvSpPr txBox="1"/>
          </xdr:nvSpPr>
          <xdr:spPr>
            <a:xfrm>
              <a:off x="723900" y="6753225"/>
              <a:ext cx="11801475" cy="190500"/>
            </a:xfrm>
            <a:prstGeom prst="rect">
              <a:avLst/>
            </a:prstGeom>
            <a:noFill/>
            <a:ln>
              <a:noFill/>
            </a:ln>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left"/>
                  </m:oMathParaPr>
                  <m:oMath xmlns:m="http://schemas.openxmlformats.org/officeDocument/2006/math">
                    <m:r>
                      <a:rPr lang="en-US" sz="1200" b="0" i="1">
                        <a:solidFill>
                          <a:sysClr val="windowText" lastClr="000000"/>
                        </a:solidFill>
                        <a:latin typeface="Cambria Math" panose="02040503050406030204" pitchFamily="18" charset="0"/>
                      </a:rPr>
                      <m:t>𝑃𝐹</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𝐸𝑙𝑖𝑔𝑖𝑏𝑙𝑒</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𝐿𝑜𝑎𝑑</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𝑖𝑛</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𝐼𝑛𝑑𝑒𝑥</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𝑌𝑒𝑎𝑟</m:t>
                    </m:r>
                    <m:r>
                      <a:rPr lang="en-US" sz="1200" b="0" i="1">
                        <a:solidFill>
                          <a:sysClr val="windowText" lastClr="000000"/>
                        </a:solidFill>
                        <a:latin typeface="Cambria Math" panose="02040503050406030204" pitchFamily="18" charset="0"/>
                      </a:rPr>
                      <m:t>=</m:t>
                    </m:r>
                    <m:r>
                      <a:rPr lang="en-US" sz="1200" b="0" i="1">
                        <a:solidFill>
                          <a:sysClr val="windowText" lastClr="000000"/>
                        </a:solidFill>
                        <a:latin typeface="Cambria Math" panose="02040503050406030204" pitchFamily="18" charset="0"/>
                      </a:rPr>
                      <m:t>𝑇𝑜𝑡𝑎𝑙</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𝑅𝑒𝑡𝑎𝑖𝑙</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𝐿𝑜𝑎𝑑</m:t>
                    </m:r>
                    <m:r>
                      <a:rPr lang="en-US" sz="1200" b="0" i="1">
                        <a:solidFill>
                          <a:sysClr val="windowText" lastClr="000000"/>
                        </a:solidFill>
                        <a:latin typeface="Cambria Math" panose="02040503050406030204" pitchFamily="18" charset="0"/>
                      </a:rPr>
                      <m:t>+</m:t>
                    </m:r>
                    <m:r>
                      <a:rPr lang="en-US" sz="1200" b="0" i="1">
                        <a:solidFill>
                          <a:sysClr val="windowText" lastClr="000000"/>
                        </a:solidFill>
                        <a:latin typeface="Cambria Math" panose="02040503050406030204" pitchFamily="18" charset="0"/>
                      </a:rPr>
                      <m:t>𝐸𝑐𝑜𝑛𝑜𝑚𝑖𝑐</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𝐴𝑑𝑗𝑢𝑠𝑡𝑚𝑒𝑛𝑡</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𝑁𝑒𝑤</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𝐿𝑎𝑟𝑔𝑒</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𝑆𝑖𝑛𝑔𝑙𝑒</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𝐿𝑜𝑎𝑑𝑠</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𝐷𝑒𝑑𝑖𝑐𝑎𝑡𝑒𝑑</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𝑅𝑒𝑠𝑜𝑢𝑟𝑐𝑒𝑠</m:t>
                    </m:r>
                    <m:r>
                      <a:rPr lang="en-US" sz="1200" b="0" i="1">
                        <a:solidFill>
                          <a:sysClr val="windowText" lastClr="000000"/>
                        </a:solidFill>
                        <a:latin typeface="Cambria Math" panose="02040503050406030204" pitchFamily="18" charset="0"/>
                      </a:rPr>
                      <m:t>+</m:t>
                    </m:r>
                    <m:r>
                      <a:rPr lang="en-US" sz="1200" b="0" i="1">
                        <a:solidFill>
                          <a:sysClr val="windowText" lastClr="000000"/>
                        </a:solidFill>
                        <a:latin typeface="Cambria Math" panose="02040503050406030204" pitchFamily="18" charset="0"/>
                      </a:rPr>
                      <m:t>𝑅𝑒𝑠𝑜𝑢𝑟𝑐𝑒</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𝑅𝑒𝑚𝑜𝑣𝑎𝑙</m:t>
                    </m:r>
                  </m:oMath>
                </m:oMathPara>
              </a14:m>
              <a:endParaRPr lang="en-US" sz="1100" i="1">
                <a:solidFill>
                  <a:sysClr val="windowText" lastClr="000000"/>
                </a:solidFill>
                <a:latin typeface="Arial" panose="020B0604020202020204" pitchFamily="34" charset="0"/>
                <a:cs typeface="Arial" panose="020B0604020202020204" pitchFamily="34" charset="0"/>
              </a:endParaRPr>
            </a:p>
          </xdr:txBody>
        </xdr:sp>
      </mc:Fallback>
    </mc:AlternateContent>
    <xdr:clientData/>
  </xdr:twoCellAnchor>
  <xdr:twoCellAnchor>
    <xdr:from>
      <xdr:col>1</xdr:col>
      <xdr:colOff>123825</xdr:colOff>
      <xdr:row>24</xdr:row>
      <xdr:rowOff>152400</xdr:rowOff>
    </xdr:from>
    <xdr:to>
      <xdr:col>8</xdr:col>
      <xdr:colOff>209550</xdr:colOff>
      <xdr:row>25</xdr:row>
      <xdr:rowOff>161925</xdr:rowOff>
    </xdr:to>
    <mc:AlternateContent xmlns:mc="http://schemas.openxmlformats.org/markup-compatibility/2006">
      <mc:Choice xmlns:a14="http://schemas.microsoft.com/office/drawing/2010/main" Requires="a14">
        <xdr:sp macro="" textlink="">
          <xdr:nvSpPr>
            <xdr:cNvPr id="7" name="TextBox 8"/>
            <xdr:cNvSpPr txBox="1"/>
          </xdr:nvSpPr>
          <xdr:spPr>
            <a:xfrm>
              <a:off x="704850" y="7667625"/>
              <a:ext cx="14935200" cy="190500"/>
            </a:xfrm>
            <a:prstGeom prst="rect">
              <a:avLst/>
            </a:prstGeom>
            <a:noFill/>
            <a:ln>
              <a:noFill/>
            </a:ln>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left"/>
                  </m:oMathParaPr>
                  <m:oMath xmlns:m="http://schemas.openxmlformats.org/officeDocument/2006/math">
                    <m:r>
                      <a:rPr lang="en-US" sz="1200" b="0" i="1">
                        <a:solidFill>
                          <a:sysClr val="windowText" lastClr="000000"/>
                        </a:solidFill>
                        <a:latin typeface="Cambria Math" panose="02040503050406030204" pitchFamily="18" charset="0"/>
                      </a:rPr>
                      <m:t>𝑃𝑟𝑜𝑣𝑖𝑑𝑒𝑟</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𝑜𝑓</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𝐶h𝑜𝑖𝑐𝑒</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𝐶𝐻𝑊𝑀𝑠</m:t>
                    </m:r>
                    <m:r>
                      <a:rPr lang="en-US" sz="1200" b="0" i="1">
                        <a:solidFill>
                          <a:sysClr val="windowText" lastClr="000000"/>
                        </a:solidFill>
                        <a:latin typeface="Cambria Math" panose="02040503050406030204" pitchFamily="18" charset="0"/>
                      </a:rPr>
                      <m:t>=</m:t>
                    </m:r>
                    <m:r>
                      <a:rPr lang="en-US" sz="1200" b="0" i="1">
                        <a:solidFill>
                          <a:sysClr val="windowText" lastClr="000000"/>
                        </a:solidFill>
                        <a:latin typeface="Cambria Math" panose="02040503050406030204" pitchFamily="18" charset="0"/>
                      </a:rPr>
                      <m:t>𝐵𝑎𝑠𝑒</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𝐴𝑙𝑙𝑜𝑤𝑎𝑛𝑐𝑒</m:t>
                    </m:r>
                    <m:r>
                      <a:rPr lang="en-US" sz="1200" b="0" i="1">
                        <a:solidFill>
                          <a:sysClr val="windowText" lastClr="000000"/>
                        </a:solidFill>
                        <a:latin typeface="Cambria Math" panose="02040503050406030204" pitchFamily="18" charset="0"/>
                      </a:rPr>
                      <m:t>−</m:t>
                    </m:r>
                    <m:r>
                      <a:rPr lang="en-US" sz="1200" b="0" i="1">
                        <a:solidFill>
                          <a:sysClr val="windowText" lastClr="000000"/>
                        </a:solidFill>
                        <a:latin typeface="Cambria Math" panose="02040503050406030204" pitchFamily="18" charset="0"/>
                      </a:rPr>
                      <m:t>𝐻𝑒𝑎𝑑𝑟𝑜𝑜𝑚</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𝐴𝑑𝑗𝑢𝑠𝑡𝑚𝑒𝑛𝑡</m:t>
                    </m:r>
                    <m:r>
                      <a:rPr lang="en-US" sz="1200" b="0" i="1">
                        <a:solidFill>
                          <a:sysClr val="windowText" lastClr="000000"/>
                        </a:solidFill>
                        <a:latin typeface="Cambria Math" panose="02040503050406030204" pitchFamily="18" charset="0"/>
                      </a:rPr>
                      <m:t>+</m:t>
                    </m:r>
                    <m:r>
                      <a:rPr lang="en-US" sz="1200" b="0" i="1">
                        <a:solidFill>
                          <a:sysClr val="windowText" lastClr="000000"/>
                        </a:solidFill>
                        <a:latin typeface="Cambria Math" panose="02040503050406030204" pitchFamily="18" charset="0"/>
                      </a:rPr>
                      <m:t>𝐶𝑜𝑛𝑠𝑒𝑟𝑣𝑎𝑡𝑖𝑜𝑛</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𝐴𝑑𝑗𝑢𝑠𝑡𝑚𝑒𝑛𝑡</m:t>
                    </m:r>
                    <m:r>
                      <a:rPr lang="en-US" sz="1200" b="0" i="1">
                        <a:solidFill>
                          <a:sysClr val="windowText" lastClr="000000"/>
                        </a:solidFill>
                        <a:latin typeface="Cambria Math" panose="02040503050406030204" pitchFamily="18" charset="0"/>
                      </a:rPr>
                      <m:t>+</m:t>
                    </m:r>
                    <m:r>
                      <a:rPr lang="en-US" sz="1200" b="0" i="1">
                        <a:solidFill>
                          <a:sysClr val="windowText" lastClr="000000"/>
                        </a:solidFill>
                        <a:latin typeface="Cambria Math" panose="02040503050406030204" pitchFamily="18" charset="0"/>
                      </a:rPr>
                      <m:t>𝑁𝑒𝑤</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𝑆𝑝𝑒𝑐𝑖𝑓𝑖𝑒𝑑</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𝑅𝑒𝑠𝑜𝑢𝑟𝑐𝑒</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𝐴𝑑𝑗𝑢𝑠𝑡𝑚𝑒𝑛𝑡</m:t>
                    </m:r>
                    <m:r>
                      <a:rPr lang="en-US" sz="1200" b="0" i="1">
                        <a:solidFill>
                          <a:sysClr val="windowText" lastClr="000000"/>
                        </a:solidFill>
                        <a:latin typeface="Cambria Math" panose="02040503050406030204" pitchFamily="18" charset="0"/>
                      </a:rPr>
                      <m:t>+</m:t>
                    </m:r>
                    <m:r>
                      <a:rPr lang="en-US" sz="1200" b="0" i="1">
                        <a:solidFill>
                          <a:sysClr val="windowText" lastClr="000000"/>
                        </a:solidFill>
                        <a:latin typeface="Cambria Math" panose="02040503050406030204" pitchFamily="18" charset="0"/>
                      </a:rPr>
                      <m:t>𝐿𝑜𝑎𝑑</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𝐺𝑟𝑜𝑤𝑡h</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𝐴𝑑𝑗𝑢𝑠𝑡𝑚𝑒𝑛𝑡</m:t>
                    </m:r>
                    <m:r>
                      <a:rPr lang="en-US" sz="1200" b="0" i="1">
                        <a:solidFill>
                          <a:sysClr val="windowText" lastClr="000000"/>
                        </a:solidFill>
                        <a:latin typeface="Cambria Math" panose="02040503050406030204" pitchFamily="18" charset="0"/>
                      </a:rPr>
                      <m:t>+</m:t>
                    </m:r>
                    <m:r>
                      <a:rPr lang="en-US" sz="1200" b="0" i="1">
                        <a:solidFill>
                          <a:sysClr val="windowText" lastClr="000000"/>
                        </a:solidFill>
                        <a:latin typeface="Cambria Math" panose="02040503050406030204" pitchFamily="18" charset="0"/>
                      </a:rPr>
                      <m:t>𝑃𝑟𝑜𝑝𝑜𝑟𝑡𝑖𝑜𝑛𝑎𝑙</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𝑆h𝑎𝑟𝑒</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𝐴𝑑𝑗𝑢𝑠𝑡𝑚𝑒𝑛𝑡</m:t>
                    </m:r>
                  </m:oMath>
                </m:oMathPara>
              </a14:m>
              <a:endParaRPr lang="en-US" sz="1050" i="1">
                <a:solidFill>
                  <a:sysClr val="windowText" lastClr="000000"/>
                </a:solidFill>
                <a:latin typeface="Arial" panose="020B0604020202020204" pitchFamily="34" charset="0"/>
                <a:cs typeface="Arial" panose="020B0604020202020204" pitchFamily="34" charset="0"/>
              </a:endParaRPr>
            </a:p>
          </xdr:txBody>
        </xdr:sp>
      </mc:Choice>
      <mc:Fallback>
        <xdr:sp macro="" textlink="">
          <xdr:nvSpPr>
            <xdr:cNvPr id="7" name="TextBox 8"/>
            <xdr:cNvSpPr txBox="1"/>
          </xdr:nvSpPr>
          <xdr:spPr>
            <a:xfrm>
              <a:off x="704850" y="7667625"/>
              <a:ext cx="14935200" cy="190500"/>
            </a:xfrm>
            <a:prstGeom prst="rect">
              <a:avLst/>
            </a:prstGeom>
            <a:noFill/>
            <a:ln>
              <a:noFill/>
            </a:ln>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left"/>
                  </m:oMathParaPr>
                  <m:oMath xmlns:m="http://schemas.openxmlformats.org/officeDocument/2006/math">
                    <m:r>
                      <a:rPr lang="en-US" sz="1200" b="0" i="1">
                        <a:solidFill>
                          <a:sysClr val="windowText" lastClr="000000"/>
                        </a:solidFill>
                        <a:latin typeface="Cambria Math" panose="02040503050406030204" pitchFamily="18" charset="0"/>
                      </a:rPr>
                      <m:t>𝑃𝑟𝑜𝑣𝑖𝑑𝑒𝑟</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𝑜𝑓</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𝐶h𝑜𝑖𝑐𝑒</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𝐶𝐻𝑊𝑀𝑠</m:t>
                    </m:r>
                    <m:r>
                      <a:rPr lang="en-US" sz="1200" b="0" i="1">
                        <a:solidFill>
                          <a:sysClr val="windowText" lastClr="000000"/>
                        </a:solidFill>
                        <a:latin typeface="Cambria Math" panose="02040503050406030204" pitchFamily="18" charset="0"/>
                      </a:rPr>
                      <m:t>=</m:t>
                    </m:r>
                    <m:r>
                      <a:rPr lang="en-US" sz="1200" b="0" i="1">
                        <a:solidFill>
                          <a:sysClr val="windowText" lastClr="000000"/>
                        </a:solidFill>
                        <a:latin typeface="Cambria Math" panose="02040503050406030204" pitchFamily="18" charset="0"/>
                      </a:rPr>
                      <m:t>𝐵𝑎𝑠𝑒</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𝐴𝑙𝑙𝑜𝑤𝑎𝑛𝑐𝑒</m:t>
                    </m:r>
                    <m:r>
                      <a:rPr lang="en-US" sz="1200" b="0" i="1">
                        <a:solidFill>
                          <a:sysClr val="windowText" lastClr="000000"/>
                        </a:solidFill>
                        <a:latin typeface="Cambria Math" panose="02040503050406030204" pitchFamily="18" charset="0"/>
                      </a:rPr>
                      <m:t>−</m:t>
                    </m:r>
                    <m:r>
                      <a:rPr lang="en-US" sz="1200" b="0" i="1">
                        <a:solidFill>
                          <a:sysClr val="windowText" lastClr="000000"/>
                        </a:solidFill>
                        <a:latin typeface="Cambria Math" panose="02040503050406030204" pitchFamily="18" charset="0"/>
                      </a:rPr>
                      <m:t>𝐻𝑒𝑎𝑑𝑟𝑜𝑜𝑚</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𝐴𝑑𝑗𝑢𝑠𝑡𝑚𝑒𝑛𝑡</m:t>
                    </m:r>
                    <m:r>
                      <a:rPr lang="en-US" sz="1200" b="0" i="1">
                        <a:solidFill>
                          <a:sysClr val="windowText" lastClr="000000"/>
                        </a:solidFill>
                        <a:latin typeface="Cambria Math" panose="02040503050406030204" pitchFamily="18" charset="0"/>
                      </a:rPr>
                      <m:t>+</m:t>
                    </m:r>
                    <m:r>
                      <a:rPr lang="en-US" sz="1200" b="0" i="1">
                        <a:solidFill>
                          <a:sysClr val="windowText" lastClr="000000"/>
                        </a:solidFill>
                        <a:latin typeface="Cambria Math" panose="02040503050406030204" pitchFamily="18" charset="0"/>
                      </a:rPr>
                      <m:t>𝐶𝑜𝑛𝑠𝑒𝑟𝑣𝑎𝑡𝑖𝑜𝑛</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𝐴𝑑𝑗𝑢𝑠𝑡𝑚𝑒𝑛𝑡</m:t>
                    </m:r>
                    <m:r>
                      <a:rPr lang="en-US" sz="1200" b="0" i="1">
                        <a:solidFill>
                          <a:sysClr val="windowText" lastClr="000000"/>
                        </a:solidFill>
                        <a:latin typeface="Cambria Math" panose="02040503050406030204" pitchFamily="18" charset="0"/>
                      </a:rPr>
                      <m:t>+</m:t>
                    </m:r>
                    <m:r>
                      <a:rPr lang="en-US" sz="1200" b="0" i="1">
                        <a:solidFill>
                          <a:sysClr val="windowText" lastClr="000000"/>
                        </a:solidFill>
                        <a:latin typeface="Cambria Math" panose="02040503050406030204" pitchFamily="18" charset="0"/>
                      </a:rPr>
                      <m:t>𝑁𝑒𝑤</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𝑆𝑝𝑒𝑐𝑖𝑓𝑖𝑒𝑑</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𝑅𝑒𝑠𝑜𝑢𝑟𝑐𝑒</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𝐴𝑑𝑗𝑢𝑠𝑡𝑚𝑒𝑛𝑡</m:t>
                    </m:r>
                    <m:r>
                      <a:rPr lang="en-US" sz="1200" b="0" i="1">
                        <a:solidFill>
                          <a:sysClr val="windowText" lastClr="000000"/>
                        </a:solidFill>
                        <a:latin typeface="Cambria Math" panose="02040503050406030204" pitchFamily="18" charset="0"/>
                      </a:rPr>
                      <m:t>+</m:t>
                    </m:r>
                    <m:r>
                      <a:rPr lang="en-US" sz="1200" b="0" i="1">
                        <a:solidFill>
                          <a:sysClr val="windowText" lastClr="000000"/>
                        </a:solidFill>
                        <a:latin typeface="Cambria Math" panose="02040503050406030204" pitchFamily="18" charset="0"/>
                      </a:rPr>
                      <m:t>𝐿𝑜𝑎𝑑</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𝐺𝑟𝑜𝑤𝑡h</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𝐴𝑑𝑗𝑢𝑠𝑡𝑚𝑒𝑛𝑡</m:t>
                    </m:r>
                    <m:r>
                      <a:rPr lang="en-US" sz="1200" b="0" i="1">
                        <a:solidFill>
                          <a:sysClr val="windowText" lastClr="000000"/>
                        </a:solidFill>
                        <a:latin typeface="Cambria Math" panose="02040503050406030204" pitchFamily="18" charset="0"/>
                      </a:rPr>
                      <m:t>+</m:t>
                    </m:r>
                    <m:r>
                      <a:rPr lang="en-US" sz="1200" b="0" i="1">
                        <a:solidFill>
                          <a:sysClr val="windowText" lastClr="000000"/>
                        </a:solidFill>
                        <a:latin typeface="Cambria Math" panose="02040503050406030204" pitchFamily="18" charset="0"/>
                      </a:rPr>
                      <m:t>𝑃𝑟𝑜𝑝𝑜𝑟𝑡𝑖𝑜𝑛𝑎𝑙</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𝑆h𝑎𝑟𝑒</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𝐴𝑑𝑗𝑢𝑠𝑡𝑚𝑒𝑛𝑡</m:t>
                    </m:r>
                  </m:oMath>
                </m:oMathPara>
              </a14:m>
              <a:endParaRPr lang="en-US" sz="1050" i="1">
                <a:solidFill>
                  <a:sysClr val="windowText" lastClr="000000"/>
                </a:solidFill>
                <a:latin typeface="Arial" panose="020B0604020202020204" pitchFamily="34" charset="0"/>
                <a:cs typeface="Arial" panose="020B0604020202020204" pitchFamily="34" charset="0"/>
              </a:endParaRPr>
            </a:p>
          </xdr:txBody>
        </xdr:sp>
      </mc:Fallback>
    </mc:AlternateContent>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post2028@bpa.gov" TargetMode="External" /><Relationship Id="rId2" Type="http://schemas.openxmlformats.org/officeDocument/2006/relationships/hyperlink" Target="https://www.bpa.gov/-/media/Aep/rates-tariff/bp-24/models-and-datasets-initial-proposal/TRMbd_2024.xlsm" TargetMode="External" /><Relationship Id="rId3" Type="http://schemas.openxmlformats.org/officeDocument/2006/relationships/hyperlink" Target="https://www.bpa.gov/-/media/Aep/power/provider-of-choice/followuppost2028capacityworkshop.xlsx" TargetMode="External" /><Relationship Id="rId4" Type="http://schemas.openxmlformats.org/officeDocument/2006/relationships/hyperlink" Target="https://www.bpa.gov/-/media/Aep/rates-tariff/bp-24/models-and-datasets-initial-proposal/TRMbd_2024.xlsm" TargetMode="External" /><Relationship Id="rId5" Type="http://schemas.openxmlformats.org/officeDocument/2006/relationships/hyperlink" Target="https://www.bpa.gov/-/media/Aep/rates-tariff/bp-24/models-and-datasets-initial-proposal/TRMbd_2024.xlsm" TargetMode="External" /><Relationship Id="rId6" Type="http://schemas.openxmlformats.org/officeDocument/2006/relationships/hyperlink" Target="https://www.bpa.gov/-/media/Aep/rates-tariff/bp-24/models-and-datasets-initial-proposal/TRMbd_2024.xlsm" TargetMode="External" /><Relationship Id="rId7" Type="http://schemas.openxmlformats.org/officeDocument/2006/relationships/hyperlink" Target="https://www.bpa.gov/-/media/Aep/power/regional-dialogue/clark-river-road-letter.pdf" TargetMode="External" /><Relationship Id="rId8" Type="http://schemas.openxmlformats.org/officeDocument/2006/relationships/hyperlink" Target="https://www.bpa.gov/-/media/Aep/rates-tariff/bp-24/models-and-datasets-initial-proposal/TRMbd_2024.xlsm" TargetMode="External" /><Relationship Id="rId9" Type="http://schemas.openxmlformats.org/officeDocument/2006/relationships/hyperlink" Target="https://www.bpa.gov/energy-and-services/rate-and-tariff-proceedings/rate-period-high-water-mark-process" TargetMode="External" /><Relationship Id="rId10" Type="http://schemas.openxmlformats.org/officeDocument/2006/relationships/hyperlink" Target="https://www.bpa.gov/-/media/Aep/rates-tariff/bp-24/models-and-datasets-initial-proposal/TRMbd_2024.xlsm" TargetMode="External" /><Relationship Id="rId11" Type="http://schemas.openxmlformats.org/officeDocument/2006/relationships/drawing" Target="../drawings/drawing1.xml" /><Relationship Id="rId1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7"/>
  <sheetViews>
    <sheetView showGridLines="0" tabSelected="1" zoomScale="110" zoomScaleNormal="110" workbookViewId="0" topLeftCell="A1"/>
  </sheetViews>
  <sheetFormatPr defaultColWidth="8.7109375" defaultRowHeight="15"/>
  <cols>
    <col min="1" max="1" width="8.7109375" style="1" customWidth="1"/>
    <col min="2" max="2" width="36.28125" style="1" customWidth="1"/>
    <col min="3" max="3" width="85.7109375" style="1" customWidth="1"/>
    <col min="4" max="4" width="43.7109375" style="1" customWidth="1"/>
    <col min="5" max="5" width="26.7109375" style="1" bestFit="1" customWidth="1"/>
    <col min="6" max="6" width="12.8515625" style="1" customWidth="1"/>
    <col min="7" max="16384" width="8.7109375" style="1" customWidth="1"/>
  </cols>
  <sheetData>
    <row r="1" ht="68.65" customHeight="1"/>
    <row r="2" ht="25.35" customHeight="1">
      <c r="B2" s="96" t="s">
        <v>197</v>
      </c>
    </row>
    <row r="3" spans="2:3" ht="15">
      <c r="B3" s="2" t="s">
        <v>198</v>
      </c>
      <c r="C3" s="97" t="s">
        <v>199</v>
      </c>
    </row>
    <row r="4" spans="2:3" ht="15">
      <c r="B4" s="2" t="s">
        <v>200</v>
      </c>
      <c r="C4" s="179">
        <v>45127</v>
      </c>
    </row>
    <row r="5" ht="15">
      <c r="B5" s="97"/>
    </row>
    <row r="6" ht="16.5" thickBot="1">
      <c r="B6" s="98" t="s">
        <v>201</v>
      </c>
    </row>
    <row r="7" spans="2:7" ht="61.5" customHeight="1" thickBot="1">
      <c r="B7" s="213" t="s">
        <v>283</v>
      </c>
      <c r="C7" s="214"/>
      <c r="D7" s="214"/>
      <c r="E7" s="215"/>
      <c r="F7" s="99"/>
      <c r="G7" s="99"/>
    </row>
    <row r="8" spans="2:7" ht="15">
      <c r="B8" s="100"/>
      <c r="C8" s="100"/>
      <c r="D8" s="100"/>
      <c r="E8" s="100"/>
      <c r="F8" s="99"/>
      <c r="G8" s="99"/>
    </row>
    <row r="9" spans="2:7" ht="16.5" thickBot="1">
      <c r="B9" s="98" t="s">
        <v>202</v>
      </c>
      <c r="C9" s="100"/>
      <c r="D9" s="100"/>
      <c r="E9" s="100"/>
      <c r="F9" s="99"/>
      <c r="G9" s="99"/>
    </row>
    <row r="10" spans="2:7" ht="16.5" thickBot="1">
      <c r="B10" s="101" t="s">
        <v>203</v>
      </c>
      <c r="C10" s="216" t="s">
        <v>204</v>
      </c>
      <c r="D10" s="217"/>
      <c r="E10" s="100"/>
      <c r="F10" s="99"/>
      <c r="G10" s="99"/>
    </row>
    <row r="11" spans="2:7" ht="31.15" customHeight="1">
      <c r="B11" s="102" t="s">
        <v>205</v>
      </c>
      <c r="C11" s="218" t="s">
        <v>267</v>
      </c>
      <c r="D11" s="219"/>
      <c r="E11" s="100"/>
      <c r="F11" s="99"/>
      <c r="G11" s="99"/>
    </row>
    <row r="12" spans="2:7" ht="31.15" customHeight="1">
      <c r="B12" s="102" t="s">
        <v>261</v>
      </c>
      <c r="C12" s="206" t="s">
        <v>268</v>
      </c>
      <c r="D12" s="207"/>
      <c r="E12" s="100"/>
      <c r="F12" s="99"/>
      <c r="G12" s="99"/>
    </row>
    <row r="13" spans="2:7" ht="46.5" customHeight="1">
      <c r="B13" s="103" t="s">
        <v>206</v>
      </c>
      <c r="C13" s="220" t="s">
        <v>231</v>
      </c>
      <c r="D13" s="221"/>
      <c r="E13" s="100"/>
      <c r="F13" s="99"/>
      <c r="G13" s="99"/>
    </row>
    <row r="14" spans="2:7" ht="15">
      <c r="B14" s="103" t="s">
        <v>207</v>
      </c>
      <c r="C14" s="220" t="s">
        <v>208</v>
      </c>
      <c r="D14" s="221"/>
      <c r="E14" s="100"/>
      <c r="F14" s="99"/>
      <c r="G14" s="99"/>
    </row>
    <row r="15" spans="2:7" ht="31.5" customHeight="1">
      <c r="B15" s="129" t="s">
        <v>209</v>
      </c>
      <c r="C15" s="208" t="s">
        <v>242</v>
      </c>
      <c r="D15" s="209"/>
      <c r="E15" s="100"/>
      <c r="F15" s="99"/>
      <c r="G15" s="99"/>
    </row>
    <row r="16" spans="2:7" ht="31.5" customHeight="1">
      <c r="B16" s="129" t="s">
        <v>262</v>
      </c>
      <c r="C16" s="206" t="s">
        <v>263</v>
      </c>
      <c r="D16" s="207"/>
      <c r="E16" s="100"/>
      <c r="F16" s="99"/>
      <c r="G16" s="99"/>
    </row>
    <row r="17" spans="2:7" ht="31.5" customHeight="1" thickBot="1">
      <c r="B17" s="104" t="s">
        <v>241</v>
      </c>
      <c r="C17" s="211" t="s">
        <v>243</v>
      </c>
      <c r="D17" s="212"/>
      <c r="E17" s="100"/>
      <c r="F17" s="99"/>
      <c r="G17" s="99"/>
    </row>
    <row r="18" spans="2:7" ht="18" customHeight="1">
      <c r="B18" s="121"/>
      <c r="C18" s="100"/>
      <c r="D18" s="100"/>
      <c r="E18" s="100"/>
      <c r="F18" s="99"/>
      <c r="G18" s="99"/>
    </row>
    <row r="19" ht="16.5" thickBot="1">
      <c r="B19" s="98" t="s">
        <v>271</v>
      </c>
    </row>
    <row r="20" spans="2:6" ht="15">
      <c r="B20" s="105"/>
      <c r="C20" s="106"/>
      <c r="D20" s="106"/>
      <c r="E20" s="106"/>
      <c r="F20" s="107"/>
    </row>
    <row r="21" spans="2:6" ht="14.25">
      <c r="B21" s="109"/>
      <c r="C21" s="197"/>
      <c r="D21" s="197"/>
      <c r="E21" s="197"/>
      <c r="F21" s="110"/>
    </row>
    <row r="22" spans="2:6" ht="15" thickBot="1">
      <c r="B22" s="111"/>
      <c r="C22" s="112"/>
      <c r="D22" s="112"/>
      <c r="E22" s="112"/>
      <c r="F22" s="113"/>
    </row>
    <row r="24" ht="16.5" thickBot="1">
      <c r="B24" s="146" t="s">
        <v>210</v>
      </c>
    </row>
    <row r="25" spans="1:7" ht="14.25">
      <c r="A25" s="128"/>
      <c r="B25" s="105"/>
      <c r="C25" s="106"/>
      <c r="D25" s="106"/>
      <c r="E25" s="106"/>
      <c r="F25" s="107"/>
      <c r="G25" s="108"/>
    </row>
    <row r="26" spans="2:7" ht="25.9" customHeight="1" thickBot="1">
      <c r="B26" s="111"/>
      <c r="C26" s="112"/>
      <c r="D26" s="112"/>
      <c r="E26" s="112"/>
      <c r="F26" s="113"/>
      <c r="G26" s="108"/>
    </row>
    <row r="27" spans="2:7" ht="13.15" customHeight="1">
      <c r="B27" s="108"/>
      <c r="C27" s="108"/>
      <c r="D27" s="108"/>
      <c r="E27" s="108"/>
      <c r="F27" s="108"/>
      <c r="G27" s="108"/>
    </row>
    <row r="28" spans="2:7" ht="25.9" customHeight="1" thickBot="1">
      <c r="B28" s="98" t="s">
        <v>272</v>
      </c>
      <c r="C28" s="108"/>
      <c r="D28" s="108"/>
      <c r="E28" s="108"/>
      <c r="F28" s="108"/>
      <c r="G28" s="108"/>
    </row>
    <row r="29" spans="2:8" ht="25.9" customHeight="1">
      <c r="B29" s="105"/>
      <c r="C29" s="106"/>
      <c r="D29" s="106"/>
      <c r="E29" s="106"/>
      <c r="F29" s="107"/>
      <c r="G29" s="108"/>
      <c r="H29" s="108"/>
    </row>
    <row r="30" spans="2:8" ht="17.1" customHeight="1" thickBot="1">
      <c r="B30" s="111"/>
      <c r="C30" s="112"/>
      <c r="D30" s="112"/>
      <c r="E30" s="112"/>
      <c r="F30" s="113"/>
      <c r="G30" s="108"/>
      <c r="H30" s="108"/>
    </row>
    <row r="31" spans="2:7" ht="17.1" customHeight="1">
      <c r="B31" s="108"/>
      <c r="C31" s="108"/>
      <c r="D31" s="108"/>
      <c r="E31" s="108"/>
      <c r="F31" s="108"/>
      <c r="G31" s="108"/>
    </row>
    <row r="32" spans="2:7" ht="14.25">
      <c r="B32" s="108"/>
      <c r="C32" s="108"/>
      <c r="D32" s="108"/>
      <c r="E32" s="108"/>
      <c r="F32" s="108"/>
      <c r="G32" s="108"/>
    </row>
    <row r="33" spans="2:7" ht="16.5" thickBot="1">
      <c r="B33" s="98" t="s">
        <v>235</v>
      </c>
      <c r="C33" s="108"/>
      <c r="D33" s="108"/>
      <c r="E33" s="108"/>
      <c r="F33" s="108"/>
      <c r="G33" s="108"/>
    </row>
    <row r="34" spans="2:7" ht="15">
      <c r="B34" s="122" t="s">
        <v>232</v>
      </c>
      <c r="C34" s="123" t="s">
        <v>234</v>
      </c>
      <c r="D34" s="108"/>
      <c r="E34" s="108"/>
      <c r="F34" s="108"/>
      <c r="G34" s="108"/>
    </row>
    <row r="35" spans="2:7" ht="15.75" thickBot="1">
      <c r="B35" s="124" t="s">
        <v>233</v>
      </c>
      <c r="C35" s="125" t="s">
        <v>236</v>
      </c>
      <c r="D35" s="108"/>
      <c r="E35" s="108"/>
      <c r="F35" s="108"/>
      <c r="G35" s="108"/>
    </row>
    <row r="36" spans="2:7" ht="15">
      <c r="B36" s="108"/>
      <c r="C36" s="108"/>
      <c r="D36" s="108"/>
      <c r="E36" s="108"/>
      <c r="F36" s="108"/>
      <c r="G36" s="108"/>
    </row>
    <row r="37" ht="16.5" thickBot="1">
      <c r="B37" s="98" t="s">
        <v>211</v>
      </c>
    </row>
    <row r="38" spans="2:8" ht="16.5" thickBot="1">
      <c r="B38" s="101" t="s">
        <v>212</v>
      </c>
      <c r="C38" s="114" t="s">
        <v>213</v>
      </c>
      <c r="D38" s="115" t="s">
        <v>214</v>
      </c>
      <c r="E38" s="115" t="s">
        <v>215</v>
      </c>
      <c r="F38" s="210"/>
      <c r="G38" s="210"/>
      <c r="H38" s="108"/>
    </row>
    <row r="39" spans="2:8" ht="105">
      <c r="B39" s="174" t="s">
        <v>264</v>
      </c>
      <c r="C39" s="186" t="s">
        <v>289</v>
      </c>
      <c r="D39" s="168" t="s">
        <v>216</v>
      </c>
      <c r="E39" s="169" t="s">
        <v>216</v>
      </c>
      <c r="F39" s="116"/>
      <c r="G39" s="117"/>
      <c r="H39" s="108"/>
    </row>
    <row r="40" spans="2:8" ht="30">
      <c r="B40" s="170" t="s">
        <v>251</v>
      </c>
      <c r="C40" s="187" t="s">
        <v>269</v>
      </c>
      <c r="D40" s="171" t="s">
        <v>216</v>
      </c>
      <c r="E40" s="172" t="s">
        <v>216</v>
      </c>
      <c r="F40" s="116"/>
      <c r="G40" s="116"/>
      <c r="H40" s="108"/>
    </row>
    <row r="41" spans="2:8" ht="15">
      <c r="B41" s="167" t="s">
        <v>217</v>
      </c>
      <c r="C41" s="198" t="s">
        <v>218</v>
      </c>
      <c r="D41" s="173" t="s">
        <v>219</v>
      </c>
      <c r="E41" s="172" t="s">
        <v>220</v>
      </c>
      <c r="F41" s="116"/>
      <c r="G41" s="116"/>
      <c r="H41" s="108"/>
    </row>
    <row r="42" spans="2:8" ht="45">
      <c r="B42" s="167" t="s">
        <v>221</v>
      </c>
      <c r="C42" s="198" t="s">
        <v>252</v>
      </c>
      <c r="D42" s="173" t="s">
        <v>237</v>
      </c>
      <c r="E42" s="172" t="s">
        <v>222</v>
      </c>
      <c r="F42" s="116"/>
      <c r="G42" s="116"/>
      <c r="H42" s="108"/>
    </row>
    <row r="43" spans="2:8" ht="60">
      <c r="B43" s="167" t="s">
        <v>258</v>
      </c>
      <c r="C43" s="198" t="s">
        <v>273</v>
      </c>
      <c r="D43" s="171" t="s">
        <v>216</v>
      </c>
      <c r="E43" s="172" t="s">
        <v>216</v>
      </c>
      <c r="F43" s="116"/>
      <c r="G43" s="116"/>
      <c r="H43" s="108"/>
    </row>
    <row r="44" spans="2:8" ht="45">
      <c r="B44" s="167" t="s">
        <v>223</v>
      </c>
      <c r="C44" s="198" t="s">
        <v>245</v>
      </c>
      <c r="D44" s="173" t="s">
        <v>237</v>
      </c>
      <c r="E44" s="172" t="s">
        <v>224</v>
      </c>
      <c r="F44" s="116"/>
      <c r="G44" s="116"/>
      <c r="H44" s="108"/>
    </row>
    <row r="45" spans="1:10" ht="94.15" customHeight="1">
      <c r="A45" s="127"/>
      <c r="B45" s="174" t="s">
        <v>225</v>
      </c>
      <c r="C45" s="187" t="s">
        <v>274</v>
      </c>
      <c r="D45" s="173" t="s">
        <v>237</v>
      </c>
      <c r="E45" s="172" t="s">
        <v>226</v>
      </c>
      <c r="F45" s="116"/>
      <c r="G45" s="118"/>
      <c r="H45" s="118"/>
      <c r="I45" s="118"/>
      <c r="J45" s="118"/>
    </row>
    <row r="46" spans="1:8" ht="105">
      <c r="A46" s="127"/>
      <c r="B46" s="174" t="s">
        <v>229</v>
      </c>
      <c r="C46" s="187" t="s">
        <v>275</v>
      </c>
      <c r="D46" s="173" t="s">
        <v>237</v>
      </c>
      <c r="E46" s="172" t="s">
        <v>230</v>
      </c>
      <c r="F46" s="116"/>
      <c r="G46" s="116"/>
      <c r="H46" s="108"/>
    </row>
    <row r="47" spans="1:8" ht="92.45" customHeight="1">
      <c r="A47" s="127"/>
      <c r="B47" s="174" t="s">
        <v>227</v>
      </c>
      <c r="C47" s="198" t="s">
        <v>276</v>
      </c>
      <c r="D47" s="173" t="s">
        <v>237</v>
      </c>
      <c r="E47" s="172" t="s">
        <v>228</v>
      </c>
      <c r="F47" s="116"/>
      <c r="G47" s="117"/>
      <c r="H47" s="108"/>
    </row>
    <row r="48" spans="1:8" ht="135">
      <c r="A48" s="127"/>
      <c r="B48" s="174" t="s">
        <v>239</v>
      </c>
      <c r="C48" s="187" t="s">
        <v>286</v>
      </c>
      <c r="D48" s="173" t="s">
        <v>240</v>
      </c>
      <c r="E48" s="172" t="s">
        <v>216</v>
      </c>
      <c r="F48" s="116"/>
      <c r="G48" s="116"/>
      <c r="H48" s="108"/>
    </row>
    <row r="49" spans="1:8" ht="60">
      <c r="A49" s="127"/>
      <c r="B49" s="174" t="s">
        <v>250</v>
      </c>
      <c r="C49" s="187" t="s">
        <v>277</v>
      </c>
      <c r="D49" s="173" t="s">
        <v>244</v>
      </c>
      <c r="E49" s="172"/>
      <c r="F49" s="116"/>
      <c r="G49" s="116"/>
      <c r="H49" s="108"/>
    </row>
    <row r="50" spans="1:8" ht="75">
      <c r="A50" s="127"/>
      <c r="B50" s="174" t="s">
        <v>238</v>
      </c>
      <c r="C50" s="187" t="s">
        <v>287</v>
      </c>
      <c r="D50" s="175" t="s">
        <v>216</v>
      </c>
      <c r="E50" s="172" t="s">
        <v>216</v>
      </c>
      <c r="F50" s="116"/>
      <c r="G50" s="116"/>
      <c r="H50" s="108"/>
    </row>
    <row r="51" spans="1:8" ht="182.45" customHeight="1">
      <c r="A51" s="127"/>
      <c r="B51" s="167" t="s">
        <v>0</v>
      </c>
      <c r="C51" s="187" t="s">
        <v>278</v>
      </c>
      <c r="D51" s="187" t="s">
        <v>285</v>
      </c>
      <c r="E51" s="199" t="s">
        <v>216</v>
      </c>
      <c r="F51" s="116"/>
      <c r="G51" s="119"/>
      <c r="H51" s="108"/>
    </row>
    <row r="52" spans="1:8" ht="111" customHeight="1">
      <c r="A52" s="127"/>
      <c r="B52" s="200" t="s">
        <v>253</v>
      </c>
      <c r="C52" s="187" t="s">
        <v>279</v>
      </c>
      <c r="D52" s="173" t="s">
        <v>237</v>
      </c>
      <c r="E52" s="172" t="s">
        <v>228</v>
      </c>
      <c r="F52" s="116"/>
      <c r="G52" s="119"/>
      <c r="H52" s="108"/>
    </row>
    <row r="53" spans="1:8" ht="95.45" customHeight="1">
      <c r="A53" s="127"/>
      <c r="B53" s="176" t="s">
        <v>184</v>
      </c>
      <c r="C53" s="185" t="s">
        <v>280</v>
      </c>
      <c r="D53" s="177" t="s">
        <v>216</v>
      </c>
      <c r="E53" s="178" t="s">
        <v>216</v>
      </c>
      <c r="F53" s="116"/>
      <c r="G53" s="119"/>
      <c r="H53" s="108"/>
    </row>
    <row r="54" spans="1:8" ht="154.9" customHeight="1">
      <c r="A54" s="127"/>
      <c r="B54" s="167" t="s">
        <v>259</v>
      </c>
      <c r="C54" s="187" t="s">
        <v>288</v>
      </c>
      <c r="D54" s="201" t="s">
        <v>281</v>
      </c>
      <c r="E54" s="172" t="s">
        <v>216</v>
      </c>
      <c r="F54" s="120"/>
      <c r="G54" s="120"/>
      <c r="H54" s="108"/>
    </row>
    <row r="55" spans="2:8" ht="90.75" thickBot="1">
      <c r="B55" s="202" t="s">
        <v>282</v>
      </c>
      <c r="C55" s="203" t="s">
        <v>284</v>
      </c>
      <c r="D55" s="204" t="s">
        <v>216</v>
      </c>
      <c r="E55" s="205" t="s">
        <v>216</v>
      </c>
      <c r="F55" s="108"/>
      <c r="G55" s="108"/>
      <c r="H55" s="108"/>
    </row>
    <row r="56" spans="6:8" ht="15">
      <c r="F56" s="108"/>
      <c r="G56" s="108"/>
      <c r="H56" s="108"/>
    </row>
    <row r="57" spans="6:8" ht="15">
      <c r="F57" s="108"/>
      <c r="G57" s="108"/>
      <c r="H57" s="108"/>
    </row>
  </sheetData>
  <mergeCells count="10">
    <mergeCell ref="C16:D16"/>
    <mergeCell ref="C15:D15"/>
    <mergeCell ref="F38:G38"/>
    <mergeCell ref="C17:D17"/>
    <mergeCell ref="B7:E7"/>
    <mergeCell ref="C10:D10"/>
    <mergeCell ref="C11:D11"/>
    <mergeCell ref="C13:D13"/>
    <mergeCell ref="C14:D14"/>
    <mergeCell ref="C12:D12"/>
  </mergeCells>
  <hyperlinks>
    <hyperlink ref="C3" r:id="rId1" display="mailto:post2028@bpa.gov"/>
    <hyperlink ref="D42" r:id="rId2" display="https://www.bpa.gov/-/media/Aep/rates-tariff/bp-24/models-and-datasets-initial-proposal/TRMbd_2024.xlsm"/>
    <hyperlink ref="D41" r:id="rId3" display="https://www.bpa.gov/-/media/Aep/power/provider-of-choice/followuppost2028capacityworkshop.xlsx"/>
    <hyperlink ref="B11" location="Info!A1" display="Info"/>
    <hyperlink ref="B13" location="Calculation!A1" display="Calculation"/>
    <hyperlink ref="B14" location="Data!A1" display="Data"/>
    <hyperlink ref="B15" location="'Reference Data'!A1" display="Reference Data"/>
    <hyperlink ref="D44" r:id="rId4" display="https://www.bpa.gov/-/media/Aep/rates-tariff/bp-24/models-and-datasets-initial-proposal/TRMbd_2024.xlsm"/>
    <hyperlink ref="D45" r:id="rId5" display="https://www.bpa.gov/-/media/Aep/rates-tariff/bp-24/models-and-datasets-initial-proposal/TRMbd_2024.xlsm"/>
    <hyperlink ref="D47" r:id="rId6" display="https://www.bpa.gov/-/media/Aep/rates-tariff/bp-24/models-and-datasets-initial-proposal/TRMbd_2024.xlsm"/>
    <hyperlink ref="D48" r:id="rId7" display="https://www.bpa.gov/-/media/Aep/power/regional-dialogue/clark-river-road-letter.pdf"/>
    <hyperlink ref="B16" location="'Proportional Share Calculation'!A1" display="Proportional Share Calculation"/>
    <hyperlink ref="B17" location="Lists!A1" display="Lists"/>
    <hyperlink ref="D46" r:id="rId8" display="https://www.bpa.gov/-/media/Aep/rates-tariff/bp-24/models-and-datasets-initial-proposal/TRMbd_2024.xlsm"/>
    <hyperlink ref="D49" r:id="rId9" display="https://www.bpa.gov/energy-and-services/rate-and-tariff-proceedings/rate-period-high-water-mark-process"/>
    <hyperlink ref="B12" location="'Draft Policy CHWMs'!A1" display="Draft Policy CHWMs"/>
    <hyperlink ref="D52" r:id="rId10" display="https://www.bpa.gov/-/media/Aep/rates-tariff/bp-24/models-and-datasets-initial-proposal/TRMbd_2024.xlsm"/>
  </hyperlinks>
  <printOptions/>
  <pageMargins left="0.7" right="0.7" top="0.75" bottom="0.75" header="0.3" footer="0.3"/>
  <pageSetup horizontalDpi="600" verticalDpi="600" orientation="portrait" r:id="rId12"/>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5"/>
  <sheetViews>
    <sheetView workbookViewId="0" topLeftCell="A1">
      <pane xSplit="2" ySplit="7" topLeftCell="C8" activePane="bottomRight" state="frozen"/>
      <selection pane="topRight" activeCell="C1" sqref="C1"/>
      <selection pane="bottomLeft" activeCell="A8" sqref="A8"/>
      <selection pane="bottomRight" activeCell="B2" sqref="B2:B3"/>
    </sheetView>
  </sheetViews>
  <sheetFormatPr defaultColWidth="8.7109375" defaultRowHeight="15"/>
  <cols>
    <col min="1" max="1" width="8.7109375" style="1" bestFit="1" customWidth="1"/>
    <col min="2" max="2" width="35.57421875" style="1" bestFit="1" customWidth="1"/>
    <col min="3" max="10" width="13.57421875" style="1" customWidth="1"/>
    <col min="11" max="16" width="17.57421875" style="1" customWidth="1"/>
    <col min="17" max="18" width="16.28125" style="1" customWidth="1"/>
    <col min="19" max="16384" width="8.7109375" style="1" customWidth="1"/>
  </cols>
  <sheetData>
    <row r="1" spans="1:4" ht="57.6" customHeight="1" thickBot="1">
      <c r="A1" s="222" t="s">
        <v>266</v>
      </c>
      <c r="B1" s="223"/>
      <c r="C1" s="188"/>
      <c r="D1" s="188"/>
    </row>
    <row r="2" spans="1:18" s="2" customFormat="1" ht="15" customHeight="1" thickBot="1">
      <c r="A2" s="234">
        <v>7250</v>
      </c>
      <c r="B2" s="244" t="s">
        <v>264</v>
      </c>
      <c r="C2" s="230" t="s">
        <v>270</v>
      </c>
      <c r="D2" s="231"/>
      <c r="E2" s="231"/>
      <c r="F2" s="231"/>
      <c r="G2" s="231"/>
      <c r="H2" s="231"/>
      <c r="I2" s="231"/>
      <c r="J2" s="232"/>
      <c r="K2" s="245" t="s">
        <v>185</v>
      </c>
      <c r="L2" s="246"/>
      <c r="M2" s="246"/>
      <c r="N2" s="246"/>
      <c r="O2" s="246"/>
      <c r="P2" s="246"/>
      <c r="Q2" s="247"/>
      <c r="R2" s="248"/>
    </row>
    <row r="3" spans="1:18" s="2" customFormat="1" ht="15" customHeight="1">
      <c r="A3" s="234"/>
      <c r="B3" s="244"/>
      <c r="C3" s="249" t="s">
        <v>248</v>
      </c>
      <c r="D3" s="233" t="s">
        <v>258</v>
      </c>
      <c r="E3" s="233" t="s">
        <v>249</v>
      </c>
      <c r="F3" s="252" t="s">
        <v>180</v>
      </c>
      <c r="G3" s="252"/>
      <c r="H3" s="252"/>
      <c r="I3" s="252"/>
      <c r="J3" s="253" t="s">
        <v>246</v>
      </c>
      <c r="K3" s="256" t="s">
        <v>250</v>
      </c>
      <c r="L3" s="258" t="s">
        <v>238</v>
      </c>
      <c r="M3" s="258" t="s">
        <v>0</v>
      </c>
      <c r="N3" s="233" t="s">
        <v>253</v>
      </c>
      <c r="O3" s="235" t="s">
        <v>184</v>
      </c>
      <c r="P3" s="235" t="s">
        <v>259</v>
      </c>
      <c r="Q3" s="238" t="s">
        <v>193</v>
      </c>
      <c r="R3" s="241" t="s">
        <v>265</v>
      </c>
    </row>
    <row r="4" spans="3:18" s="2" customFormat="1" ht="56.1" customHeight="1">
      <c r="C4" s="250"/>
      <c r="D4" s="225"/>
      <c r="E4" s="225"/>
      <c r="F4" s="260" t="s">
        <v>181</v>
      </c>
      <c r="G4" s="224" t="s">
        <v>173</v>
      </c>
      <c r="H4" s="224" t="s">
        <v>183</v>
      </c>
      <c r="I4" s="227" t="s">
        <v>182</v>
      </c>
      <c r="J4" s="254"/>
      <c r="K4" s="257"/>
      <c r="L4" s="259"/>
      <c r="M4" s="259"/>
      <c r="N4" s="225"/>
      <c r="O4" s="236"/>
      <c r="P4" s="236"/>
      <c r="Q4" s="239"/>
      <c r="R4" s="242"/>
    </row>
    <row r="5" spans="3:18" s="2" customFormat="1" ht="15">
      <c r="C5" s="250"/>
      <c r="D5" s="225"/>
      <c r="E5" s="225"/>
      <c r="F5" s="261"/>
      <c r="G5" s="225"/>
      <c r="H5" s="225"/>
      <c r="I5" s="228"/>
      <c r="J5" s="254"/>
      <c r="K5" s="257"/>
      <c r="L5" s="259"/>
      <c r="M5" s="192" t="s">
        <v>175</v>
      </c>
      <c r="N5" s="226"/>
      <c r="O5" s="237"/>
      <c r="P5" s="237"/>
      <c r="Q5" s="239"/>
      <c r="R5" s="242"/>
    </row>
    <row r="6" spans="2:18" s="2" customFormat="1" ht="15.75" thickBot="1">
      <c r="B6" s="126" t="s">
        <v>196</v>
      </c>
      <c r="C6" s="251"/>
      <c r="D6" s="226"/>
      <c r="E6" s="226"/>
      <c r="F6" s="262"/>
      <c r="G6" s="226"/>
      <c r="H6" s="226"/>
      <c r="I6" s="229"/>
      <c r="J6" s="254"/>
      <c r="K6" s="257"/>
      <c r="L6" s="189">
        <v>1</v>
      </c>
      <c r="M6" s="191">
        <v>0.5</v>
      </c>
      <c r="N6" s="189">
        <v>0.5</v>
      </c>
      <c r="O6" s="190">
        <v>0.25</v>
      </c>
      <c r="P6" s="193">
        <v>200</v>
      </c>
      <c r="Q6" s="239"/>
      <c r="R6" s="242"/>
    </row>
    <row r="7" spans="1:18" s="2" customFormat="1" ht="15.75" thickBot="1">
      <c r="A7" s="45" t="s">
        <v>6</v>
      </c>
      <c r="B7" s="66" t="s">
        <v>7</v>
      </c>
      <c r="C7" s="180" t="s">
        <v>154</v>
      </c>
      <c r="D7" s="181" t="s">
        <v>8</v>
      </c>
      <c r="E7" s="182" t="s">
        <v>154</v>
      </c>
      <c r="F7" s="183" t="s">
        <v>154</v>
      </c>
      <c r="G7" s="182" t="s">
        <v>154</v>
      </c>
      <c r="H7" s="183" t="s">
        <v>154</v>
      </c>
      <c r="I7" s="181" t="s">
        <v>8</v>
      </c>
      <c r="J7" s="255"/>
      <c r="K7" s="180" t="s">
        <v>188</v>
      </c>
      <c r="L7" s="182" t="s">
        <v>8</v>
      </c>
      <c r="M7" s="182" t="s">
        <v>8</v>
      </c>
      <c r="N7" s="182" t="s">
        <v>154</v>
      </c>
      <c r="O7" s="184" t="s">
        <v>8</v>
      </c>
      <c r="P7" s="184" t="s">
        <v>8</v>
      </c>
      <c r="Q7" s="240"/>
      <c r="R7" s="243"/>
    </row>
    <row r="8" spans="1:18" ht="15">
      <c r="A8" s="12">
        <v>10005</v>
      </c>
      <c r="B8" s="33" t="s">
        <v>9</v>
      </c>
      <c r="C8" s="47">
        <v>0.6524691780821918</v>
      </c>
      <c r="D8" s="52">
        <v>0</v>
      </c>
      <c r="E8" s="19">
        <v>0</v>
      </c>
      <c r="F8" s="20">
        <v>0</v>
      </c>
      <c r="G8" s="19">
        <v>0</v>
      </c>
      <c r="H8" s="20">
        <v>0</v>
      </c>
      <c r="I8" s="52">
        <v>0</v>
      </c>
      <c r="J8" s="54">
        <v>0.6524691780821918</v>
      </c>
      <c r="K8" s="47">
        <v>0.548</v>
      </c>
      <c r="L8" s="19">
        <v>0</v>
      </c>
      <c r="M8" s="19">
        <v>0</v>
      </c>
      <c r="N8" s="19">
        <v>0</v>
      </c>
      <c r="O8" s="20">
        <v>0.02611729452054795</v>
      </c>
      <c r="P8" s="132">
        <v>0.016582767790595778</v>
      </c>
      <c r="Q8" s="59">
        <v>0.5907000623111437</v>
      </c>
      <c r="R8" s="21">
        <v>0.061769115771048155</v>
      </c>
    </row>
    <row r="9" spans="1:18" ht="15">
      <c r="A9" s="12">
        <v>10015</v>
      </c>
      <c r="B9" s="33" t="s">
        <v>10</v>
      </c>
      <c r="C9" s="47">
        <v>0.5833477168949771</v>
      </c>
      <c r="D9" s="52">
        <v>0</v>
      </c>
      <c r="E9" s="19">
        <v>0</v>
      </c>
      <c r="F9" s="20">
        <v>0</v>
      </c>
      <c r="G9" s="19">
        <v>0</v>
      </c>
      <c r="H9" s="20">
        <v>0</v>
      </c>
      <c r="I9" s="52">
        <v>0</v>
      </c>
      <c r="J9" s="54">
        <v>0.5833477168949771</v>
      </c>
      <c r="K9" s="47">
        <v>0.573</v>
      </c>
      <c r="L9" s="19">
        <v>0</v>
      </c>
      <c r="M9" s="19">
        <v>0</v>
      </c>
      <c r="N9" s="19">
        <v>0</v>
      </c>
      <c r="O9" s="20">
        <v>0.0025869292237442887</v>
      </c>
      <c r="P9" s="133">
        <v>0.016625216626840043</v>
      </c>
      <c r="Q9" s="59">
        <v>0.5922121458505842</v>
      </c>
      <c r="R9" s="21">
        <v>-0.008864428955607129</v>
      </c>
    </row>
    <row r="10" spans="1:18" ht="15">
      <c r="A10" s="12">
        <v>10024</v>
      </c>
      <c r="B10" s="33" t="s">
        <v>11</v>
      </c>
      <c r="C10" s="47">
        <v>209.98174771689503</v>
      </c>
      <c r="D10" s="52">
        <v>0</v>
      </c>
      <c r="E10" s="19">
        <v>0</v>
      </c>
      <c r="F10" s="20">
        <v>0.9188356164383562</v>
      </c>
      <c r="G10" s="19">
        <v>0</v>
      </c>
      <c r="H10" s="20">
        <v>0</v>
      </c>
      <c r="I10" s="52">
        <v>0</v>
      </c>
      <c r="J10" s="54">
        <v>209.06291210045669</v>
      </c>
      <c r="K10" s="47">
        <v>200.923</v>
      </c>
      <c r="L10" s="19">
        <v>0</v>
      </c>
      <c r="M10" s="19">
        <v>1.5097500000000001</v>
      </c>
      <c r="N10" s="19">
        <v>0</v>
      </c>
      <c r="O10" s="20">
        <v>2.034978025114171</v>
      </c>
      <c r="P10" s="133">
        <v>5.905832983733272</v>
      </c>
      <c r="Q10" s="59">
        <v>210.37356100884745</v>
      </c>
      <c r="R10" s="21">
        <v>-1.3106489083907604</v>
      </c>
    </row>
    <row r="11" spans="1:18" ht="15">
      <c r="A11" s="12">
        <v>10025</v>
      </c>
      <c r="B11" s="33" t="s">
        <v>12</v>
      </c>
      <c r="C11" s="47">
        <v>67.88498219178081</v>
      </c>
      <c r="D11" s="52">
        <v>0</v>
      </c>
      <c r="E11" s="19">
        <v>0</v>
      </c>
      <c r="F11" s="20">
        <v>0</v>
      </c>
      <c r="G11" s="19">
        <v>0</v>
      </c>
      <c r="H11" s="20">
        <v>0</v>
      </c>
      <c r="I11" s="52">
        <v>0</v>
      </c>
      <c r="J11" s="54">
        <v>67.88498219178081</v>
      </c>
      <c r="K11" s="47">
        <v>59.659</v>
      </c>
      <c r="L11" s="19">
        <v>0</v>
      </c>
      <c r="M11" s="19">
        <v>0.43000000000000005</v>
      </c>
      <c r="N11" s="19">
        <v>0</v>
      </c>
      <c r="O11" s="20">
        <v>2.056495547945202</v>
      </c>
      <c r="P11" s="133">
        <v>1.7950065809525886</v>
      </c>
      <c r="Q11" s="59">
        <v>63.94050212889779</v>
      </c>
      <c r="R11" s="21">
        <v>3.9444800628830166</v>
      </c>
    </row>
    <row r="12" spans="1:18" ht="15">
      <c r="A12" s="12">
        <v>10027</v>
      </c>
      <c r="B12" s="33" t="s">
        <v>13</v>
      </c>
      <c r="C12" s="47">
        <v>66.58574794520548</v>
      </c>
      <c r="D12" s="52">
        <v>0</v>
      </c>
      <c r="E12" s="19">
        <v>0</v>
      </c>
      <c r="F12" s="20">
        <v>0</v>
      </c>
      <c r="G12" s="19">
        <v>0</v>
      </c>
      <c r="H12" s="20">
        <v>0</v>
      </c>
      <c r="I12" s="52">
        <v>0</v>
      </c>
      <c r="J12" s="54">
        <v>66.58574794520548</v>
      </c>
      <c r="K12" s="47">
        <v>61.194</v>
      </c>
      <c r="L12" s="19">
        <v>0</v>
      </c>
      <c r="M12" s="19">
        <v>0.003</v>
      </c>
      <c r="N12" s="19">
        <v>0</v>
      </c>
      <c r="O12" s="20">
        <v>1.3479369863013702</v>
      </c>
      <c r="P12" s="133">
        <v>1.8065440223106886</v>
      </c>
      <c r="Q12" s="59">
        <v>64.35148100861205</v>
      </c>
      <c r="R12" s="21">
        <v>2.2342669365934285</v>
      </c>
    </row>
    <row r="13" spans="1:18" ht="15">
      <c r="A13" s="12">
        <v>10029</v>
      </c>
      <c r="B13" s="33" t="s">
        <v>14</v>
      </c>
      <c r="C13" s="47">
        <v>20.350107762557077</v>
      </c>
      <c r="D13" s="52">
        <v>0</v>
      </c>
      <c r="E13" s="19">
        <v>0</v>
      </c>
      <c r="F13" s="20">
        <v>0</v>
      </c>
      <c r="G13" s="19">
        <v>0</v>
      </c>
      <c r="H13" s="20">
        <v>0</v>
      </c>
      <c r="I13" s="52">
        <v>0</v>
      </c>
      <c r="J13" s="54">
        <v>20.350107762557077</v>
      </c>
      <c r="K13" s="47">
        <v>17.616</v>
      </c>
      <c r="L13" s="19">
        <v>0</v>
      </c>
      <c r="M13" s="19">
        <v>0</v>
      </c>
      <c r="N13" s="19">
        <v>0</v>
      </c>
      <c r="O13" s="20">
        <v>0.6835269406392692</v>
      </c>
      <c r="P13" s="133">
        <v>0.5285623840817979</v>
      </c>
      <c r="Q13" s="59">
        <v>18.828089324721066</v>
      </c>
      <c r="R13" s="21">
        <v>1.5220184378360102</v>
      </c>
    </row>
    <row r="14" spans="1:18" ht="15">
      <c r="A14" s="12">
        <v>10044</v>
      </c>
      <c r="B14" s="33" t="s">
        <v>15</v>
      </c>
      <c r="C14" s="47">
        <v>21.984089155251144</v>
      </c>
      <c r="D14" s="52">
        <v>0</v>
      </c>
      <c r="E14" s="19">
        <v>0</v>
      </c>
      <c r="F14" s="20">
        <v>0</v>
      </c>
      <c r="G14" s="19">
        <v>0</v>
      </c>
      <c r="H14" s="20">
        <v>0</v>
      </c>
      <c r="I14" s="52">
        <v>0</v>
      </c>
      <c r="J14" s="54">
        <v>21.984089155251144</v>
      </c>
      <c r="K14" s="47">
        <v>20.309</v>
      </c>
      <c r="L14" s="19">
        <v>0</v>
      </c>
      <c r="M14" s="19">
        <v>0</v>
      </c>
      <c r="N14" s="19">
        <v>0</v>
      </c>
      <c r="O14" s="20">
        <v>0.41877228881278583</v>
      </c>
      <c r="P14" s="133">
        <v>0.5986996698449507</v>
      </c>
      <c r="Q14" s="59">
        <v>21.326471958657738</v>
      </c>
      <c r="R14" s="21">
        <v>0.6576171965934066</v>
      </c>
    </row>
    <row r="15" spans="1:18" ht="15">
      <c r="A15" s="12">
        <v>10046</v>
      </c>
      <c r="B15" s="33" t="s">
        <v>16</v>
      </c>
      <c r="C15" s="47">
        <v>97.42363641552512</v>
      </c>
      <c r="D15" s="52">
        <v>0</v>
      </c>
      <c r="E15" s="19">
        <v>0</v>
      </c>
      <c r="F15" s="20">
        <v>0</v>
      </c>
      <c r="G15" s="19">
        <v>0</v>
      </c>
      <c r="H15" s="20">
        <v>0</v>
      </c>
      <c r="I15" s="52">
        <v>0</v>
      </c>
      <c r="J15" s="54">
        <v>97.42363641552512</v>
      </c>
      <c r="K15" s="47">
        <v>81.851</v>
      </c>
      <c r="L15" s="19">
        <v>0</v>
      </c>
      <c r="M15" s="19">
        <v>0.20400000000000001</v>
      </c>
      <c r="N15" s="19">
        <v>0</v>
      </c>
      <c r="O15" s="20">
        <v>3.893159103881281</v>
      </c>
      <c r="P15" s="133">
        <v>2.4825212165731627</v>
      </c>
      <c r="Q15" s="59">
        <v>88.43068032045443</v>
      </c>
      <c r="R15" s="21">
        <v>8.992956095070696</v>
      </c>
    </row>
    <row r="16" spans="1:18" ht="15">
      <c r="A16" s="12">
        <v>10047</v>
      </c>
      <c r="B16" s="33" t="s">
        <v>17</v>
      </c>
      <c r="C16" s="47">
        <v>150.2446770547945</v>
      </c>
      <c r="D16" s="52">
        <v>0</v>
      </c>
      <c r="E16" s="19">
        <v>0</v>
      </c>
      <c r="F16" s="20">
        <v>0</v>
      </c>
      <c r="G16" s="19">
        <v>0</v>
      </c>
      <c r="H16" s="20">
        <v>0</v>
      </c>
      <c r="I16" s="52">
        <v>0</v>
      </c>
      <c r="J16" s="54">
        <v>150.2446770547945</v>
      </c>
      <c r="K16" s="47">
        <v>156.673</v>
      </c>
      <c r="L16" s="19">
        <v>-6.428322945205508</v>
      </c>
      <c r="M16" s="19">
        <v>0.11050000000000001</v>
      </c>
      <c r="N16" s="19">
        <v>0</v>
      </c>
      <c r="O16" s="20">
        <v>0</v>
      </c>
      <c r="P16" s="133">
        <v>4.342849468235858</v>
      </c>
      <c r="Q16" s="59">
        <v>154.69802652303036</v>
      </c>
      <c r="R16" s="21">
        <v>-4.453349468235871</v>
      </c>
    </row>
    <row r="17" spans="1:18" ht="15">
      <c r="A17" s="12">
        <v>10055</v>
      </c>
      <c r="B17" s="33" t="s">
        <v>18</v>
      </c>
      <c r="C17" s="47">
        <v>0.38418984018264846</v>
      </c>
      <c r="D17" s="52">
        <v>0</v>
      </c>
      <c r="E17" s="19">
        <v>0</v>
      </c>
      <c r="F17" s="20">
        <v>0</v>
      </c>
      <c r="G17" s="19">
        <v>0</v>
      </c>
      <c r="H17" s="20">
        <v>0</v>
      </c>
      <c r="I17" s="52">
        <v>0</v>
      </c>
      <c r="J17" s="54">
        <v>0.38418984018264846</v>
      </c>
      <c r="K17" s="47">
        <v>0.398</v>
      </c>
      <c r="L17" s="19">
        <v>-0.013810159817351564</v>
      </c>
      <c r="M17" s="19">
        <v>0</v>
      </c>
      <c r="N17" s="19">
        <v>0</v>
      </c>
      <c r="O17" s="20">
        <v>0</v>
      </c>
      <c r="P17" s="133">
        <v>0.011096915156641294</v>
      </c>
      <c r="Q17" s="59">
        <v>0.39528675533928975</v>
      </c>
      <c r="R17" s="21">
        <v>-0.011096915156641296</v>
      </c>
    </row>
    <row r="18" spans="1:18" ht="15">
      <c r="A18" s="12">
        <v>10057</v>
      </c>
      <c r="B18" s="33" t="s">
        <v>19</v>
      </c>
      <c r="C18" s="47">
        <v>20.13381324200913</v>
      </c>
      <c r="D18" s="52">
        <v>0</v>
      </c>
      <c r="E18" s="19">
        <v>0</v>
      </c>
      <c r="F18" s="20">
        <v>0.15810502283105024</v>
      </c>
      <c r="G18" s="19">
        <v>0</v>
      </c>
      <c r="H18" s="20">
        <v>0</v>
      </c>
      <c r="I18" s="52">
        <v>0</v>
      </c>
      <c r="J18" s="54">
        <v>19.975708219178077</v>
      </c>
      <c r="K18" s="47">
        <v>21.069</v>
      </c>
      <c r="L18" s="19">
        <v>-1.0932917808219216</v>
      </c>
      <c r="M18" s="19">
        <v>0</v>
      </c>
      <c r="N18" s="19">
        <v>0</v>
      </c>
      <c r="O18" s="20">
        <v>0</v>
      </c>
      <c r="P18" s="133">
        <v>0.5769770986048389</v>
      </c>
      <c r="Q18" s="59">
        <v>20.552685317782917</v>
      </c>
      <c r="R18" s="21">
        <v>-0.5769770986048393</v>
      </c>
    </row>
    <row r="19" spans="1:18" ht="15">
      <c r="A19" s="12">
        <v>10059</v>
      </c>
      <c r="B19" s="33" t="s">
        <v>20</v>
      </c>
      <c r="C19" s="47">
        <v>7.5985666666666685</v>
      </c>
      <c r="D19" s="52">
        <v>0</v>
      </c>
      <c r="E19" s="19">
        <v>0</v>
      </c>
      <c r="F19" s="20">
        <v>0</v>
      </c>
      <c r="G19" s="19">
        <v>0</v>
      </c>
      <c r="H19" s="20">
        <v>0</v>
      </c>
      <c r="I19" s="52">
        <v>0</v>
      </c>
      <c r="J19" s="54">
        <v>7.5985666666666685</v>
      </c>
      <c r="K19" s="47">
        <v>7.639</v>
      </c>
      <c r="L19" s="19">
        <v>-0.04043333333333177</v>
      </c>
      <c r="M19" s="19">
        <v>0</v>
      </c>
      <c r="N19" s="19">
        <v>0</v>
      </c>
      <c r="O19" s="20">
        <v>0</v>
      </c>
      <c r="P19" s="133">
        <v>0.21947652122189287</v>
      </c>
      <c r="Q19" s="59">
        <v>7.818043187888561</v>
      </c>
      <c r="R19" s="21">
        <v>-0.21947652122189254</v>
      </c>
    </row>
    <row r="20" spans="1:18" ht="15">
      <c r="A20" s="12">
        <v>10061</v>
      </c>
      <c r="B20" s="33" t="s">
        <v>21</v>
      </c>
      <c r="C20" s="47">
        <v>9.359002397260275</v>
      </c>
      <c r="D20" s="52">
        <v>0</v>
      </c>
      <c r="E20" s="19">
        <v>0</v>
      </c>
      <c r="F20" s="20">
        <v>0</v>
      </c>
      <c r="G20" s="19">
        <v>0</v>
      </c>
      <c r="H20" s="20">
        <v>0</v>
      </c>
      <c r="I20" s="52">
        <v>0</v>
      </c>
      <c r="J20" s="54">
        <v>9.359002397260275</v>
      </c>
      <c r="K20" s="47">
        <v>8.747</v>
      </c>
      <c r="L20" s="19">
        <v>0</v>
      </c>
      <c r="M20" s="19">
        <v>0</v>
      </c>
      <c r="N20" s="19">
        <v>0</v>
      </c>
      <c r="O20" s="20">
        <v>0.1530005993150687</v>
      </c>
      <c r="P20" s="133">
        <v>0.2570670569989646</v>
      </c>
      <c r="Q20" s="59">
        <v>9.157067656314034</v>
      </c>
      <c r="R20" s="21">
        <v>0.20193474094624086</v>
      </c>
    </row>
    <row r="21" spans="1:18" ht="15">
      <c r="A21" s="12">
        <v>10062</v>
      </c>
      <c r="B21" s="33" t="s">
        <v>22</v>
      </c>
      <c r="C21" s="47">
        <v>9.146599315068494</v>
      </c>
      <c r="D21" s="52">
        <v>0</v>
      </c>
      <c r="E21" s="19">
        <v>0</v>
      </c>
      <c r="F21" s="20">
        <v>1.8811643835616438</v>
      </c>
      <c r="G21" s="19">
        <v>0</v>
      </c>
      <c r="H21" s="20">
        <v>0</v>
      </c>
      <c r="I21" s="52">
        <v>0</v>
      </c>
      <c r="J21" s="54">
        <v>7.26543493150685</v>
      </c>
      <c r="K21" s="47">
        <v>5.32</v>
      </c>
      <c r="L21" s="19">
        <v>0</v>
      </c>
      <c r="M21" s="19">
        <v>0</v>
      </c>
      <c r="N21" s="19">
        <v>0</v>
      </c>
      <c r="O21" s="20">
        <v>0.4863587328767125</v>
      </c>
      <c r="P21" s="133">
        <v>0.16771050009319366</v>
      </c>
      <c r="Q21" s="59">
        <v>5.9740692329699066</v>
      </c>
      <c r="R21" s="21">
        <v>1.2913656985369437</v>
      </c>
    </row>
    <row r="22" spans="1:18" ht="15">
      <c r="A22" s="12">
        <v>10064</v>
      </c>
      <c r="B22" s="33" t="s">
        <v>23</v>
      </c>
      <c r="C22" s="47">
        <v>13.773583219178082</v>
      </c>
      <c r="D22" s="52">
        <v>0</v>
      </c>
      <c r="E22" s="19">
        <v>0</v>
      </c>
      <c r="F22" s="20">
        <v>0</v>
      </c>
      <c r="G22" s="19">
        <v>0</v>
      </c>
      <c r="H22" s="20">
        <v>0</v>
      </c>
      <c r="I22" s="52">
        <v>0</v>
      </c>
      <c r="J22" s="54">
        <v>13.773583219178082</v>
      </c>
      <c r="K22" s="47">
        <v>14.064</v>
      </c>
      <c r="L22" s="19">
        <v>-0.2904167808219178</v>
      </c>
      <c r="M22" s="19">
        <v>0</v>
      </c>
      <c r="N22" s="19">
        <v>0</v>
      </c>
      <c r="O22" s="20">
        <v>0</v>
      </c>
      <c r="P22" s="133">
        <v>0.39783531056806043</v>
      </c>
      <c r="Q22" s="59">
        <v>14.171418529746143</v>
      </c>
      <c r="R22" s="21">
        <v>-0.39783531056806076</v>
      </c>
    </row>
    <row r="23" spans="1:18" ht="15">
      <c r="A23" s="12">
        <v>10065</v>
      </c>
      <c r="B23" s="33" t="s">
        <v>24</v>
      </c>
      <c r="C23" s="47">
        <v>5.093679109589041</v>
      </c>
      <c r="D23" s="52">
        <v>0</v>
      </c>
      <c r="E23" s="19">
        <v>0</v>
      </c>
      <c r="F23" s="20">
        <v>0</v>
      </c>
      <c r="G23" s="19">
        <v>0</v>
      </c>
      <c r="H23" s="20">
        <v>0</v>
      </c>
      <c r="I23" s="52">
        <v>0</v>
      </c>
      <c r="J23" s="54">
        <v>5.093679109589041</v>
      </c>
      <c r="K23" s="47">
        <v>2.378</v>
      </c>
      <c r="L23" s="19">
        <v>0</v>
      </c>
      <c r="M23" s="19">
        <v>0</v>
      </c>
      <c r="N23" s="19">
        <v>0</v>
      </c>
      <c r="O23" s="20">
        <v>0.6789197773972602</v>
      </c>
      <c r="P23" s="133">
        <v>0.08829587839779698</v>
      </c>
      <c r="Q23" s="59">
        <v>3.1452156557950572</v>
      </c>
      <c r="R23" s="21">
        <v>1.9484634537939836</v>
      </c>
    </row>
    <row r="24" spans="1:18" ht="15">
      <c r="A24" s="12">
        <v>10066</v>
      </c>
      <c r="B24" s="33" t="s">
        <v>25</v>
      </c>
      <c r="C24" s="47">
        <v>32.16939577625571</v>
      </c>
      <c r="D24" s="52">
        <v>0</v>
      </c>
      <c r="E24" s="19">
        <v>0</v>
      </c>
      <c r="F24" s="20">
        <v>7.114383561643836</v>
      </c>
      <c r="G24" s="19">
        <v>0</v>
      </c>
      <c r="H24" s="20">
        <v>0</v>
      </c>
      <c r="I24" s="52">
        <v>0</v>
      </c>
      <c r="J24" s="54">
        <v>25.055012214611878</v>
      </c>
      <c r="K24" s="47">
        <v>24.371</v>
      </c>
      <c r="L24" s="19">
        <v>0</v>
      </c>
      <c r="M24" s="19">
        <v>0.033</v>
      </c>
      <c r="N24" s="19">
        <v>0</v>
      </c>
      <c r="O24" s="20">
        <v>0.17100305365296986</v>
      </c>
      <c r="P24" s="133">
        <v>0.7098228410489452</v>
      </c>
      <c r="Q24" s="59">
        <v>25.284825894701918</v>
      </c>
      <c r="R24" s="21">
        <v>-0.22981368009003944</v>
      </c>
    </row>
    <row r="25" spans="1:18" ht="15">
      <c r="A25" s="12">
        <v>10067</v>
      </c>
      <c r="B25" s="33" t="s">
        <v>26</v>
      </c>
      <c r="C25" s="47">
        <v>16.669366552511416</v>
      </c>
      <c r="D25" s="52">
        <v>0</v>
      </c>
      <c r="E25" s="19">
        <v>0</v>
      </c>
      <c r="F25" s="20">
        <v>0</v>
      </c>
      <c r="G25" s="19">
        <v>0</v>
      </c>
      <c r="H25" s="20">
        <v>0</v>
      </c>
      <c r="I25" s="52">
        <v>0</v>
      </c>
      <c r="J25" s="54">
        <v>16.669366552511416</v>
      </c>
      <c r="K25" s="47">
        <v>15.817</v>
      </c>
      <c r="L25" s="19">
        <v>0</v>
      </c>
      <c r="M25" s="19">
        <v>0.004</v>
      </c>
      <c r="N25" s="19">
        <v>0</v>
      </c>
      <c r="O25" s="20">
        <v>0.21309163812785403</v>
      </c>
      <c r="P25" s="133">
        <v>0.4631276934276213</v>
      </c>
      <c r="Q25" s="59">
        <v>16.497219331555478</v>
      </c>
      <c r="R25" s="21">
        <v>0.1721472209559387</v>
      </c>
    </row>
    <row r="26" spans="1:18" ht="15">
      <c r="A26" s="12">
        <v>10068</v>
      </c>
      <c r="B26" s="33" t="s">
        <v>27</v>
      </c>
      <c r="C26" s="47">
        <v>2.5076860730593613</v>
      </c>
      <c r="D26" s="52">
        <v>0</v>
      </c>
      <c r="E26" s="19">
        <v>0</v>
      </c>
      <c r="F26" s="20">
        <v>0</v>
      </c>
      <c r="G26" s="19">
        <v>0</v>
      </c>
      <c r="H26" s="20">
        <v>0</v>
      </c>
      <c r="I26" s="52">
        <v>0</v>
      </c>
      <c r="J26" s="54">
        <v>2.5076860730593613</v>
      </c>
      <c r="K26" s="47">
        <v>2.77</v>
      </c>
      <c r="L26" s="19">
        <v>-0.2623139269406387</v>
      </c>
      <c r="M26" s="19">
        <v>0</v>
      </c>
      <c r="N26" s="19">
        <v>0</v>
      </c>
      <c r="O26" s="20">
        <v>0</v>
      </c>
      <c r="P26" s="133">
        <v>0.07243184665945655</v>
      </c>
      <c r="Q26" s="59">
        <v>2.580117919718818</v>
      </c>
      <c r="R26" s="21">
        <v>-0.07243184665945668</v>
      </c>
    </row>
    <row r="27" spans="1:18" ht="15">
      <c r="A27" s="12">
        <v>10070</v>
      </c>
      <c r="B27" s="33" t="s">
        <v>28</v>
      </c>
      <c r="C27" s="47">
        <v>0.37800993150684936</v>
      </c>
      <c r="D27" s="52">
        <v>0</v>
      </c>
      <c r="E27" s="19">
        <v>0</v>
      </c>
      <c r="F27" s="20">
        <v>0</v>
      </c>
      <c r="G27" s="19">
        <v>0</v>
      </c>
      <c r="H27" s="20">
        <v>0</v>
      </c>
      <c r="I27" s="52">
        <v>0</v>
      </c>
      <c r="J27" s="54">
        <v>0.37800993150684936</v>
      </c>
      <c r="K27" s="47">
        <v>0.359</v>
      </c>
      <c r="L27" s="19">
        <v>0</v>
      </c>
      <c r="M27" s="19">
        <v>0</v>
      </c>
      <c r="N27" s="19">
        <v>0</v>
      </c>
      <c r="O27" s="20">
        <v>0.004752482876712344</v>
      </c>
      <c r="P27" s="133">
        <v>0.010506603814878283</v>
      </c>
      <c r="Q27" s="59">
        <v>0.37425908669159064</v>
      </c>
      <c r="R27" s="21">
        <v>0.003750844815258725</v>
      </c>
    </row>
    <row r="28" spans="1:18" ht="15">
      <c r="A28" s="12">
        <v>10071</v>
      </c>
      <c r="B28" s="33" t="s">
        <v>29</v>
      </c>
      <c r="C28" s="47">
        <v>1.8623764840182646</v>
      </c>
      <c r="D28" s="52">
        <v>0</v>
      </c>
      <c r="E28" s="19">
        <v>0</v>
      </c>
      <c r="F28" s="20">
        <v>0</v>
      </c>
      <c r="G28" s="19">
        <v>0</v>
      </c>
      <c r="H28" s="20">
        <v>0</v>
      </c>
      <c r="I28" s="52">
        <v>0</v>
      </c>
      <c r="J28" s="54">
        <v>1.8623764840182646</v>
      </c>
      <c r="K28" s="47">
        <v>1.914</v>
      </c>
      <c r="L28" s="19">
        <v>-0.05162351598173531</v>
      </c>
      <c r="M28" s="19">
        <v>0</v>
      </c>
      <c r="N28" s="19">
        <v>0</v>
      </c>
      <c r="O28" s="20">
        <v>0</v>
      </c>
      <c r="P28" s="133">
        <v>0.05379276511593706</v>
      </c>
      <c r="Q28" s="59">
        <v>1.9161692491342017</v>
      </c>
      <c r="R28" s="21">
        <v>-0.05379276511593711</v>
      </c>
    </row>
    <row r="29" spans="1:18" ht="15">
      <c r="A29" s="12">
        <v>10072</v>
      </c>
      <c r="B29" s="33" t="s">
        <v>30</v>
      </c>
      <c r="C29" s="47">
        <v>24.074671004566213</v>
      </c>
      <c r="D29" s="52">
        <v>0</v>
      </c>
      <c r="E29" s="19">
        <v>0</v>
      </c>
      <c r="F29" s="20">
        <v>0</v>
      </c>
      <c r="G29" s="19">
        <v>0</v>
      </c>
      <c r="H29" s="20">
        <v>0</v>
      </c>
      <c r="I29" s="52">
        <v>0</v>
      </c>
      <c r="J29" s="54">
        <v>24.074671004566213</v>
      </c>
      <c r="K29" s="47">
        <v>23.982</v>
      </c>
      <c r="L29" s="19">
        <v>0</v>
      </c>
      <c r="M29" s="19">
        <v>0.0835</v>
      </c>
      <c r="N29" s="19">
        <v>0</v>
      </c>
      <c r="O29" s="20">
        <v>0.02316775114155334</v>
      </c>
      <c r="P29" s="133">
        <v>0.6957755627891063</v>
      </c>
      <c r="Q29" s="59">
        <v>24.78444331393066</v>
      </c>
      <c r="R29" s="21">
        <v>-0.7097723093644461</v>
      </c>
    </row>
    <row r="30" spans="1:18" ht="15">
      <c r="A30" s="12">
        <v>10074</v>
      </c>
      <c r="B30" s="33" t="s">
        <v>31</v>
      </c>
      <c r="C30" s="47">
        <v>30.437412557077625</v>
      </c>
      <c r="D30" s="52">
        <v>0</v>
      </c>
      <c r="E30" s="19">
        <v>0</v>
      </c>
      <c r="F30" s="20">
        <v>2.9414383561643835</v>
      </c>
      <c r="G30" s="19">
        <v>0</v>
      </c>
      <c r="H30" s="20">
        <v>0</v>
      </c>
      <c r="I30" s="52">
        <v>0</v>
      </c>
      <c r="J30" s="54">
        <v>27.495974200913242</v>
      </c>
      <c r="K30" s="47">
        <v>26.682</v>
      </c>
      <c r="L30" s="19">
        <v>0</v>
      </c>
      <c r="M30" s="19">
        <v>0.07925</v>
      </c>
      <c r="N30" s="19">
        <v>0</v>
      </c>
      <c r="O30" s="20">
        <v>0.20349355022831084</v>
      </c>
      <c r="P30" s="133">
        <v>0.7788479551026615</v>
      </c>
      <c r="Q30" s="59">
        <v>27.74359150533097</v>
      </c>
      <c r="R30" s="21">
        <v>-0.24761730441772656</v>
      </c>
    </row>
    <row r="31" spans="1:18" ht="15">
      <c r="A31" s="12">
        <v>10076</v>
      </c>
      <c r="B31" s="33" t="s">
        <v>32</v>
      </c>
      <c r="C31" s="47">
        <v>7.847892237442921</v>
      </c>
      <c r="D31" s="52">
        <v>0</v>
      </c>
      <c r="E31" s="19">
        <v>0</v>
      </c>
      <c r="F31" s="20">
        <v>0</v>
      </c>
      <c r="G31" s="19">
        <v>0</v>
      </c>
      <c r="H31" s="20">
        <v>0</v>
      </c>
      <c r="I31" s="52">
        <v>0</v>
      </c>
      <c r="J31" s="54">
        <v>7.847892237442921</v>
      </c>
      <c r="K31" s="47">
        <v>4.817</v>
      </c>
      <c r="L31" s="19">
        <v>0</v>
      </c>
      <c r="M31" s="19">
        <v>0.0045000000000000005</v>
      </c>
      <c r="N31" s="19">
        <v>0</v>
      </c>
      <c r="O31" s="20">
        <v>0.7577230593607303</v>
      </c>
      <c r="P31" s="133">
        <v>0.16114992759899355</v>
      </c>
      <c r="Q31" s="59">
        <v>5.7403729869597235</v>
      </c>
      <c r="R31" s="21">
        <v>2.1075192504831977</v>
      </c>
    </row>
    <row r="32" spans="1:18" ht="15">
      <c r="A32" s="12">
        <v>10078</v>
      </c>
      <c r="B32" s="33" t="s">
        <v>33</v>
      </c>
      <c r="C32" s="47">
        <v>3.711955593607306</v>
      </c>
      <c r="D32" s="52">
        <v>0</v>
      </c>
      <c r="E32" s="19">
        <v>0</v>
      </c>
      <c r="F32" s="20">
        <v>0</v>
      </c>
      <c r="G32" s="19">
        <v>0</v>
      </c>
      <c r="H32" s="20">
        <v>0</v>
      </c>
      <c r="I32" s="52">
        <v>0</v>
      </c>
      <c r="J32" s="54">
        <v>3.711955593607306</v>
      </c>
      <c r="K32" s="47">
        <v>3.718</v>
      </c>
      <c r="L32" s="19">
        <v>-0.00604440639269388</v>
      </c>
      <c r="M32" s="19">
        <v>0.0005</v>
      </c>
      <c r="N32" s="19">
        <v>0</v>
      </c>
      <c r="O32" s="20">
        <v>0</v>
      </c>
      <c r="P32" s="133">
        <v>0.10723033364305838</v>
      </c>
      <c r="Q32" s="59">
        <v>3.8196859272503647</v>
      </c>
      <c r="R32" s="21">
        <v>-0.10773033364305862</v>
      </c>
    </row>
    <row r="33" spans="1:18" ht="15">
      <c r="A33" s="12">
        <v>10079</v>
      </c>
      <c r="B33" s="33" t="s">
        <v>34</v>
      </c>
      <c r="C33" s="47">
        <v>84.35545456621004</v>
      </c>
      <c r="D33" s="52">
        <v>0</v>
      </c>
      <c r="E33" s="19">
        <v>0</v>
      </c>
      <c r="F33" s="20">
        <v>2.9414383561643835</v>
      </c>
      <c r="G33" s="19">
        <v>0</v>
      </c>
      <c r="H33" s="20">
        <v>4.015296803652968</v>
      </c>
      <c r="I33" s="52">
        <v>0</v>
      </c>
      <c r="J33" s="54">
        <v>77.39871940639269</v>
      </c>
      <c r="K33" s="47">
        <v>88.179</v>
      </c>
      <c r="L33" s="19">
        <v>-10.780280593607316</v>
      </c>
      <c r="M33" s="19">
        <v>0</v>
      </c>
      <c r="N33" s="19">
        <v>2.007648401826484</v>
      </c>
      <c r="O33" s="20">
        <v>0</v>
      </c>
      <c r="P33" s="133">
        <v>2.293568528636634</v>
      </c>
      <c r="Q33" s="59">
        <v>81.69993633685581</v>
      </c>
      <c r="R33" s="21">
        <v>-4.301216930463127</v>
      </c>
    </row>
    <row r="34" spans="1:18" ht="15">
      <c r="A34" s="12">
        <v>10080</v>
      </c>
      <c r="B34" s="33" t="s">
        <v>35</v>
      </c>
      <c r="C34" s="47">
        <v>6.603685616438357</v>
      </c>
      <c r="D34" s="52">
        <v>0</v>
      </c>
      <c r="E34" s="19">
        <v>0</v>
      </c>
      <c r="F34" s="20">
        <v>0</v>
      </c>
      <c r="G34" s="19">
        <v>0</v>
      </c>
      <c r="H34" s="20">
        <v>0</v>
      </c>
      <c r="I34" s="52">
        <v>0</v>
      </c>
      <c r="J34" s="54">
        <v>6.603685616438357</v>
      </c>
      <c r="K34" s="47">
        <v>7.437</v>
      </c>
      <c r="L34" s="19">
        <v>-0.8333143835616434</v>
      </c>
      <c r="M34" s="19">
        <v>0</v>
      </c>
      <c r="N34" s="19">
        <v>0</v>
      </c>
      <c r="O34" s="20">
        <v>0</v>
      </c>
      <c r="P34" s="133">
        <v>0.190740439601189</v>
      </c>
      <c r="Q34" s="59">
        <v>6.794426056039546</v>
      </c>
      <c r="R34" s="21">
        <v>-0.19074043960118914</v>
      </c>
    </row>
    <row r="35" spans="1:18" ht="15">
      <c r="A35" s="12">
        <v>10081</v>
      </c>
      <c r="B35" s="33" t="s">
        <v>36</v>
      </c>
      <c r="C35" s="47">
        <v>12.051348630136983</v>
      </c>
      <c r="D35" s="52">
        <v>0</v>
      </c>
      <c r="E35" s="19">
        <v>0</v>
      </c>
      <c r="F35" s="20">
        <v>2.9414383561643835</v>
      </c>
      <c r="G35" s="19">
        <v>0</v>
      </c>
      <c r="H35" s="20">
        <v>0</v>
      </c>
      <c r="I35" s="52">
        <v>0</v>
      </c>
      <c r="J35" s="54">
        <v>9.1099102739726</v>
      </c>
      <c r="K35" s="47">
        <v>10.455</v>
      </c>
      <c r="L35" s="19">
        <v>-1.3450897260273997</v>
      </c>
      <c r="M35" s="19">
        <v>0.00875</v>
      </c>
      <c r="N35" s="19">
        <v>0</v>
      </c>
      <c r="O35" s="20">
        <v>0</v>
      </c>
      <c r="P35" s="133">
        <v>0.26338280927575525</v>
      </c>
      <c r="Q35" s="59">
        <v>9.382043083248355</v>
      </c>
      <c r="R35" s="21">
        <v>-0.2721328092757549</v>
      </c>
    </row>
    <row r="36" spans="1:18" ht="15">
      <c r="A36" s="12">
        <v>10082</v>
      </c>
      <c r="B36" s="33" t="s">
        <v>37</v>
      </c>
      <c r="C36" s="47">
        <v>0.09501609589041098</v>
      </c>
      <c r="D36" s="52">
        <v>0</v>
      </c>
      <c r="E36" s="19">
        <v>0</v>
      </c>
      <c r="F36" s="20">
        <v>0</v>
      </c>
      <c r="G36" s="19">
        <v>0</v>
      </c>
      <c r="H36" s="20">
        <v>0</v>
      </c>
      <c r="I36" s="52">
        <v>0</v>
      </c>
      <c r="J36" s="54">
        <v>0.09501609589041098</v>
      </c>
      <c r="K36" s="47">
        <v>0.118</v>
      </c>
      <c r="L36" s="19">
        <v>-0.022983904109589018</v>
      </c>
      <c r="M36" s="19">
        <v>0</v>
      </c>
      <c r="N36" s="19">
        <v>0</v>
      </c>
      <c r="O36" s="20">
        <v>0</v>
      </c>
      <c r="P36" s="133">
        <v>0.002744438931830984</v>
      </c>
      <c r="Q36" s="59">
        <v>0.09776053482224197</v>
      </c>
      <c r="R36" s="21">
        <v>-0.002744438931830989</v>
      </c>
    </row>
    <row r="37" spans="1:18" ht="15">
      <c r="A37" s="12">
        <v>10083</v>
      </c>
      <c r="B37" s="33" t="s">
        <v>38</v>
      </c>
      <c r="C37" s="47">
        <v>8.667896461187215</v>
      </c>
      <c r="D37" s="52">
        <v>0</v>
      </c>
      <c r="E37" s="19">
        <v>0</v>
      </c>
      <c r="F37" s="20">
        <v>0</v>
      </c>
      <c r="G37" s="19">
        <v>0</v>
      </c>
      <c r="H37" s="20">
        <v>0</v>
      </c>
      <c r="I37" s="52">
        <v>0</v>
      </c>
      <c r="J37" s="54">
        <v>8.667896461187215</v>
      </c>
      <c r="K37" s="47">
        <v>8.363</v>
      </c>
      <c r="L37" s="19">
        <v>0</v>
      </c>
      <c r="M37" s="19">
        <v>0.024</v>
      </c>
      <c r="N37" s="19">
        <v>0</v>
      </c>
      <c r="O37" s="20">
        <v>0.07622411529680395</v>
      </c>
      <c r="P37" s="133">
        <v>0.24445123253243908</v>
      </c>
      <c r="Q37" s="59">
        <v>8.707675347829243</v>
      </c>
      <c r="R37" s="21">
        <v>-0.039778886642027445</v>
      </c>
    </row>
    <row r="38" spans="1:18" ht="15">
      <c r="A38" s="12">
        <v>10086</v>
      </c>
      <c r="B38" s="33" t="s">
        <v>39</v>
      </c>
      <c r="C38" s="47">
        <v>3.847422831050228</v>
      </c>
      <c r="D38" s="52">
        <v>0</v>
      </c>
      <c r="E38" s="19">
        <v>0</v>
      </c>
      <c r="F38" s="20">
        <v>0</v>
      </c>
      <c r="G38" s="19">
        <v>0</v>
      </c>
      <c r="H38" s="20">
        <v>0</v>
      </c>
      <c r="I38" s="52">
        <v>0</v>
      </c>
      <c r="J38" s="54">
        <v>3.847422831050228</v>
      </c>
      <c r="K38" s="47">
        <v>3.945</v>
      </c>
      <c r="L38" s="19">
        <v>-0.09757716894977175</v>
      </c>
      <c r="M38" s="19">
        <v>0</v>
      </c>
      <c r="N38" s="19">
        <v>0</v>
      </c>
      <c r="O38" s="20">
        <v>0</v>
      </c>
      <c r="P38" s="133">
        <v>0.11112871883231358</v>
      </c>
      <c r="Q38" s="59">
        <v>3.9585515498825417</v>
      </c>
      <c r="R38" s="21">
        <v>-0.11112871883231357</v>
      </c>
    </row>
    <row r="39" spans="1:18" ht="15">
      <c r="A39" s="12">
        <v>10087</v>
      </c>
      <c r="B39" s="33" t="s">
        <v>40</v>
      </c>
      <c r="C39" s="47">
        <v>43.41081997716895</v>
      </c>
      <c r="D39" s="52">
        <v>0</v>
      </c>
      <c r="E39" s="19">
        <v>0</v>
      </c>
      <c r="F39" s="20">
        <v>0</v>
      </c>
      <c r="G39" s="19">
        <v>0</v>
      </c>
      <c r="H39" s="20">
        <v>0</v>
      </c>
      <c r="I39" s="52">
        <v>0</v>
      </c>
      <c r="J39" s="54">
        <v>43.41081997716895</v>
      </c>
      <c r="K39" s="47">
        <v>85.48</v>
      </c>
      <c r="L39" s="19">
        <v>-42.069180022831056</v>
      </c>
      <c r="M39" s="19">
        <v>0</v>
      </c>
      <c r="N39" s="19">
        <v>0</v>
      </c>
      <c r="O39" s="20">
        <v>0</v>
      </c>
      <c r="P39" s="133">
        <v>1.253875391233288</v>
      </c>
      <c r="Q39" s="59">
        <v>44.664695368402235</v>
      </c>
      <c r="R39" s="21">
        <v>-1.2538753912332865</v>
      </c>
    </row>
    <row r="40" spans="1:18" ht="15">
      <c r="A40" s="12">
        <v>10089</v>
      </c>
      <c r="B40" s="33" t="s">
        <v>41</v>
      </c>
      <c r="C40" s="47">
        <v>110.42244657534245</v>
      </c>
      <c r="D40" s="52">
        <v>0</v>
      </c>
      <c r="E40" s="19">
        <v>0</v>
      </c>
      <c r="F40" s="20">
        <v>0</v>
      </c>
      <c r="G40" s="19">
        <v>0</v>
      </c>
      <c r="H40" s="20">
        <v>0.5823059360730594</v>
      </c>
      <c r="I40" s="52">
        <v>0</v>
      </c>
      <c r="J40" s="54">
        <v>109.84014063926939</v>
      </c>
      <c r="K40" s="47">
        <v>104.213</v>
      </c>
      <c r="L40" s="19">
        <v>0</v>
      </c>
      <c r="M40" s="19">
        <v>0.9207500000000001</v>
      </c>
      <c r="N40" s="19">
        <v>0.2911529680365297</v>
      </c>
      <c r="O40" s="20">
        <v>1.4067851598173498</v>
      </c>
      <c r="P40" s="133">
        <v>3.0857197541505923</v>
      </c>
      <c r="Q40" s="59">
        <v>109.91740788200445</v>
      </c>
      <c r="R40" s="21">
        <v>-0.07726724273506136</v>
      </c>
    </row>
    <row r="41" spans="1:18" ht="15">
      <c r="A41" s="12">
        <v>10091</v>
      </c>
      <c r="B41" s="33" t="s">
        <v>42</v>
      </c>
      <c r="C41" s="47">
        <v>9.11535410958904</v>
      </c>
      <c r="D41" s="52">
        <v>0</v>
      </c>
      <c r="E41" s="19">
        <v>0</v>
      </c>
      <c r="F41" s="20">
        <v>0</v>
      </c>
      <c r="G41" s="19">
        <v>0</v>
      </c>
      <c r="H41" s="20">
        <v>0</v>
      </c>
      <c r="I41" s="52">
        <v>0</v>
      </c>
      <c r="J41" s="54">
        <v>9.11535410958904</v>
      </c>
      <c r="K41" s="47">
        <v>9.422</v>
      </c>
      <c r="L41" s="19">
        <v>-0.3066458904109606</v>
      </c>
      <c r="M41" s="19">
        <v>0.0065</v>
      </c>
      <c r="N41" s="19">
        <v>0</v>
      </c>
      <c r="O41" s="20">
        <v>0</v>
      </c>
      <c r="P41" s="133">
        <v>0.26347505982262825</v>
      </c>
      <c r="Q41" s="59">
        <v>9.38532916941167</v>
      </c>
      <c r="R41" s="21">
        <v>-0.26997505982262915</v>
      </c>
    </row>
    <row r="42" spans="1:18" ht="15">
      <c r="A42" s="12">
        <v>10094</v>
      </c>
      <c r="B42" s="33" t="s">
        <v>43</v>
      </c>
      <c r="C42" s="47">
        <v>3.14409303652968</v>
      </c>
      <c r="D42" s="52">
        <v>0</v>
      </c>
      <c r="E42" s="19">
        <v>0</v>
      </c>
      <c r="F42" s="20">
        <v>0.11232876712328767</v>
      </c>
      <c r="G42" s="19">
        <v>0</v>
      </c>
      <c r="H42" s="20">
        <v>0</v>
      </c>
      <c r="I42" s="52">
        <v>0</v>
      </c>
      <c r="J42" s="54">
        <v>3.031764269406392</v>
      </c>
      <c r="K42" s="47">
        <v>3.037</v>
      </c>
      <c r="L42" s="19">
        <v>-0.0052357305936077125</v>
      </c>
      <c r="M42" s="19">
        <v>0</v>
      </c>
      <c r="N42" s="19">
        <v>0</v>
      </c>
      <c r="O42" s="20">
        <v>0</v>
      </c>
      <c r="P42" s="133">
        <v>0.087569288288688</v>
      </c>
      <c r="Q42" s="59">
        <v>3.11933355769508</v>
      </c>
      <c r="R42" s="21">
        <v>-0.08756928828868782</v>
      </c>
    </row>
    <row r="43" spans="1:18" ht="15">
      <c r="A43" s="12">
        <v>10095</v>
      </c>
      <c r="B43" s="33" t="s">
        <v>44</v>
      </c>
      <c r="C43" s="47">
        <v>3.7678392694063922</v>
      </c>
      <c r="D43" s="52">
        <v>0</v>
      </c>
      <c r="E43" s="19">
        <v>0</v>
      </c>
      <c r="F43" s="20">
        <v>0</v>
      </c>
      <c r="G43" s="19">
        <v>0</v>
      </c>
      <c r="H43" s="20">
        <v>0</v>
      </c>
      <c r="I43" s="52">
        <v>0</v>
      </c>
      <c r="J43" s="54">
        <v>3.7678392694063922</v>
      </c>
      <c r="K43" s="47">
        <v>3.643</v>
      </c>
      <c r="L43" s="19">
        <v>0</v>
      </c>
      <c r="M43" s="19">
        <v>0</v>
      </c>
      <c r="N43" s="19">
        <v>0</v>
      </c>
      <c r="O43" s="20">
        <v>0.031209817351598113</v>
      </c>
      <c r="P43" s="133">
        <v>0.10612564504950339</v>
      </c>
      <c r="Q43" s="59">
        <v>3.7803354624011014</v>
      </c>
      <c r="R43" s="21">
        <v>-0.012496192994709165</v>
      </c>
    </row>
    <row r="44" spans="1:18" ht="15">
      <c r="A44" s="12">
        <v>10097</v>
      </c>
      <c r="B44" s="33" t="s">
        <v>45</v>
      </c>
      <c r="C44" s="47">
        <v>1.9894253424657535</v>
      </c>
      <c r="D44" s="52">
        <v>0</v>
      </c>
      <c r="E44" s="19">
        <v>0</v>
      </c>
      <c r="F44" s="20">
        <v>0</v>
      </c>
      <c r="G44" s="19">
        <v>0</v>
      </c>
      <c r="H44" s="20">
        <v>0</v>
      </c>
      <c r="I44" s="52">
        <v>0</v>
      </c>
      <c r="J44" s="54">
        <v>1.9894253424657535</v>
      </c>
      <c r="K44" s="47">
        <v>2.038</v>
      </c>
      <c r="L44" s="19">
        <v>-0.04857465753424628</v>
      </c>
      <c r="M44" s="19">
        <v>0</v>
      </c>
      <c r="N44" s="19">
        <v>0</v>
      </c>
      <c r="O44" s="20">
        <v>0</v>
      </c>
      <c r="P44" s="133">
        <v>0.05746243634480051</v>
      </c>
      <c r="Q44" s="59">
        <v>2.046887778810554</v>
      </c>
      <c r="R44" s="21">
        <v>-0.05746243634480064</v>
      </c>
    </row>
    <row r="45" spans="1:18" ht="15">
      <c r="A45" s="12">
        <v>10101</v>
      </c>
      <c r="B45" s="33" t="s">
        <v>46</v>
      </c>
      <c r="C45" s="47">
        <v>76.7698216894977</v>
      </c>
      <c r="D45" s="52">
        <v>0</v>
      </c>
      <c r="E45" s="19">
        <v>0</v>
      </c>
      <c r="F45" s="20">
        <v>0</v>
      </c>
      <c r="G45" s="19">
        <v>0</v>
      </c>
      <c r="H45" s="20">
        <v>0.6731735159817351</v>
      </c>
      <c r="I45" s="52">
        <v>0</v>
      </c>
      <c r="J45" s="54">
        <v>76.09664817351597</v>
      </c>
      <c r="K45" s="47">
        <v>76.028</v>
      </c>
      <c r="L45" s="19">
        <v>0</v>
      </c>
      <c r="M45" s="19">
        <v>1.2647499999999998</v>
      </c>
      <c r="N45" s="19">
        <v>0.33658675799086757</v>
      </c>
      <c r="O45" s="20">
        <v>0.017162043378991854</v>
      </c>
      <c r="P45" s="133">
        <v>2.2427365830377477</v>
      </c>
      <c r="Q45" s="59">
        <v>79.88923538440763</v>
      </c>
      <c r="R45" s="21">
        <v>-3.7925872108916536</v>
      </c>
    </row>
    <row r="46" spans="1:18" ht="15">
      <c r="A46" s="12">
        <v>10103</v>
      </c>
      <c r="B46" s="33" t="s">
        <v>47</v>
      </c>
      <c r="C46" s="47">
        <v>534.3134636986301</v>
      </c>
      <c r="D46" s="52">
        <v>0</v>
      </c>
      <c r="E46" s="19">
        <v>0</v>
      </c>
      <c r="F46" s="20">
        <v>225.94851598173517</v>
      </c>
      <c r="G46" s="19">
        <v>0</v>
      </c>
      <c r="H46" s="20">
        <v>0</v>
      </c>
      <c r="I46" s="52">
        <v>123</v>
      </c>
      <c r="J46" s="54">
        <v>431.36494771689496</v>
      </c>
      <c r="K46" s="47">
        <v>318.494</v>
      </c>
      <c r="L46" s="19">
        <v>0</v>
      </c>
      <c r="M46" s="19">
        <v>20.9045</v>
      </c>
      <c r="N46" s="19">
        <v>0</v>
      </c>
      <c r="O46" s="20">
        <v>28.217736929223733</v>
      </c>
      <c r="P46" s="133">
        <v>10.618204243683127</v>
      </c>
      <c r="Q46" s="59">
        <v>378.2344411729069</v>
      </c>
      <c r="R46" s="21">
        <v>53.130506543988076</v>
      </c>
    </row>
    <row r="47" spans="1:18" ht="15">
      <c r="A47" s="12">
        <v>10105</v>
      </c>
      <c r="B47" s="33" t="s">
        <v>48</v>
      </c>
      <c r="C47" s="47">
        <v>83.2379303652968</v>
      </c>
      <c r="D47" s="52">
        <v>0</v>
      </c>
      <c r="E47" s="19">
        <v>0</v>
      </c>
      <c r="F47" s="20">
        <v>0</v>
      </c>
      <c r="G47" s="19">
        <v>0</v>
      </c>
      <c r="H47" s="20">
        <v>0</v>
      </c>
      <c r="I47" s="52">
        <v>0</v>
      </c>
      <c r="J47" s="54">
        <v>83.2379303652968</v>
      </c>
      <c r="K47" s="47">
        <v>92.838</v>
      </c>
      <c r="L47" s="19">
        <v>-9.600069634703189</v>
      </c>
      <c r="M47" s="19">
        <v>0</v>
      </c>
      <c r="N47" s="19">
        <v>0</v>
      </c>
      <c r="O47" s="20">
        <v>0</v>
      </c>
      <c r="P47" s="133">
        <v>2.4042391403140284</v>
      </c>
      <c r="Q47" s="59">
        <v>85.64216950561084</v>
      </c>
      <c r="R47" s="21">
        <v>-2.404239140314033</v>
      </c>
    </row>
    <row r="48" spans="1:18" ht="15">
      <c r="A48" s="12">
        <v>10106</v>
      </c>
      <c r="B48" s="33" t="s">
        <v>49</v>
      </c>
      <c r="C48" s="47">
        <v>23.794894520547945</v>
      </c>
      <c r="D48" s="52">
        <v>0</v>
      </c>
      <c r="E48" s="19">
        <v>0</v>
      </c>
      <c r="F48" s="20">
        <v>0</v>
      </c>
      <c r="G48" s="19">
        <v>0</v>
      </c>
      <c r="H48" s="20">
        <v>0</v>
      </c>
      <c r="I48" s="52">
        <v>0</v>
      </c>
      <c r="J48" s="54">
        <v>23.794894520547945</v>
      </c>
      <c r="K48" s="47">
        <v>23.879</v>
      </c>
      <c r="L48" s="19">
        <v>-0.08410547945205593</v>
      </c>
      <c r="M48" s="19">
        <v>0</v>
      </c>
      <c r="N48" s="19">
        <v>0</v>
      </c>
      <c r="O48" s="20">
        <v>0</v>
      </c>
      <c r="P48" s="133">
        <v>0.6872902352915342</v>
      </c>
      <c r="Q48" s="59">
        <v>24.48218475583948</v>
      </c>
      <c r="R48" s="21">
        <v>-0.6872902352915347</v>
      </c>
    </row>
    <row r="49" spans="1:18" ht="15">
      <c r="A49" s="12">
        <v>10109</v>
      </c>
      <c r="B49" s="33" t="s">
        <v>50</v>
      </c>
      <c r="C49" s="47">
        <v>14.048723287671232</v>
      </c>
      <c r="D49" s="52">
        <v>0</v>
      </c>
      <c r="E49" s="19">
        <v>0</v>
      </c>
      <c r="F49" s="20">
        <v>0</v>
      </c>
      <c r="G49" s="19">
        <v>0</v>
      </c>
      <c r="H49" s="20">
        <v>0</v>
      </c>
      <c r="I49" s="52">
        <v>0</v>
      </c>
      <c r="J49" s="54">
        <v>14.048723287671232</v>
      </c>
      <c r="K49" s="47">
        <v>12.118</v>
      </c>
      <c r="L49" s="19">
        <v>0</v>
      </c>
      <c r="M49" s="19">
        <v>0.026999999999999996</v>
      </c>
      <c r="N49" s="19">
        <v>0</v>
      </c>
      <c r="O49" s="20">
        <v>0.4826808219178078</v>
      </c>
      <c r="P49" s="133">
        <v>0.3647371378674398</v>
      </c>
      <c r="Q49" s="59">
        <v>12.992417959785246</v>
      </c>
      <c r="R49" s="21">
        <v>1.056305327885985</v>
      </c>
    </row>
    <row r="50" spans="1:18" ht="15">
      <c r="A50" s="12">
        <v>10111</v>
      </c>
      <c r="B50" s="33" t="s">
        <v>51</v>
      </c>
      <c r="C50" s="47">
        <v>3.033764155251142</v>
      </c>
      <c r="D50" s="52">
        <v>0</v>
      </c>
      <c r="E50" s="19">
        <v>0</v>
      </c>
      <c r="F50" s="20">
        <v>0</v>
      </c>
      <c r="G50" s="19">
        <v>0</v>
      </c>
      <c r="H50" s="20">
        <v>0</v>
      </c>
      <c r="I50" s="52">
        <v>0</v>
      </c>
      <c r="J50" s="54">
        <v>3.033764155251142</v>
      </c>
      <c r="K50" s="47">
        <v>3.235</v>
      </c>
      <c r="L50" s="19">
        <v>-0.20123584474885803</v>
      </c>
      <c r="M50" s="19">
        <v>0</v>
      </c>
      <c r="N50" s="19">
        <v>0</v>
      </c>
      <c r="O50" s="20">
        <v>0</v>
      </c>
      <c r="P50" s="133">
        <v>0.08762705286552222</v>
      </c>
      <c r="Q50" s="59">
        <v>3.121391208116664</v>
      </c>
      <c r="R50" s="21">
        <v>-0.08762705286552208</v>
      </c>
    </row>
    <row r="51" spans="1:18" ht="15">
      <c r="A51" s="12">
        <v>10112</v>
      </c>
      <c r="B51" s="33" t="s">
        <v>52</v>
      </c>
      <c r="C51" s="47">
        <v>58.825668378995424</v>
      </c>
      <c r="D51" s="52">
        <v>0</v>
      </c>
      <c r="E51" s="19">
        <v>0</v>
      </c>
      <c r="F51" s="20">
        <v>0</v>
      </c>
      <c r="G51" s="19">
        <v>0</v>
      </c>
      <c r="H51" s="20">
        <v>0</v>
      </c>
      <c r="I51" s="52">
        <v>0</v>
      </c>
      <c r="J51" s="54">
        <v>58.825668378995424</v>
      </c>
      <c r="K51" s="47">
        <v>58.25</v>
      </c>
      <c r="L51" s="19">
        <v>0</v>
      </c>
      <c r="M51" s="19">
        <v>0.47575</v>
      </c>
      <c r="N51" s="19">
        <v>0</v>
      </c>
      <c r="O51" s="20">
        <v>0.14391709474885594</v>
      </c>
      <c r="P51" s="133">
        <v>1.7003877581447044</v>
      </c>
      <c r="Q51" s="59">
        <v>60.57005485289356</v>
      </c>
      <c r="R51" s="21">
        <v>-1.744386473898139</v>
      </c>
    </row>
    <row r="52" spans="1:18" ht="15">
      <c r="A52" s="12">
        <v>10113</v>
      </c>
      <c r="B52" s="33" t="s">
        <v>53</v>
      </c>
      <c r="C52" s="47">
        <v>42.52357910958905</v>
      </c>
      <c r="D52" s="52">
        <v>0</v>
      </c>
      <c r="E52" s="19">
        <v>0</v>
      </c>
      <c r="F52" s="20">
        <v>0</v>
      </c>
      <c r="G52" s="19">
        <v>0</v>
      </c>
      <c r="H52" s="20">
        <v>0.3057077625570776</v>
      </c>
      <c r="I52" s="52">
        <v>0</v>
      </c>
      <c r="J52" s="54">
        <v>42.21787134703197</v>
      </c>
      <c r="K52" s="47">
        <v>37.693</v>
      </c>
      <c r="L52" s="19">
        <v>0</v>
      </c>
      <c r="M52" s="19">
        <v>0.025500000000000002</v>
      </c>
      <c r="N52" s="19">
        <v>0.1528538812785388</v>
      </c>
      <c r="O52" s="20">
        <v>1.131217836757994</v>
      </c>
      <c r="P52" s="133">
        <v>1.126547826043777</v>
      </c>
      <c r="Q52" s="59">
        <v>40.12911954408031</v>
      </c>
      <c r="R52" s="21">
        <v>2.0887518029516627</v>
      </c>
    </row>
    <row r="53" spans="1:18" ht="15">
      <c r="A53" s="12">
        <v>10116</v>
      </c>
      <c r="B53" s="33" t="s">
        <v>54</v>
      </c>
      <c r="C53" s="47">
        <v>0.23030216894977168</v>
      </c>
      <c r="D53" s="52">
        <v>0</v>
      </c>
      <c r="E53" s="19">
        <v>0</v>
      </c>
      <c r="F53" s="20">
        <v>0</v>
      </c>
      <c r="G53" s="19">
        <v>0</v>
      </c>
      <c r="H53" s="20">
        <v>0</v>
      </c>
      <c r="I53" s="52">
        <v>0</v>
      </c>
      <c r="J53" s="54">
        <v>0.23030216894977168</v>
      </c>
      <c r="K53" s="47">
        <v>0.228</v>
      </c>
      <c r="L53" s="19">
        <v>0</v>
      </c>
      <c r="M53" s="19">
        <v>0.0032500000000000003</v>
      </c>
      <c r="N53" s="19">
        <v>0</v>
      </c>
      <c r="O53" s="20">
        <v>0.0005755422374429178</v>
      </c>
      <c r="P53" s="133">
        <v>0.0066960343670937434</v>
      </c>
      <c r="Q53" s="59">
        <v>0.23852157660453666</v>
      </c>
      <c r="R53" s="21">
        <v>-0.008219407654764976</v>
      </c>
    </row>
    <row r="54" spans="1:18" ht="15">
      <c r="A54" s="12">
        <v>10118</v>
      </c>
      <c r="B54" s="33" t="s">
        <v>55</v>
      </c>
      <c r="C54" s="47">
        <v>50.21134440639269</v>
      </c>
      <c r="D54" s="52">
        <v>0</v>
      </c>
      <c r="E54" s="19">
        <v>0</v>
      </c>
      <c r="F54" s="20">
        <v>2.362785388127854</v>
      </c>
      <c r="G54" s="19">
        <v>0</v>
      </c>
      <c r="H54" s="20">
        <v>0</v>
      </c>
      <c r="I54" s="52">
        <v>0</v>
      </c>
      <c r="J54" s="54">
        <v>47.84855901826484</v>
      </c>
      <c r="K54" s="47">
        <v>45.674</v>
      </c>
      <c r="L54" s="19">
        <v>0</v>
      </c>
      <c r="M54" s="19">
        <v>0.27475</v>
      </c>
      <c r="N54" s="19">
        <v>0</v>
      </c>
      <c r="O54" s="20">
        <v>0.5436397545662093</v>
      </c>
      <c r="P54" s="133">
        <v>1.3428832586792108</v>
      </c>
      <c r="Q54" s="59">
        <v>47.83527301324541</v>
      </c>
      <c r="R54" s="21">
        <v>0.013286005019423897</v>
      </c>
    </row>
    <row r="55" spans="1:18" ht="15">
      <c r="A55" s="12">
        <v>10121</v>
      </c>
      <c r="B55" s="33" t="s">
        <v>56</v>
      </c>
      <c r="C55" s="47">
        <v>39.24235650684932</v>
      </c>
      <c r="D55" s="52">
        <v>0</v>
      </c>
      <c r="E55" s="19">
        <v>0</v>
      </c>
      <c r="F55" s="20">
        <v>0</v>
      </c>
      <c r="G55" s="19">
        <v>0</v>
      </c>
      <c r="H55" s="20">
        <v>0</v>
      </c>
      <c r="I55" s="52">
        <v>0</v>
      </c>
      <c r="J55" s="54">
        <v>39.24235650684932</v>
      </c>
      <c r="K55" s="47">
        <v>40.875</v>
      </c>
      <c r="L55" s="19">
        <v>-1.632643493150681</v>
      </c>
      <c r="M55" s="19">
        <v>0</v>
      </c>
      <c r="N55" s="19">
        <v>0</v>
      </c>
      <c r="O55" s="20">
        <v>0</v>
      </c>
      <c r="P55" s="133">
        <v>1.1334737547878675</v>
      </c>
      <c r="Q55" s="59">
        <v>40.375830261637184</v>
      </c>
      <c r="R55" s="21">
        <v>-1.1334737547878646</v>
      </c>
    </row>
    <row r="56" spans="1:18" ht="15">
      <c r="A56" s="12">
        <v>10123</v>
      </c>
      <c r="B56" s="33" t="s">
        <v>57</v>
      </c>
      <c r="C56" s="47">
        <v>518.6848386986302</v>
      </c>
      <c r="D56" s="52">
        <v>0</v>
      </c>
      <c r="E56" s="19">
        <v>26</v>
      </c>
      <c r="F56" s="20">
        <v>15.719977168949772</v>
      </c>
      <c r="G56" s="19">
        <v>0</v>
      </c>
      <c r="H56" s="20">
        <v>0</v>
      </c>
      <c r="I56" s="52">
        <v>0</v>
      </c>
      <c r="J56" s="54">
        <v>476.96486152968043</v>
      </c>
      <c r="K56" s="47">
        <v>549.199</v>
      </c>
      <c r="L56" s="19">
        <v>-72.23413847031952</v>
      </c>
      <c r="M56" s="19">
        <v>4.78425</v>
      </c>
      <c r="N56" s="19">
        <v>0</v>
      </c>
      <c r="O56" s="20">
        <v>0</v>
      </c>
      <c r="P56" s="133">
        <v>13.914811008252245</v>
      </c>
      <c r="Q56" s="59">
        <v>495.66392253793265</v>
      </c>
      <c r="R56" s="21">
        <v>-18.699061008252215</v>
      </c>
    </row>
    <row r="57" spans="1:18" ht="15">
      <c r="A57" s="12">
        <v>10136</v>
      </c>
      <c r="B57" s="33" t="s">
        <v>58</v>
      </c>
      <c r="C57" s="47">
        <v>18.341732305936066</v>
      </c>
      <c r="D57" s="52">
        <v>0</v>
      </c>
      <c r="E57" s="19">
        <v>0</v>
      </c>
      <c r="F57" s="20">
        <v>0</v>
      </c>
      <c r="G57" s="19">
        <v>0</v>
      </c>
      <c r="H57" s="20">
        <v>0</v>
      </c>
      <c r="I57" s="52">
        <v>0</v>
      </c>
      <c r="J57" s="54">
        <v>18.341732305936066</v>
      </c>
      <c r="K57" s="47">
        <v>18.537</v>
      </c>
      <c r="L57" s="19">
        <v>-0.19526769406393285</v>
      </c>
      <c r="M57" s="19">
        <v>0.0015</v>
      </c>
      <c r="N57" s="19">
        <v>0</v>
      </c>
      <c r="O57" s="20">
        <v>0</v>
      </c>
      <c r="P57" s="133">
        <v>0.5298247671014998</v>
      </c>
      <c r="Q57" s="59">
        <v>18.873057073037565</v>
      </c>
      <c r="R57" s="21">
        <v>-0.5313247671014985</v>
      </c>
    </row>
    <row r="58" spans="1:18" ht="15">
      <c r="A58" s="12">
        <v>10142</v>
      </c>
      <c r="B58" s="33" t="s">
        <v>59</v>
      </c>
      <c r="C58" s="47">
        <v>3.2431816210045668</v>
      </c>
      <c r="D58" s="52">
        <v>0</v>
      </c>
      <c r="E58" s="19">
        <v>0</v>
      </c>
      <c r="F58" s="20">
        <v>0</v>
      </c>
      <c r="G58" s="19">
        <v>0</v>
      </c>
      <c r="H58" s="20">
        <v>0</v>
      </c>
      <c r="I58" s="52">
        <v>0</v>
      </c>
      <c r="J58" s="54">
        <v>3.2431816210045668</v>
      </c>
      <c r="K58" s="47">
        <v>2.687</v>
      </c>
      <c r="L58" s="19">
        <v>0</v>
      </c>
      <c r="M58" s="19">
        <v>0</v>
      </c>
      <c r="N58" s="19">
        <v>0</v>
      </c>
      <c r="O58" s="20">
        <v>0.13904540525114173</v>
      </c>
      <c r="P58" s="133">
        <v>0.08162731756773885</v>
      </c>
      <c r="Q58" s="59">
        <v>2.9076727228188806</v>
      </c>
      <c r="R58" s="21">
        <v>0.3355088981856862</v>
      </c>
    </row>
    <row r="59" spans="1:18" ht="15">
      <c r="A59" s="12">
        <v>10144</v>
      </c>
      <c r="B59" s="33" t="s">
        <v>60</v>
      </c>
      <c r="C59" s="47">
        <v>3.2988320776255713</v>
      </c>
      <c r="D59" s="52">
        <v>0</v>
      </c>
      <c r="E59" s="19">
        <v>0</v>
      </c>
      <c r="F59" s="20">
        <v>0</v>
      </c>
      <c r="G59" s="19">
        <v>0</v>
      </c>
      <c r="H59" s="20">
        <v>0</v>
      </c>
      <c r="I59" s="52">
        <v>0</v>
      </c>
      <c r="J59" s="54">
        <v>3.2988320776255713</v>
      </c>
      <c r="K59" s="47">
        <v>3.368</v>
      </c>
      <c r="L59" s="19">
        <v>-0.06916792237442859</v>
      </c>
      <c r="M59" s="19">
        <v>0</v>
      </c>
      <c r="N59" s="19">
        <v>0</v>
      </c>
      <c r="O59" s="20">
        <v>0</v>
      </c>
      <c r="P59" s="133">
        <v>0.09528325804767339</v>
      </c>
      <c r="Q59" s="59">
        <v>3.3941153356732445</v>
      </c>
      <c r="R59" s="21">
        <v>-0.09528325804767324</v>
      </c>
    </row>
    <row r="60" spans="1:18" ht="15">
      <c r="A60" s="12">
        <v>10156</v>
      </c>
      <c r="B60" s="33" t="s">
        <v>61</v>
      </c>
      <c r="C60" s="47">
        <v>32.59966974885845</v>
      </c>
      <c r="D60" s="52">
        <v>0</v>
      </c>
      <c r="E60" s="19">
        <v>0</v>
      </c>
      <c r="F60" s="20">
        <v>0</v>
      </c>
      <c r="G60" s="19">
        <v>0</v>
      </c>
      <c r="H60" s="20">
        <v>0</v>
      </c>
      <c r="I60" s="52">
        <v>0</v>
      </c>
      <c r="J60" s="54">
        <v>32.59966974885845</v>
      </c>
      <c r="K60" s="47">
        <v>32.238</v>
      </c>
      <c r="L60" s="19">
        <v>0</v>
      </c>
      <c r="M60" s="19">
        <v>0.003</v>
      </c>
      <c r="N60" s="19">
        <v>0</v>
      </c>
      <c r="O60" s="20">
        <v>0.09041743721461337</v>
      </c>
      <c r="P60" s="133">
        <v>0.9338586257881146</v>
      </c>
      <c r="Q60" s="59">
        <v>33.26527606300272</v>
      </c>
      <c r="R60" s="21">
        <v>-0.6656063141442701</v>
      </c>
    </row>
    <row r="61" spans="1:18" ht="15">
      <c r="A61" s="12">
        <v>10157</v>
      </c>
      <c r="B61" s="33" t="s">
        <v>62</v>
      </c>
      <c r="C61" s="47">
        <v>91.30053915525116</v>
      </c>
      <c r="D61" s="52">
        <v>0</v>
      </c>
      <c r="E61" s="19">
        <v>38.466880136986305</v>
      </c>
      <c r="F61" s="20">
        <v>2.5490867579908674</v>
      </c>
      <c r="G61" s="19">
        <v>0</v>
      </c>
      <c r="H61" s="20">
        <v>0</v>
      </c>
      <c r="I61" s="52">
        <v>0</v>
      </c>
      <c r="J61" s="54">
        <v>50.28457226027399</v>
      </c>
      <c r="K61" s="47">
        <v>49.958</v>
      </c>
      <c r="L61" s="19">
        <v>0</v>
      </c>
      <c r="M61" s="19">
        <v>0.29325</v>
      </c>
      <c r="N61" s="19">
        <v>0</v>
      </c>
      <c r="O61" s="20">
        <v>0.08164306506849783</v>
      </c>
      <c r="P61" s="133">
        <v>1.4538121145156455</v>
      </c>
      <c r="Q61" s="59">
        <v>51.78670517958414</v>
      </c>
      <c r="R61" s="21">
        <v>-1.5021329193101494</v>
      </c>
    </row>
    <row r="62" spans="1:18" ht="15">
      <c r="A62" s="12">
        <v>10158</v>
      </c>
      <c r="B62" s="33" t="s">
        <v>63</v>
      </c>
      <c r="C62" s="47">
        <v>2.2678702054794524</v>
      </c>
      <c r="D62" s="52">
        <v>0</v>
      </c>
      <c r="E62" s="19">
        <v>0</v>
      </c>
      <c r="F62" s="20">
        <v>0</v>
      </c>
      <c r="G62" s="19">
        <v>0</v>
      </c>
      <c r="H62" s="20">
        <v>0</v>
      </c>
      <c r="I62" s="52">
        <v>0</v>
      </c>
      <c r="J62" s="54">
        <v>2.2678702054794524</v>
      </c>
      <c r="K62" s="47">
        <v>2.791</v>
      </c>
      <c r="L62" s="19">
        <v>-0.5231297945205475</v>
      </c>
      <c r="M62" s="19">
        <v>0</v>
      </c>
      <c r="N62" s="19">
        <v>0</v>
      </c>
      <c r="O62" s="20">
        <v>0</v>
      </c>
      <c r="P62" s="133">
        <v>0.06550502023821284</v>
      </c>
      <c r="Q62" s="59">
        <v>2.333375225717665</v>
      </c>
      <c r="R62" s="21">
        <v>-0.06550502023821281</v>
      </c>
    </row>
    <row r="63" spans="1:18" ht="15">
      <c r="A63" s="12">
        <v>10170</v>
      </c>
      <c r="B63" s="33" t="s">
        <v>64</v>
      </c>
      <c r="C63" s="47">
        <v>271.4746638127855</v>
      </c>
      <c r="D63" s="52">
        <v>0</v>
      </c>
      <c r="E63" s="19">
        <v>1</v>
      </c>
      <c r="F63" s="20">
        <v>42.38961187214612</v>
      </c>
      <c r="G63" s="19">
        <v>0</v>
      </c>
      <c r="H63" s="20">
        <v>0</v>
      </c>
      <c r="I63" s="52">
        <v>0</v>
      </c>
      <c r="J63" s="54">
        <v>228.08505194063935</v>
      </c>
      <c r="K63" s="47">
        <v>251.097</v>
      </c>
      <c r="L63" s="19">
        <v>-23.011948059360662</v>
      </c>
      <c r="M63" s="19">
        <v>1.4805000000000001</v>
      </c>
      <c r="N63" s="19">
        <v>0</v>
      </c>
      <c r="O63" s="20">
        <v>0</v>
      </c>
      <c r="P63" s="133">
        <v>6.6307569496416345</v>
      </c>
      <c r="Q63" s="59">
        <v>236.196308890281</v>
      </c>
      <c r="R63" s="21">
        <v>-8.111256949641643</v>
      </c>
    </row>
    <row r="64" spans="1:18" ht="15">
      <c r="A64" s="12">
        <v>10172</v>
      </c>
      <c r="B64" s="33" t="s">
        <v>65</v>
      </c>
      <c r="C64" s="47">
        <v>5.276349885844749</v>
      </c>
      <c r="D64" s="52">
        <v>0</v>
      </c>
      <c r="E64" s="19">
        <v>0</v>
      </c>
      <c r="F64" s="20">
        <v>0</v>
      </c>
      <c r="G64" s="19">
        <v>0</v>
      </c>
      <c r="H64" s="20">
        <v>0</v>
      </c>
      <c r="I64" s="52">
        <v>0</v>
      </c>
      <c r="J64" s="54">
        <v>5.276349885844749</v>
      </c>
      <c r="K64" s="47">
        <v>6.102</v>
      </c>
      <c r="L64" s="19">
        <v>-0.825650114155251</v>
      </c>
      <c r="M64" s="19">
        <v>0</v>
      </c>
      <c r="N64" s="19">
        <v>0</v>
      </c>
      <c r="O64" s="20">
        <v>0</v>
      </c>
      <c r="P64" s="133">
        <v>0.15240175792295085</v>
      </c>
      <c r="Q64" s="59">
        <v>5.428751643767701</v>
      </c>
      <c r="R64" s="21">
        <v>-0.1524017579229513</v>
      </c>
    </row>
    <row r="65" spans="1:18" ht="15">
      <c r="A65" s="12">
        <v>10173</v>
      </c>
      <c r="B65" s="33" t="s">
        <v>66</v>
      </c>
      <c r="C65" s="47">
        <v>41.657167922374434</v>
      </c>
      <c r="D65" s="52">
        <v>0</v>
      </c>
      <c r="E65" s="19">
        <v>0</v>
      </c>
      <c r="F65" s="20">
        <v>1.127054794520548</v>
      </c>
      <c r="G65" s="19">
        <v>0.9665525114155251</v>
      </c>
      <c r="H65" s="20">
        <v>0</v>
      </c>
      <c r="I65" s="52">
        <v>0</v>
      </c>
      <c r="J65" s="54">
        <v>39.56356061643836</v>
      </c>
      <c r="K65" s="47">
        <v>33.13</v>
      </c>
      <c r="L65" s="19">
        <v>0</v>
      </c>
      <c r="M65" s="19">
        <v>0</v>
      </c>
      <c r="N65" s="19">
        <v>0</v>
      </c>
      <c r="O65" s="20">
        <v>1.608390154109589</v>
      </c>
      <c r="P65" s="133">
        <v>1.0033814742086655</v>
      </c>
      <c r="Q65" s="59">
        <v>35.74177162831826</v>
      </c>
      <c r="R65" s="21">
        <v>3.8217889881200975</v>
      </c>
    </row>
    <row r="66" spans="1:18" ht="15">
      <c r="A66" s="12">
        <v>10174</v>
      </c>
      <c r="B66" s="33" t="s">
        <v>67</v>
      </c>
      <c r="C66" s="47">
        <v>0.4926256849315067</v>
      </c>
      <c r="D66" s="52">
        <v>0</v>
      </c>
      <c r="E66" s="19">
        <v>0</v>
      </c>
      <c r="F66" s="20">
        <v>0</v>
      </c>
      <c r="G66" s="19">
        <v>0</v>
      </c>
      <c r="H66" s="20">
        <v>0</v>
      </c>
      <c r="I66" s="52">
        <v>0</v>
      </c>
      <c r="J66" s="54">
        <v>0.4926256849315067</v>
      </c>
      <c r="K66" s="47">
        <v>0.507</v>
      </c>
      <c r="L66" s="19">
        <v>-0.014374315068493293</v>
      </c>
      <c r="M66" s="19">
        <v>0</v>
      </c>
      <c r="N66" s="19">
        <v>0</v>
      </c>
      <c r="O66" s="20">
        <v>0</v>
      </c>
      <c r="P66" s="133">
        <v>0.014228969269641114</v>
      </c>
      <c r="Q66" s="59">
        <v>0.5068546542011478</v>
      </c>
      <c r="R66" s="21">
        <v>-0.014228969269641123</v>
      </c>
    </row>
    <row r="67" spans="1:18" ht="15">
      <c r="A67" s="12">
        <v>10177</v>
      </c>
      <c r="B67" s="33" t="s">
        <v>68</v>
      </c>
      <c r="C67" s="47">
        <v>8.264235159817352</v>
      </c>
      <c r="D67" s="52">
        <v>0</v>
      </c>
      <c r="E67" s="19">
        <v>0</v>
      </c>
      <c r="F67" s="20">
        <v>0</v>
      </c>
      <c r="G67" s="19">
        <v>0</v>
      </c>
      <c r="H67" s="20">
        <v>0</v>
      </c>
      <c r="I67" s="52">
        <v>0</v>
      </c>
      <c r="J67" s="54">
        <v>8.264235159817352</v>
      </c>
      <c r="K67" s="47">
        <v>11.665</v>
      </c>
      <c r="L67" s="19">
        <v>-3.4007648401826476</v>
      </c>
      <c r="M67" s="19">
        <v>0</v>
      </c>
      <c r="N67" s="19">
        <v>0</v>
      </c>
      <c r="O67" s="20">
        <v>0</v>
      </c>
      <c r="P67" s="133">
        <v>0.23870364806999111</v>
      </c>
      <c r="Q67" s="59">
        <v>8.502938807887343</v>
      </c>
      <c r="R67" s="21">
        <v>-0.23870364806999156</v>
      </c>
    </row>
    <row r="68" spans="1:18" ht="15">
      <c r="A68" s="12">
        <v>10179</v>
      </c>
      <c r="B68" s="33" t="s">
        <v>69</v>
      </c>
      <c r="C68" s="47">
        <v>190.18913264840182</v>
      </c>
      <c r="D68" s="52">
        <v>0</v>
      </c>
      <c r="E68" s="19">
        <v>0</v>
      </c>
      <c r="F68" s="20">
        <v>0</v>
      </c>
      <c r="G68" s="19">
        <v>9.404223744292237</v>
      </c>
      <c r="H68" s="20">
        <v>3.5765981735159817</v>
      </c>
      <c r="I68" s="52">
        <v>0</v>
      </c>
      <c r="J68" s="54">
        <v>177.2083107305936</v>
      </c>
      <c r="K68" s="47">
        <v>166.822</v>
      </c>
      <c r="L68" s="19">
        <v>0</v>
      </c>
      <c r="M68" s="19">
        <v>1.4437499999999999</v>
      </c>
      <c r="N68" s="19">
        <v>1.7882990867579909</v>
      </c>
      <c r="O68" s="20">
        <v>2.5965776826484017</v>
      </c>
      <c r="P68" s="133">
        <v>4.986829834152325</v>
      </c>
      <c r="Q68" s="59">
        <v>177.63745660355875</v>
      </c>
      <c r="R68" s="21">
        <v>-0.42914587296513673</v>
      </c>
    </row>
    <row r="69" spans="1:18" ht="15">
      <c r="A69" s="12">
        <v>10183</v>
      </c>
      <c r="B69" s="33" t="s">
        <v>70</v>
      </c>
      <c r="C69" s="47">
        <v>124.76126015981733</v>
      </c>
      <c r="D69" s="52">
        <v>0</v>
      </c>
      <c r="E69" s="19">
        <v>0</v>
      </c>
      <c r="F69" s="20">
        <v>0.6892694063926941</v>
      </c>
      <c r="G69" s="19">
        <v>0</v>
      </c>
      <c r="H69" s="20">
        <v>0</v>
      </c>
      <c r="I69" s="52">
        <v>0</v>
      </c>
      <c r="J69" s="54">
        <v>124.07199075342463</v>
      </c>
      <c r="K69" s="47">
        <v>117.351</v>
      </c>
      <c r="L69" s="19">
        <v>0</v>
      </c>
      <c r="M69" s="19">
        <v>1.3385</v>
      </c>
      <c r="N69" s="19">
        <v>0</v>
      </c>
      <c r="O69" s="20">
        <v>1.6802476883561575</v>
      </c>
      <c r="P69" s="133">
        <v>3.476752214189174</v>
      </c>
      <c r="Q69" s="59">
        <v>123.84649990254533</v>
      </c>
      <c r="R69" s="21">
        <v>0.22549085087929654</v>
      </c>
    </row>
    <row r="70" spans="1:18" ht="15">
      <c r="A70" s="12">
        <v>10186</v>
      </c>
      <c r="B70" s="33" t="s">
        <v>71</v>
      </c>
      <c r="C70" s="47">
        <v>20.870014041095892</v>
      </c>
      <c r="D70" s="52">
        <v>0</v>
      </c>
      <c r="E70" s="19">
        <v>0</v>
      </c>
      <c r="F70" s="20">
        <v>3.3162100456621006</v>
      </c>
      <c r="G70" s="19">
        <v>0</v>
      </c>
      <c r="H70" s="20">
        <v>0</v>
      </c>
      <c r="I70" s="52">
        <v>0</v>
      </c>
      <c r="J70" s="54">
        <v>17.553803995433793</v>
      </c>
      <c r="K70" s="47">
        <v>21.317</v>
      </c>
      <c r="L70" s="19">
        <v>-3.7631960045662076</v>
      </c>
      <c r="M70" s="19">
        <v>0.0022500000000000003</v>
      </c>
      <c r="N70" s="19">
        <v>0</v>
      </c>
      <c r="O70" s="20">
        <v>0</v>
      </c>
      <c r="P70" s="133">
        <v>0.5070879583388341</v>
      </c>
      <c r="Q70" s="59">
        <v>18.063141953772625</v>
      </c>
      <c r="R70" s="21">
        <v>-0.5093379583388327</v>
      </c>
    </row>
    <row r="71" spans="1:18" ht="15">
      <c r="A71" s="12">
        <v>10190</v>
      </c>
      <c r="B71" s="33" t="s">
        <v>72</v>
      </c>
      <c r="C71" s="47">
        <v>747.54</v>
      </c>
      <c r="D71" s="52">
        <v>0</v>
      </c>
      <c r="E71" s="19">
        <v>233.21</v>
      </c>
      <c r="F71" s="20">
        <v>264.46</v>
      </c>
      <c r="G71" s="19">
        <v>0</v>
      </c>
      <c r="H71" s="20">
        <v>0</v>
      </c>
      <c r="I71" s="52">
        <v>0</v>
      </c>
      <c r="J71" s="54">
        <v>249.87</v>
      </c>
      <c r="K71" s="47">
        <v>187.059</v>
      </c>
      <c r="L71" s="19">
        <v>0</v>
      </c>
      <c r="M71" s="19">
        <v>0.009</v>
      </c>
      <c r="N71" s="19">
        <v>0</v>
      </c>
      <c r="O71" s="20">
        <v>15.702750000000002</v>
      </c>
      <c r="P71" s="133">
        <v>5.856817577291435</v>
      </c>
      <c r="Q71" s="59">
        <v>208.62756757729142</v>
      </c>
      <c r="R71" s="21">
        <v>41.24243242270859</v>
      </c>
    </row>
    <row r="72" spans="1:18" ht="15">
      <c r="A72" s="12">
        <v>10191</v>
      </c>
      <c r="B72" s="33" t="s">
        <v>73</v>
      </c>
      <c r="C72" s="47">
        <v>129.16990650684932</v>
      </c>
      <c r="D72" s="52">
        <v>0</v>
      </c>
      <c r="E72" s="19">
        <v>0</v>
      </c>
      <c r="F72" s="20">
        <v>0</v>
      </c>
      <c r="G72" s="19">
        <v>0</v>
      </c>
      <c r="H72" s="20">
        <v>0</v>
      </c>
      <c r="I72" s="52">
        <v>0</v>
      </c>
      <c r="J72" s="54">
        <v>129.16990650684932</v>
      </c>
      <c r="K72" s="47">
        <v>131.217</v>
      </c>
      <c r="L72" s="19">
        <v>-2.0470934931506974</v>
      </c>
      <c r="M72" s="19">
        <v>0.12175</v>
      </c>
      <c r="N72" s="19">
        <v>0</v>
      </c>
      <c r="O72" s="20">
        <v>0</v>
      </c>
      <c r="P72" s="133">
        <v>3.734452066811617</v>
      </c>
      <c r="Q72" s="59">
        <v>133.02610857366093</v>
      </c>
      <c r="R72" s="21">
        <v>-3.856202066811619</v>
      </c>
    </row>
    <row r="73" spans="1:18" ht="15">
      <c r="A73" s="12">
        <v>10197</v>
      </c>
      <c r="B73" s="33" t="s">
        <v>74</v>
      </c>
      <c r="C73" s="47">
        <v>26.556640981735153</v>
      </c>
      <c r="D73" s="52">
        <v>0</v>
      </c>
      <c r="E73" s="19">
        <v>0</v>
      </c>
      <c r="F73" s="20">
        <v>0</v>
      </c>
      <c r="G73" s="19">
        <v>0</v>
      </c>
      <c r="H73" s="20">
        <v>0</v>
      </c>
      <c r="I73" s="52">
        <v>0</v>
      </c>
      <c r="J73" s="54">
        <v>26.556640981735153</v>
      </c>
      <c r="K73" s="47">
        <v>22.753</v>
      </c>
      <c r="L73" s="19">
        <v>0</v>
      </c>
      <c r="M73" s="19">
        <v>0</v>
      </c>
      <c r="N73" s="19">
        <v>0</v>
      </c>
      <c r="O73" s="20">
        <v>0.9509102454337883</v>
      </c>
      <c r="P73" s="133">
        <v>0.6846622512171758</v>
      </c>
      <c r="Q73" s="59">
        <v>24.388572496650966</v>
      </c>
      <c r="R73" s="21">
        <v>2.168068485084188</v>
      </c>
    </row>
    <row r="74" spans="1:18" ht="15">
      <c r="A74" s="12">
        <v>10202</v>
      </c>
      <c r="B74" s="33" t="s">
        <v>75</v>
      </c>
      <c r="C74" s="47">
        <v>15.434859589041096</v>
      </c>
      <c r="D74" s="52">
        <v>0</v>
      </c>
      <c r="E74" s="19">
        <v>0</v>
      </c>
      <c r="F74" s="20">
        <v>0</v>
      </c>
      <c r="G74" s="19">
        <v>0</v>
      </c>
      <c r="H74" s="20">
        <v>0</v>
      </c>
      <c r="I74" s="52">
        <v>0</v>
      </c>
      <c r="J74" s="54">
        <v>15.434859589041096</v>
      </c>
      <c r="K74" s="47">
        <v>13.099</v>
      </c>
      <c r="L74" s="19">
        <v>0</v>
      </c>
      <c r="M74" s="19">
        <v>0.29774999999999996</v>
      </c>
      <c r="N74" s="19">
        <v>0</v>
      </c>
      <c r="O74" s="20">
        <v>0.583964897260274</v>
      </c>
      <c r="P74" s="133">
        <v>0.40381808891752974</v>
      </c>
      <c r="Q74" s="59">
        <v>14.384532986177804</v>
      </c>
      <c r="R74" s="21">
        <v>1.0503266028632918</v>
      </c>
    </row>
    <row r="75" spans="1:18" ht="15">
      <c r="A75" s="12">
        <v>10203</v>
      </c>
      <c r="B75" s="33" t="s">
        <v>76</v>
      </c>
      <c r="C75" s="47">
        <v>6.500323972602741</v>
      </c>
      <c r="D75" s="52">
        <v>0</v>
      </c>
      <c r="E75" s="19">
        <v>0</v>
      </c>
      <c r="F75" s="20">
        <v>0</v>
      </c>
      <c r="G75" s="19">
        <v>0</v>
      </c>
      <c r="H75" s="20">
        <v>0</v>
      </c>
      <c r="I75" s="52">
        <v>0</v>
      </c>
      <c r="J75" s="54">
        <v>6.500323972602741</v>
      </c>
      <c r="K75" s="47">
        <v>6.213</v>
      </c>
      <c r="L75" s="19">
        <v>0</v>
      </c>
      <c r="M75" s="19">
        <v>0</v>
      </c>
      <c r="N75" s="19">
        <v>0</v>
      </c>
      <c r="O75" s="20">
        <v>0.07183099315068531</v>
      </c>
      <c r="P75" s="133">
        <v>0.1815306627360747</v>
      </c>
      <c r="Q75" s="59">
        <v>6.46636165588676</v>
      </c>
      <c r="R75" s="21">
        <v>0.03396231671598127</v>
      </c>
    </row>
    <row r="76" spans="1:18" ht="15">
      <c r="A76" s="12">
        <v>10204</v>
      </c>
      <c r="B76" s="33" t="s">
        <v>77</v>
      </c>
      <c r="C76" s="47">
        <v>80.38396392694064</v>
      </c>
      <c r="D76" s="52">
        <v>0</v>
      </c>
      <c r="E76" s="19">
        <v>0</v>
      </c>
      <c r="F76" s="20">
        <v>17.322146118721463</v>
      </c>
      <c r="G76" s="19">
        <v>0</v>
      </c>
      <c r="H76" s="20">
        <v>0.5179223744292237</v>
      </c>
      <c r="I76" s="52">
        <v>0</v>
      </c>
      <c r="J76" s="54">
        <v>62.543895433789956</v>
      </c>
      <c r="K76" s="47">
        <v>79.556</v>
      </c>
      <c r="L76" s="19">
        <v>-17.01210456621004</v>
      </c>
      <c r="M76" s="19">
        <v>0.39325000000000004</v>
      </c>
      <c r="N76" s="19">
        <v>0.25896118721461187</v>
      </c>
      <c r="O76" s="20">
        <v>0</v>
      </c>
      <c r="P76" s="133">
        <v>1.825352365044185</v>
      </c>
      <c r="Q76" s="59">
        <v>65.02145898604876</v>
      </c>
      <c r="R76" s="21">
        <v>-2.4775635522588004</v>
      </c>
    </row>
    <row r="77" spans="1:18" ht="15">
      <c r="A77" s="12">
        <v>10209</v>
      </c>
      <c r="B77" s="33" t="s">
        <v>78</v>
      </c>
      <c r="C77" s="47">
        <v>124.17198630136987</v>
      </c>
      <c r="D77" s="52">
        <v>0</v>
      </c>
      <c r="E77" s="19">
        <v>0</v>
      </c>
      <c r="F77" s="20">
        <v>0</v>
      </c>
      <c r="G77" s="19">
        <v>0</v>
      </c>
      <c r="H77" s="20">
        <v>0</v>
      </c>
      <c r="I77" s="52">
        <v>0</v>
      </c>
      <c r="J77" s="54">
        <v>124.17198630136987</v>
      </c>
      <c r="K77" s="47">
        <v>104.89</v>
      </c>
      <c r="L77" s="19">
        <v>0</v>
      </c>
      <c r="M77" s="19">
        <v>0.13325</v>
      </c>
      <c r="N77" s="19">
        <v>0</v>
      </c>
      <c r="O77" s="20">
        <v>4.820496575342467</v>
      </c>
      <c r="P77" s="133">
        <v>3.1727198607196136</v>
      </c>
      <c r="Q77" s="59">
        <v>113.01646643606207</v>
      </c>
      <c r="R77" s="21">
        <v>11.155519865307795</v>
      </c>
    </row>
    <row r="78" spans="1:18" ht="15">
      <c r="A78" s="12">
        <v>10230</v>
      </c>
      <c r="B78" s="33" t="s">
        <v>79</v>
      </c>
      <c r="C78" s="47">
        <v>12.802464041095893</v>
      </c>
      <c r="D78" s="52">
        <v>0</v>
      </c>
      <c r="E78" s="19">
        <v>0</v>
      </c>
      <c r="F78" s="20">
        <v>0.9803652968036529</v>
      </c>
      <c r="G78" s="19">
        <v>0</v>
      </c>
      <c r="H78" s="20">
        <v>0</v>
      </c>
      <c r="I78" s="52">
        <v>0</v>
      </c>
      <c r="J78" s="54">
        <v>11.82209874429224</v>
      </c>
      <c r="K78" s="47">
        <v>9.702</v>
      </c>
      <c r="L78" s="19">
        <v>0</v>
      </c>
      <c r="M78" s="19">
        <v>0.021</v>
      </c>
      <c r="N78" s="19">
        <v>0</v>
      </c>
      <c r="O78" s="20">
        <v>0.5300246860730602</v>
      </c>
      <c r="P78" s="133">
        <v>0.29614771953940944</v>
      </c>
      <c r="Q78" s="59">
        <v>10.54917240561247</v>
      </c>
      <c r="R78" s="21">
        <v>1.2729263386797705</v>
      </c>
    </row>
    <row r="79" spans="1:18" ht="15">
      <c r="A79" s="12">
        <v>10231</v>
      </c>
      <c r="B79" s="33" t="s">
        <v>80</v>
      </c>
      <c r="C79" s="47">
        <v>59.12922728310502</v>
      </c>
      <c r="D79" s="52">
        <v>0</v>
      </c>
      <c r="E79" s="19">
        <v>0</v>
      </c>
      <c r="F79" s="20">
        <v>4.418721461187214</v>
      </c>
      <c r="G79" s="19">
        <v>0</v>
      </c>
      <c r="H79" s="20">
        <v>0</v>
      </c>
      <c r="I79" s="52">
        <v>0</v>
      </c>
      <c r="J79" s="54">
        <v>54.710505821917806</v>
      </c>
      <c r="K79" s="47">
        <v>36.659</v>
      </c>
      <c r="L79" s="19">
        <v>0</v>
      </c>
      <c r="M79" s="19">
        <v>0.0105</v>
      </c>
      <c r="N79" s="19">
        <v>0</v>
      </c>
      <c r="O79" s="20">
        <v>4.512876455479452</v>
      </c>
      <c r="P79" s="133">
        <v>1.1895091688475037</v>
      </c>
      <c r="Q79" s="59">
        <v>42.37188562432695</v>
      </c>
      <c r="R79" s="21">
        <v>12.338620197590856</v>
      </c>
    </row>
    <row r="80" spans="1:18" ht="15">
      <c r="A80" s="12">
        <v>10234</v>
      </c>
      <c r="B80" s="33" t="s">
        <v>81</v>
      </c>
      <c r="C80" s="47">
        <v>63.60775970319636</v>
      </c>
      <c r="D80" s="52">
        <v>0</v>
      </c>
      <c r="E80" s="19">
        <v>0</v>
      </c>
      <c r="F80" s="20">
        <v>0</v>
      </c>
      <c r="G80" s="19">
        <v>0</v>
      </c>
      <c r="H80" s="20">
        <v>0</v>
      </c>
      <c r="I80" s="52">
        <v>0</v>
      </c>
      <c r="J80" s="54">
        <v>63.60775970319636</v>
      </c>
      <c r="K80" s="47">
        <v>50.999</v>
      </c>
      <c r="L80" s="19">
        <v>0</v>
      </c>
      <c r="M80" s="19">
        <v>0.13674999999999998</v>
      </c>
      <c r="N80" s="19">
        <v>0</v>
      </c>
      <c r="O80" s="20">
        <v>3.152189925799089</v>
      </c>
      <c r="P80" s="133">
        <v>1.5680494390456294</v>
      </c>
      <c r="Q80" s="59">
        <v>55.855989364844724</v>
      </c>
      <c r="R80" s="21">
        <v>7.751770338351633</v>
      </c>
    </row>
    <row r="81" spans="1:18" ht="15">
      <c r="A81" s="12">
        <v>10235</v>
      </c>
      <c r="B81" s="33" t="s">
        <v>82</v>
      </c>
      <c r="C81" s="47">
        <v>30.15464394977169</v>
      </c>
      <c r="D81" s="52">
        <v>0</v>
      </c>
      <c r="E81" s="19">
        <v>0</v>
      </c>
      <c r="F81" s="20">
        <v>0</v>
      </c>
      <c r="G81" s="19">
        <v>0</v>
      </c>
      <c r="H81" s="20">
        <v>0</v>
      </c>
      <c r="I81" s="52">
        <v>0</v>
      </c>
      <c r="J81" s="54">
        <v>30.15464394977169</v>
      </c>
      <c r="K81" s="47">
        <v>33.113</v>
      </c>
      <c r="L81" s="19">
        <v>-2.9583560502283106</v>
      </c>
      <c r="M81" s="19">
        <v>0</v>
      </c>
      <c r="N81" s="19">
        <v>0</v>
      </c>
      <c r="O81" s="20">
        <v>0</v>
      </c>
      <c r="P81" s="133">
        <v>0.870984837418551</v>
      </c>
      <c r="Q81" s="59">
        <v>31.02562878719024</v>
      </c>
      <c r="R81" s="21">
        <v>-0.8709848374185505</v>
      </c>
    </row>
    <row r="82" spans="1:18" ht="15">
      <c r="A82" s="12">
        <v>10236</v>
      </c>
      <c r="B82" s="33" t="s">
        <v>83</v>
      </c>
      <c r="C82" s="47">
        <v>28.188405821917804</v>
      </c>
      <c r="D82" s="52">
        <v>0</v>
      </c>
      <c r="E82" s="19">
        <v>0</v>
      </c>
      <c r="F82" s="20">
        <v>0</v>
      </c>
      <c r="G82" s="19">
        <v>0.1324200913242009</v>
      </c>
      <c r="H82" s="20">
        <v>0</v>
      </c>
      <c r="I82" s="52">
        <v>0</v>
      </c>
      <c r="J82" s="54">
        <v>28.055985730593605</v>
      </c>
      <c r="K82" s="47">
        <v>29.103</v>
      </c>
      <c r="L82" s="19">
        <v>-1.0470142694063966</v>
      </c>
      <c r="M82" s="19">
        <v>0</v>
      </c>
      <c r="N82" s="19">
        <v>0</v>
      </c>
      <c r="O82" s="20">
        <v>0</v>
      </c>
      <c r="P82" s="133">
        <v>0.8103673255396959</v>
      </c>
      <c r="Q82" s="59">
        <v>28.8663530561333</v>
      </c>
      <c r="R82" s="21">
        <v>-0.8103673255396941</v>
      </c>
    </row>
    <row r="83" spans="1:18" ht="15">
      <c r="A83" s="12">
        <v>10237</v>
      </c>
      <c r="B83" s="33" t="s">
        <v>84</v>
      </c>
      <c r="C83" s="47">
        <v>106.11690547945204</v>
      </c>
      <c r="D83" s="52">
        <v>0</v>
      </c>
      <c r="E83" s="19">
        <v>0</v>
      </c>
      <c r="F83" s="20">
        <v>1.1896118721461186</v>
      </c>
      <c r="G83" s="19">
        <v>0</v>
      </c>
      <c r="H83" s="20">
        <v>0</v>
      </c>
      <c r="I83" s="52">
        <v>0</v>
      </c>
      <c r="J83" s="54">
        <v>104.92729360730593</v>
      </c>
      <c r="K83" s="47">
        <v>113.732</v>
      </c>
      <c r="L83" s="19">
        <v>-8.804706392694072</v>
      </c>
      <c r="M83" s="19">
        <v>0.12299999999999998</v>
      </c>
      <c r="N83" s="19">
        <v>0</v>
      </c>
      <c r="O83" s="20">
        <v>0</v>
      </c>
      <c r="P83" s="133">
        <v>3.0342660669692023</v>
      </c>
      <c r="Q83" s="59">
        <v>108.08455967427514</v>
      </c>
      <c r="R83" s="21">
        <v>-3.157266066969214</v>
      </c>
    </row>
    <row r="84" spans="1:18" ht="15">
      <c r="A84" s="12">
        <v>10239</v>
      </c>
      <c r="B84" s="33" t="s">
        <v>85</v>
      </c>
      <c r="C84" s="47">
        <v>14.428961415525112</v>
      </c>
      <c r="D84" s="52">
        <v>0</v>
      </c>
      <c r="E84" s="19">
        <v>0</v>
      </c>
      <c r="F84" s="20">
        <v>0</v>
      </c>
      <c r="G84" s="19">
        <v>0</v>
      </c>
      <c r="H84" s="20">
        <v>0</v>
      </c>
      <c r="I84" s="52">
        <v>0</v>
      </c>
      <c r="J84" s="54">
        <v>14.428961415525112</v>
      </c>
      <c r="K84" s="47">
        <v>14</v>
      </c>
      <c r="L84" s="19">
        <v>0</v>
      </c>
      <c r="M84" s="19">
        <v>0</v>
      </c>
      <c r="N84" s="19">
        <v>0</v>
      </c>
      <c r="O84" s="20">
        <v>0.10724035388127806</v>
      </c>
      <c r="P84" s="133">
        <v>0.40747264224098845</v>
      </c>
      <c r="Q84" s="59">
        <v>14.514712996122265</v>
      </c>
      <c r="R84" s="21">
        <v>-0.08575158059715271</v>
      </c>
    </row>
    <row r="85" spans="1:18" ht="15">
      <c r="A85" s="12">
        <v>10242</v>
      </c>
      <c r="B85" s="33" t="s">
        <v>86</v>
      </c>
      <c r="C85" s="47">
        <v>10.073473972602738</v>
      </c>
      <c r="D85" s="52">
        <v>0</v>
      </c>
      <c r="E85" s="19">
        <v>0</v>
      </c>
      <c r="F85" s="20">
        <v>0</v>
      </c>
      <c r="G85" s="19">
        <v>0</v>
      </c>
      <c r="H85" s="20">
        <v>0</v>
      </c>
      <c r="I85" s="52">
        <v>0</v>
      </c>
      <c r="J85" s="54">
        <v>10.073473972602738</v>
      </c>
      <c r="K85" s="47">
        <v>9.526</v>
      </c>
      <c r="L85" s="19">
        <v>0</v>
      </c>
      <c r="M85" s="19">
        <v>0</v>
      </c>
      <c r="N85" s="19">
        <v>0</v>
      </c>
      <c r="O85" s="20">
        <v>0.1368684931506845</v>
      </c>
      <c r="P85" s="133">
        <v>0.27910168521712586</v>
      </c>
      <c r="Q85" s="59">
        <v>9.94197017836781</v>
      </c>
      <c r="R85" s="21">
        <v>0.13150379423492708</v>
      </c>
    </row>
    <row r="86" spans="1:18" ht="15">
      <c r="A86" s="12">
        <v>10244</v>
      </c>
      <c r="B86" s="33" t="s">
        <v>87</v>
      </c>
      <c r="C86" s="47">
        <v>101.25024748858445</v>
      </c>
      <c r="D86" s="52">
        <v>0</v>
      </c>
      <c r="E86" s="19">
        <v>0</v>
      </c>
      <c r="F86" s="20">
        <v>1.0300228310502284</v>
      </c>
      <c r="G86" s="19">
        <v>0.747716894977169</v>
      </c>
      <c r="H86" s="20">
        <v>2.572945205479452</v>
      </c>
      <c r="I86" s="52">
        <v>0</v>
      </c>
      <c r="J86" s="54">
        <v>96.8995625570776</v>
      </c>
      <c r="K86" s="47">
        <v>86.038</v>
      </c>
      <c r="L86" s="19">
        <v>0</v>
      </c>
      <c r="M86" s="19">
        <v>0.051750000000000004</v>
      </c>
      <c r="N86" s="19">
        <v>1.286472602739726</v>
      </c>
      <c r="O86" s="20">
        <v>2.715390639269401</v>
      </c>
      <c r="P86" s="133">
        <v>2.6022004850420526</v>
      </c>
      <c r="Q86" s="59">
        <v>92.69381372705116</v>
      </c>
      <c r="R86" s="21">
        <v>4.205748830026437</v>
      </c>
    </row>
    <row r="87" spans="1:18" ht="15">
      <c r="A87" s="12">
        <v>10246</v>
      </c>
      <c r="B87" s="33" t="s">
        <v>88</v>
      </c>
      <c r="C87" s="47">
        <v>9.385067579908675</v>
      </c>
      <c r="D87" s="52">
        <v>0</v>
      </c>
      <c r="E87" s="19">
        <v>0</v>
      </c>
      <c r="F87" s="20">
        <v>0.5418949771689497</v>
      </c>
      <c r="G87" s="19">
        <v>0</v>
      </c>
      <c r="H87" s="20">
        <v>0</v>
      </c>
      <c r="I87" s="52">
        <v>0</v>
      </c>
      <c r="J87" s="54">
        <v>8.843172602739726</v>
      </c>
      <c r="K87" s="47">
        <v>8.987</v>
      </c>
      <c r="L87" s="19">
        <v>-0.14382739726027438</v>
      </c>
      <c r="M87" s="19">
        <v>0</v>
      </c>
      <c r="N87" s="19">
        <v>0</v>
      </c>
      <c r="O87" s="20">
        <v>0</v>
      </c>
      <c r="P87" s="133">
        <v>0.25542564072356627</v>
      </c>
      <c r="Q87" s="59">
        <v>9.098598243463291</v>
      </c>
      <c r="R87" s="21">
        <v>-0.25542564072356555</v>
      </c>
    </row>
    <row r="88" spans="1:18" ht="15">
      <c r="A88" s="12">
        <v>10247</v>
      </c>
      <c r="B88" s="33" t="s">
        <v>89</v>
      </c>
      <c r="C88" s="47">
        <v>80.28731107305937</v>
      </c>
      <c r="D88" s="52">
        <v>0</v>
      </c>
      <c r="E88" s="19">
        <v>0</v>
      </c>
      <c r="F88" s="20">
        <v>0.6562785388127854</v>
      </c>
      <c r="G88" s="19">
        <v>0</v>
      </c>
      <c r="H88" s="20">
        <v>1.7284246575342466</v>
      </c>
      <c r="I88" s="52">
        <v>0</v>
      </c>
      <c r="J88" s="54">
        <v>77.90260787671234</v>
      </c>
      <c r="K88" s="47">
        <v>79.929</v>
      </c>
      <c r="L88" s="19">
        <v>-2.026392123287664</v>
      </c>
      <c r="M88" s="19">
        <v>0.2565</v>
      </c>
      <c r="N88" s="19">
        <v>0.8642123287671233</v>
      </c>
      <c r="O88" s="20">
        <v>0</v>
      </c>
      <c r="P88" s="133">
        <v>2.2825046057943834</v>
      </c>
      <c r="Q88" s="59">
        <v>81.30582481127385</v>
      </c>
      <c r="R88" s="21">
        <v>-3.403216934561513</v>
      </c>
    </row>
    <row r="89" spans="1:18" ht="15">
      <c r="A89" s="12">
        <v>10256</v>
      </c>
      <c r="B89" s="33" t="s">
        <v>90</v>
      </c>
      <c r="C89" s="47">
        <v>52.178222374429225</v>
      </c>
      <c r="D89" s="52">
        <v>0</v>
      </c>
      <c r="E89" s="19">
        <v>0</v>
      </c>
      <c r="F89" s="20">
        <v>0</v>
      </c>
      <c r="G89" s="19">
        <v>0.5218036529680365</v>
      </c>
      <c r="H89" s="20">
        <v>0</v>
      </c>
      <c r="I89" s="52">
        <v>0</v>
      </c>
      <c r="J89" s="54">
        <v>51.656418721461186</v>
      </c>
      <c r="K89" s="47">
        <v>46.746</v>
      </c>
      <c r="L89" s="19">
        <v>0</v>
      </c>
      <c r="M89" s="19">
        <v>0</v>
      </c>
      <c r="N89" s="19">
        <v>0</v>
      </c>
      <c r="O89" s="20">
        <v>1.227604680365296</v>
      </c>
      <c r="P89" s="133">
        <v>1.38566657734409</v>
      </c>
      <c r="Q89" s="59">
        <v>49.35927125770939</v>
      </c>
      <c r="R89" s="21">
        <v>2.2971474637517986</v>
      </c>
    </row>
    <row r="90" spans="1:18" ht="15">
      <c r="A90" s="12">
        <v>10258</v>
      </c>
      <c r="B90" s="33" t="s">
        <v>91</v>
      </c>
      <c r="C90" s="47">
        <v>48.501571803652986</v>
      </c>
      <c r="D90" s="52">
        <v>0</v>
      </c>
      <c r="E90" s="19">
        <v>0</v>
      </c>
      <c r="F90" s="20">
        <v>9.751255707762557</v>
      </c>
      <c r="G90" s="19">
        <v>0</v>
      </c>
      <c r="H90" s="20">
        <v>0</v>
      </c>
      <c r="I90" s="52">
        <v>0</v>
      </c>
      <c r="J90" s="54">
        <v>38.750316095890426</v>
      </c>
      <c r="K90" s="47">
        <v>37.952</v>
      </c>
      <c r="L90" s="19">
        <v>0</v>
      </c>
      <c r="M90" s="19">
        <v>0.049999999999999996</v>
      </c>
      <c r="N90" s="19">
        <v>0</v>
      </c>
      <c r="O90" s="20">
        <v>0.19957902397260696</v>
      </c>
      <c r="P90" s="133">
        <v>1.1034120034960193</v>
      </c>
      <c r="Q90" s="59">
        <v>39.30499102746862</v>
      </c>
      <c r="R90" s="21">
        <v>-0.5546749315781909</v>
      </c>
    </row>
    <row r="91" spans="1:18" ht="15">
      <c r="A91" s="12">
        <v>10259</v>
      </c>
      <c r="B91" s="33" t="s">
        <v>92</v>
      </c>
      <c r="C91" s="47">
        <v>30.14049497716896</v>
      </c>
      <c r="D91" s="52">
        <v>0</v>
      </c>
      <c r="E91" s="19">
        <v>0</v>
      </c>
      <c r="F91" s="20">
        <v>0</v>
      </c>
      <c r="G91" s="19">
        <v>0</v>
      </c>
      <c r="H91" s="20">
        <v>0</v>
      </c>
      <c r="I91" s="52">
        <v>0</v>
      </c>
      <c r="J91" s="54">
        <v>30.14049497716896</v>
      </c>
      <c r="K91" s="47">
        <v>26.985</v>
      </c>
      <c r="L91" s="19">
        <v>0</v>
      </c>
      <c r="M91" s="19">
        <v>0</v>
      </c>
      <c r="N91" s="19">
        <v>0</v>
      </c>
      <c r="O91" s="20">
        <v>0.78887374429224</v>
      </c>
      <c r="P91" s="133">
        <v>0.8022188206881115</v>
      </c>
      <c r="Q91" s="59">
        <v>28.57609256498035</v>
      </c>
      <c r="R91" s="21">
        <v>1.5644024121886098</v>
      </c>
    </row>
    <row r="92" spans="1:18" ht="15">
      <c r="A92" s="12">
        <v>10260</v>
      </c>
      <c r="B92" s="33" t="s">
        <v>93</v>
      </c>
      <c r="C92" s="47">
        <v>26.793847831050225</v>
      </c>
      <c r="D92" s="52">
        <v>0</v>
      </c>
      <c r="E92" s="19">
        <v>0</v>
      </c>
      <c r="F92" s="20">
        <v>0</v>
      </c>
      <c r="G92" s="19">
        <v>0</v>
      </c>
      <c r="H92" s="20">
        <v>0</v>
      </c>
      <c r="I92" s="52">
        <v>0</v>
      </c>
      <c r="J92" s="54">
        <v>26.793847831050225</v>
      </c>
      <c r="K92" s="47">
        <v>26.285</v>
      </c>
      <c r="L92" s="19">
        <v>0</v>
      </c>
      <c r="M92" s="19">
        <v>0</v>
      </c>
      <c r="N92" s="19">
        <v>0</v>
      </c>
      <c r="O92" s="20">
        <v>0.12721195776255634</v>
      </c>
      <c r="P92" s="133">
        <v>0.7628886673712593</v>
      </c>
      <c r="Q92" s="59">
        <v>27.17510062513382</v>
      </c>
      <c r="R92" s="21">
        <v>-0.38125279408359347</v>
      </c>
    </row>
    <row r="93" spans="1:18" ht="15">
      <c r="A93" s="12">
        <v>10273</v>
      </c>
      <c r="B93" s="33" t="s">
        <v>94</v>
      </c>
      <c r="C93" s="47">
        <v>8.590946232876712</v>
      </c>
      <c r="D93" s="52">
        <v>0</v>
      </c>
      <c r="E93" s="19">
        <v>0</v>
      </c>
      <c r="F93" s="20">
        <v>0</v>
      </c>
      <c r="G93" s="19">
        <v>0</v>
      </c>
      <c r="H93" s="20">
        <v>0</v>
      </c>
      <c r="I93" s="52">
        <v>0</v>
      </c>
      <c r="J93" s="54">
        <v>8.590946232876712</v>
      </c>
      <c r="K93" s="47">
        <v>5.881</v>
      </c>
      <c r="L93" s="19">
        <v>0</v>
      </c>
      <c r="M93" s="19">
        <v>0</v>
      </c>
      <c r="N93" s="19">
        <v>0</v>
      </c>
      <c r="O93" s="20">
        <v>0.677486558219178</v>
      </c>
      <c r="P93" s="133">
        <v>0.18943491284915445</v>
      </c>
      <c r="Q93" s="59">
        <v>6.747921471068333</v>
      </c>
      <c r="R93" s="21">
        <v>1.8430247618083797</v>
      </c>
    </row>
    <row r="94" spans="1:18" ht="15">
      <c r="A94" s="12">
        <v>10278</v>
      </c>
      <c r="B94" s="33" t="s">
        <v>95</v>
      </c>
      <c r="C94" s="47">
        <v>40.538996004566215</v>
      </c>
      <c r="D94" s="52">
        <v>0</v>
      </c>
      <c r="E94" s="19">
        <v>0</v>
      </c>
      <c r="F94" s="20">
        <v>1.5296803652968036</v>
      </c>
      <c r="G94" s="19">
        <v>0</v>
      </c>
      <c r="H94" s="20">
        <v>0</v>
      </c>
      <c r="I94" s="52">
        <v>0</v>
      </c>
      <c r="J94" s="54">
        <v>39.00931563926941</v>
      </c>
      <c r="K94" s="47">
        <v>35.928</v>
      </c>
      <c r="L94" s="19">
        <v>0</v>
      </c>
      <c r="M94" s="19">
        <v>0.036250000000000004</v>
      </c>
      <c r="N94" s="19">
        <v>0</v>
      </c>
      <c r="O94" s="20">
        <v>0.7703289098173531</v>
      </c>
      <c r="P94" s="133">
        <v>1.0610392645557483</v>
      </c>
      <c r="Q94" s="59">
        <v>37.7956181743731</v>
      </c>
      <c r="R94" s="21">
        <v>1.2136974648963132</v>
      </c>
    </row>
    <row r="95" spans="1:18" ht="15">
      <c r="A95" s="12">
        <v>10279</v>
      </c>
      <c r="B95" s="33" t="s">
        <v>96</v>
      </c>
      <c r="C95" s="47">
        <v>163.57611347031963</v>
      </c>
      <c r="D95" s="52">
        <v>0</v>
      </c>
      <c r="E95" s="19">
        <v>87.5705799086758</v>
      </c>
      <c r="F95" s="20">
        <v>4.404452054794521</v>
      </c>
      <c r="G95" s="19">
        <v>0</v>
      </c>
      <c r="H95" s="20">
        <v>0</v>
      </c>
      <c r="I95" s="52">
        <v>0</v>
      </c>
      <c r="J95" s="54">
        <v>71.60108150684931</v>
      </c>
      <c r="K95" s="47">
        <v>64.765</v>
      </c>
      <c r="L95" s="19">
        <v>0</v>
      </c>
      <c r="M95" s="19">
        <v>0.14675</v>
      </c>
      <c r="N95" s="19">
        <v>0</v>
      </c>
      <c r="O95" s="20">
        <v>1.7090203767123278</v>
      </c>
      <c r="P95" s="133">
        <v>1.9242701373596798</v>
      </c>
      <c r="Q95" s="59">
        <v>68.54504051407201</v>
      </c>
      <c r="R95" s="21">
        <v>3.056040992777298</v>
      </c>
    </row>
    <row r="96" spans="1:18" ht="15">
      <c r="A96" s="12">
        <v>10284</v>
      </c>
      <c r="B96" s="33" t="s">
        <v>97</v>
      </c>
      <c r="C96" s="47">
        <v>10.666957990867582</v>
      </c>
      <c r="D96" s="52">
        <v>0</v>
      </c>
      <c r="E96" s="19">
        <v>0</v>
      </c>
      <c r="F96" s="20">
        <v>0</v>
      </c>
      <c r="G96" s="19">
        <v>0</v>
      </c>
      <c r="H96" s="20">
        <v>0</v>
      </c>
      <c r="I96" s="52">
        <v>0</v>
      </c>
      <c r="J96" s="54">
        <v>10.666957990867582</v>
      </c>
      <c r="K96" s="47">
        <v>10.158</v>
      </c>
      <c r="L96" s="19">
        <v>0</v>
      </c>
      <c r="M96" s="19">
        <v>0</v>
      </c>
      <c r="N96" s="19">
        <v>0</v>
      </c>
      <c r="O96" s="20">
        <v>0.12723949771689558</v>
      </c>
      <c r="P96" s="133">
        <v>0.29707821013080254</v>
      </c>
      <c r="Q96" s="59">
        <v>10.582317707847697</v>
      </c>
      <c r="R96" s="21">
        <v>0.08464028301988513</v>
      </c>
    </row>
    <row r="97" spans="1:18" ht="15">
      <c r="A97" s="12">
        <v>10285</v>
      </c>
      <c r="B97" s="33" t="s">
        <v>98</v>
      </c>
      <c r="C97" s="47">
        <v>7.515010502283103</v>
      </c>
      <c r="D97" s="52">
        <v>0</v>
      </c>
      <c r="E97" s="19">
        <v>0</v>
      </c>
      <c r="F97" s="20">
        <v>0</v>
      </c>
      <c r="G97" s="19">
        <v>0</v>
      </c>
      <c r="H97" s="20">
        <v>0</v>
      </c>
      <c r="I97" s="52">
        <v>0</v>
      </c>
      <c r="J97" s="54">
        <v>7.515010502283103</v>
      </c>
      <c r="K97" s="47">
        <v>6.529</v>
      </c>
      <c r="L97" s="19">
        <v>0</v>
      </c>
      <c r="M97" s="19">
        <v>0</v>
      </c>
      <c r="N97" s="19">
        <v>0</v>
      </c>
      <c r="O97" s="20">
        <v>0.24650262557077585</v>
      </c>
      <c r="P97" s="133">
        <v>0.1957031912759961</v>
      </c>
      <c r="Q97" s="59">
        <v>6.971205816846772</v>
      </c>
      <c r="R97" s="21">
        <v>0.5438046854363314</v>
      </c>
    </row>
    <row r="98" spans="1:18" ht="15">
      <c r="A98" s="12">
        <v>10286</v>
      </c>
      <c r="B98" s="33" t="s">
        <v>99</v>
      </c>
      <c r="C98" s="47">
        <v>72.80323664383562</v>
      </c>
      <c r="D98" s="52">
        <v>0</v>
      </c>
      <c r="E98" s="19">
        <v>0</v>
      </c>
      <c r="F98" s="20">
        <v>24.130707762557076</v>
      </c>
      <c r="G98" s="19">
        <v>0</v>
      </c>
      <c r="H98" s="20">
        <v>0</v>
      </c>
      <c r="I98" s="52">
        <v>0</v>
      </c>
      <c r="J98" s="54">
        <v>48.67252888127854</v>
      </c>
      <c r="K98" s="47">
        <v>45.911</v>
      </c>
      <c r="L98" s="19">
        <v>0</v>
      </c>
      <c r="M98" s="19">
        <v>0.2415</v>
      </c>
      <c r="N98" s="19">
        <v>0</v>
      </c>
      <c r="O98" s="20">
        <v>0.6903822203196341</v>
      </c>
      <c r="P98" s="133">
        <v>1.3530068609943027</v>
      </c>
      <c r="Q98" s="59">
        <v>48.19588908131394</v>
      </c>
      <c r="R98" s="21">
        <v>0.4766397999645946</v>
      </c>
    </row>
    <row r="99" spans="1:18" ht="15">
      <c r="A99" s="12">
        <v>10288</v>
      </c>
      <c r="B99" s="33" t="s">
        <v>100</v>
      </c>
      <c r="C99" s="47">
        <v>27.538715410958904</v>
      </c>
      <c r="D99" s="52">
        <v>0</v>
      </c>
      <c r="E99" s="19">
        <v>0</v>
      </c>
      <c r="F99" s="20">
        <v>0.06621004566210045</v>
      </c>
      <c r="G99" s="19">
        <v>0</v>
      </c>
      <c r="H99" s="20">
        <v>0</v>
      </c>
      <c r="I99" s="52">
        <v>0</v>
      </c>
      <c r="J99" s="54">
        <v>27.472505365296804</v>
      </c>
      <c r="K99" s="47">
        <v>24.734</v>
      </c>
      <c r="L99" s="19">
        <v>0</v>
      </c>
      <c r="M99" s="19">
        <v>0.033</v>
      </c>
      <c r="N99" s="19">
        <v>0</v>
      </c>
      <c r="O99" s="20">
        <v>0.6846263413242006</v>
      </c>
      <c r="P99" s="133">
        <v>0.7351431729010288</v>
      </c>
      <c r="Q99" s="59">
        <v>26.186769514225233</v>
      </c>
      <c r="R99" s="21">
        <v>1.2857358510715713</v>
      </c>
    </row>
    <row r="100" spans="1:18" ht="15">
      <c r="A100" s="12">
        <v>10291</v>
      </c>
      <c r="B100" s="33" t="s">
        <v>101</v>
      </c>
      <c r="C100" s="47">
        <v>76.83727043378997</v>
      </c>
      <c r="D100" s="52">
        <v>0</v>
      </c>
      <c r="E100" s="19">
        <v>0</v>
      </c>
      <c r="F100" s="20">
        <v>0</v>
      </c>
      <c r="G100" s="19">
        <v>0</v>
      </c>
      <c r="H100" s="20">
        <v>0</v>
      </c>
      <c r="I100" s="52">
        <v>0</v>
      </c>
      <c r="J100" s="54">
        <v>76.83727043378997</v>
      </c>
      <c r="K100" s="47">
        <v>79.182</v>
      </c>
      <c r="L100" s="19">
        <v>-2.3447295662100345</v>
      </c>
      <c r="M100" s="19">
        <v>0</v>
      </c>
      <c r="N100" s="19">
        <v>0</v>
      </c>
      <c r="O100" s="20">
        <v>0</v>
      </c>
      <c r="P100" s="133">
        <v>2.2193628818146434</v>
      </c>
      <c r="Q100" s="59">
        <v>79.05663331560461</v>
      </c>
      <c r="R100" s="21">
        <v>-2.2193628818146465</v>
      </c>
    </row>
    <row r="101" spans="1:18" ht="15">
      <c r="A101" s="12">
        <v>10294</v>
      </c>
      <c r="B101" s="33" t="s">
        <v>102</v>
      </c>
      <c r="C101" s="47">
        <v>36.04151575342466</v>
      </c>
      <c r="D101" s="52">
        <v>0</v>
      </c>
      <c r="E101" s="19">
        <v>0</v>
      </c>
      <c r="F101" s="20">
        <v>0</v>
      </c>
      <c r="G101" s="19">
        <v>0</v>
      </c>
      <c r="H101" s="20">
        <v>0</v>
      </c>
      <c r="I101" s="52">
        <v>0</v>
      </c>
      <c r="J101" s="54">
        <v>36.04151575342466</v>
      </c>
      <c r="K101" s="47">
        <v>36.327</v>
      </c>
      <c r="L101" s="19">
        <v>-0.28548424657533644</v>
      </c>
      <c r="M101" s="19">
        <v>0.06775</v>
      </c>
      <c r="N101" s="19">
        <v>0</v>
      </c>
      <c r="O101" s="20">
        <v>0</v>
      </c>
      <c r="P101" s="133">
        <v>1.0429777587139426</v>
      </c>
      <c r="Q101" s="59">
        <v>37.152243512138604</v>
      </c>
      <c r="R101" s="21">
        <v>-1.1107277587139421</v>
      </c>
    </row>
    <row r="102" spans="1:18" ht="15">
      <c r="A102" s="12">
        <v>10304</v>
      </c>
      <c r="B102" s="33" t="s">
        <v>103</v>
      </c>
      <c r="C102" s="47">
        <v>13.38260799086758</v>
      </c>
      <c r="D102" s="52">
        <v>0</v>
      </c>
      <c r="E102" s="19">
        <v>0</v>
      </c>
      <c r="F102" s="20">
        <v>0</v>
      </c>
      <c r="G102" s="19">
        <v>0</v>
      </c>
      <c r="H102" s="20">
        <v>0</v>
      </c>
      <c r="I102" s="52">
        <v>0</v>
      </c>
      <c r="J102" s="54">
        <v>13.38260799086758</v>
      </c>
      <c r="K102" s="47">
        <v>14.068</v>
      </c>
      <c r="L102" s="19">
        <v>-0.6853920091324195</v>
      </c>
      <c r="M102" s="19">
        <v>0</v>
      </c>
      <c r="N102" s="19">
        <v>0</v>
      </c>
      <c r="O102" s="20">
        <v>0</v>
      </c>
      <c r="P102" s="133">
        <v>0.38654240668791756</v>
      </c>
      <c r="Q102" s="59">
        <v>13.769150397555498</v>
      </c>
      <c r="R102" s="21">
        <v>-0.3865424066879175</v>
      </c>
    </row>
    <row r="103" spans="1:18" ht="15">
      <c r="A103" s="12">
        <v>10306</v>
      </c>
      <c r="B103" s="33" t="s">
        <v>104</v>
      </c>
      <c r="C103" s="47">
        <v>34.33295981735161</v>
      </c>
      <c r="D103" s="52">
        <v>0</v>
      </c>
      <c r="E103" s="19">
        <v>0</v>
      </c>
      <c r="F103" s="20">
        <v>29.999771689497717</v>
      </c>
      <c r="G103" s="19">
        <v>57.46</v>
      </c>
      <c r="H103" s="20">
        <v>0</v>
      </c>
      <c r="I103" s="52">
        <v>0</v>
      </c>
      <c r="J103" s="54">
        <v>0</v>
      </c>
      <c r="K103" s="47">
        <v>25.769</v>
      </c>
      <c r="L103" s="19">
        <v>-25.769</v>
      </c>
      <c r="M103" s="19">
        <v>0.003</v>
      </c>
      <c r="N103" s="19">
        <v>0</v>
      </c>
      <c r="O103" s="20">
        <v>0</v>
      </c>
      <c r="P103" s="133">
        <v>8.665181113091659E-05</v>
      </c>
      <c r="Q103" s="59">
        <v>0.0030866518111309165</v>
      </c>
      <c r="R103" s="21">
        <v>-0.0030866518111309165</v>
      </c>
    </row>
    <row r="104" spans="1:18" ht="15">
      <c r="A104" s="12">
        <v>10307</v>
      </c>
      <c r="B104" s="33" t="s">
        <v>105</v>
      </c>
      <c r="C104" s="47">
        <v>68.283675</v>
      </c>
      <c r="D104" s="52">
        <v>0</v>
      </c>
      <c r="E104" s="19">
        <v>0</v>
      </c>
      <c r="F104" s="20">
        <v>0</v>
      </c>
      <c r="G104" s="19">
        <v>0</v>
      </c>
      <c r="H104" s="20">
        <v>0</v>
      </c>
      <c r="I104" s="52">
        <v>0</v>
      </c>
      <c r="J104" s="54">
        <v>68.283675</v>
      </c>
      <c r="K104" s="47">
        <v>71.985</v>
      </c>
      <c r="L104" s="19">
        <v>-3.701324999999997</v>
      </c>
      <c r="M104" s="19">
        <v>0.30600000000000005</v>
      </c>
      <c r="N104" s="19">
        <v>0</v>
      </c>
      <c r="O104" s="20">
        <v>0</v>
      </c>
      <c r="P104" s="133">
        <v>1.9811398545436503</v>
      </c>
      <c r="Q104" s="59">
        <v>70.57081485454366</v>
      </c>
      <c r="R104" s="21">
        <v>-2.2871398545436534</v>
      </c>
    </row>
    <row r="105" spans="1:18" ht="15">
      <c r="A105" s="12">
        <v>10326</v>
      </c>
      <c r="B105" s="33" t="s">
        <v>106</v>
      </c>
      <c r="C105" s="47">
        <v>27.84850102739726</v>
      </c>
      <c r="D105" s="52">
        <v>0</v>
      </c>
      <c r="E105" s="19">
        <v>0</v>
      </c>
      <c r="F105" s="20">
        <v>0</v>
      </c>
      <c r="G105" s="19">
        <v>0</v>
      </c>
      <c r="H105" s="20">
        <v>0</v>
      </c>
      <c r="I105" s="52">
        <v>0</v>
      </c>
      <c r="J105" s="54">
        <v>27.84850102739726</v>
      </c>
      <c r="K105" s="47">
        <v>30.46</v>
      </c>
      <c r="L105" s="19">
        <v>-2.6114989726027424</v>
      </c>
      <c r="M105" s="19">
        <v>0</v>
      </c>
      <c r="N105" s="19">
        <v>0</v>
      </c>
      <c r="O105" s="20">
        <v>0</v>
      </c>
      <c r="P105" s="133">
        <v>0.8043743504350547</v>
      </c>
      <c r="Q105" s="59">
        <v>28.652875377832313</v>
      </c>
      <c r="R105" s="21">
        <v>-0.8043743504350545</v>
      </c>
    </row>
    <row r="106" spans="1:18" ht="15">
      <c r="A106" s="12">
        <v>10331</v>
      </c>
      <c r="B106" s="33" t="s">
        <v>107</v>
      </c>
      <c r="C106" s="47">
        <v>35.407541210045665</v>
      </c>
      <c r="D106" s="52">
        <v>0</v>
      </c>
      <c r="E106" s="19">
        <v>0</v>
      </c>
      <c r="F106" s="20">
        <v>0</v>
      </c>
      <c r="G106" s="19">
        <v>0</v>
      </c>
      <c r="H106" s="20">
        <v>0</v>
      </c>
      <c r="I106" s="52">
        <v>0</v>
      </c>
      <c r="J106" s="54">
        <v>35.407541210045665</v>
      </c>
      <c r="K106" s="47">
        <v>36.602</v>
      </c>
      <c r="L106" s="19">
        <v>-1.1944587899543322</v>
      </c>
      <c r="M106" s="19">
        <v>0.077</v>
      </c>
      <c r="N106" s="19">
        <v>0</v>
      </c>
      <c r="O106" s="20">
        <v>0</v>
      </c>
      <c r="P106" s="133">
        <v>1.0249332543333676</v>
      </c>
      <c r="Q106" s="59">
        <v>36.50947446437903</v>
      </c>
      <c r="R106" s="21">
        <v>-1.1019332543333675</v>
      </c>
    </row>
    <row r="107" spans="1:18" ht="15">
      <c r="A107" s="12">
        <v>10333</v>
      </c>
      <c r="B107" s="33" t="s">
        <v>108</v>
      </c>
      <c r="C107" s="47">
        <v>20.228649086757997</v>
      </c>
      <c r="D107" s="52">
        <v>0</v>
      </c>
      <c r="E107" s="19">
        <v>0</v>
      </c>
      <c r="F107" s="20">
        <v>0</v>
      </c>
      <c r="G107" s="19">
        <v>0</v>
      </c>
      <c r="H107" s="20">
        <v>0</v>
      </c>
      <c r="I107" s="52">
        <v>0</v>
      </c>
      <c r="J107" s="54">
        <v>20.228649086757997</v>
      </c>
      <c r="K107" s="47">
        <v>18.515</v>
      </c>
      <c r="L107" s="19">
        <v>0</v>
      </c>
      <c r="M107" s="19">
        <v>0.0015</v>
      </c>
      <c r="N107" s="19">
        <v>0</v>
      </c>
      <c r="O107" s="20">
        <v>0.42841227168949914</v>
      </c>
      <c r="P107" s="133">
        <v>0.5472036533527408</v>
      </c>
      <c r="Q107" s="59">
        <v>19.492115925042242</v>
      </c>
      <c r="R107" s="21">
        <v>0.7365331617157551</v>
      </c>
    </row>
    <row r="108" spans="1:18" ht="15">
      <c r="A108" s="12">
        <v>10338</v>
      </c>
      <c r="B108" s="33" t="s">
        <v>109</v>
      </c>
      <c r="C108" s="47">
        <v>2.59230399543379</v>
      </c>
      <c r="D108" s="52">
        <v>0</v>
      </c>
      <c r="E108" s="19">
        <v>0</v>
      </c>
      <c r="F108" s="20">
        <v>0</v>
      </c>
      <c r="G108" s="19">
        <v>0</v>
      </c>
      <c r="H108" s="20">
        <v>0</v>
      </c>
      <c r="I108" s="52">
        <v>0</v>
      </c>
      <c r="J108" s="54">
        <v>2.59230399543379</v>
      </c>
      <c r="K108" s="47">
        <v>2.373</v>
      </c>
      <c r="L108" s="19">
        <v>0</v>
      </c>
      <c r="M108" s="19">
        <v>0</v>
      </c>
      <c r="N108" s="19">
        <v>0</v>
      </c>
      <c r="O108" s="20">
        <v>0.05482599885844741</v>
      </c>
      <c r="P108" s="133">
        <v>0.07012517330393706</v>
      </c>
      <c r="Q108" s="59">
        <v>2.497951172162385</v>
      </c>
      <c r="R108" s="21">
        <v>0.09435282327140504</v>
      </c>
    </row>
    <row r="109" spans="1:18" ht="15">
      <c r="A109" s="12">
        <v>10342</v>
      </c>
      <c r="B109" s="33" t="s">
        <v>110</v>
      </c>
      <c r="C109" s="47">
        <v>37.91742511415525</v>
      </c>
      <c r="D109" s="52">
        <v>0</v>
      </c>
      <c r="E109" s="19">
        <v>0</v>
      </c>
      <c r="F109" s="20">
        <v>0</v>
      </c>
      <c r="G109" s="19">
        <v>0</v>
      </c>
      <c r="H109" s="20">
        <v>0</v>
      </c>
      <c r="I109" s="52">
        <v>0</v>
      </c>
      <c r="J109" s="54">
        <v>37.91742511415525</v>
      </c>
      <c r="K109" s="47">
        <v>38.691</v>
      </c>
      <c r="L109" s="19">
        <v>-0.7735748858447522</v>
      </c>
      <c r="M109" s="19">
        <v>0.21525</v>
      </c>
      <c r="N109" s="19">
        <v>0</v>
      </c>
      <c r="O109" s="20">
        <v>0</v>
      </c>
      <c r="P109" s="133">
        <v>1.1014217873027945</v>
      </c>
      <c r="Q109" s="59">
        <v>39.234096901458045</v>
      </c>
      <c r="R109" s="21">
        <v>-1.3166717873027949</v>
      </c>
    </row>
    <row r="110" spans="1:18" ht="15">
      <c r="A110" s="12">
        <v>10343</v>
      </c>
      <c r="B110" s="33" t="s">
        <v>111</v>
      </c>
      <c r="C110" s="47">
        <v>12.031853424657534</v>
      </c>
      <c r="D110" s="52">
        <v>0</v>
      </c>
      <c r="E110" s="19">
        <v>0</v>
      </c>
      <c r="F110" s="20">
        <v>0.07922374429223744</v>
      </c>
      <c r="G110" s="19">
        <v>0</v>
      </c>
      <c r="H110" s="20">
        <v>0</v>
      </c>
      <c r="I110" s="52">
        <v>0</v>
      </c>
      <c r="J110" s="54">
        <v>11.952629680365296</v>
      </c>
      <c r="K110" s="47">
        <v>31.389</v>
      </c>
      <c r="L110" s="19">
        <v>-19.436370319634705</v>
      </c>
      <c r="M110" s="19">
        <v>0</v>
      </c>
      <c r="N110" s="19">
        <v>0</v>
      </c>
      <c r="O110" s="20">
        <v>0</v>
      </c>
      <c r="P110" s="133">
        <v>0.34523900319360046</v>
      </c>
      <c r="Q110" s="59">
        <v>12.297868683558896</v>
      </c>
      <c r="R110" s="21">
        <v>-0.34523900319359946</v>
      </c>
    </row>
    <row r="111" spans="1:18" ht="15">
      <c r="A111" s="12">
        <v>10349</v>
      </c>
      <c r="B111" s="33" t="s">
        <v>112</v>
      </c>
      <c r="C111" s="47">
        <v>1043.6762560502284</v>
      </c>
      <c r="D111" s="52">
        <v>0</v>
      </c>
      <c r="E111" s="19">
        <v>0</v>
      </c>
      <c r="F111" s="20">
        <v>614.3739726027397</v>
      </c>
      <c r="G111" s="19">
        <v>0</v>
      </c>
      <c r="H111" s="20">
        <v>0</v>
      </c>
      <c r="I111" s="52">
        <v>0</v>
      </c>
      <c r="J111" s="54">
        <v>429.30228344748866</v>
      </c>
      <c r="K111" s="47">
        <v>523.911</v>
      </c>
      <c r="L111" s="19">
        <v>-94.60871655251128</v>
      </c>
      <c r="M111" s="19">
        <v>32.0755</v>
      </c>
      <c r="N111" s="19">
        <v>0</v>
      </c>
      <c r="O111" s="20">
        <v>0</v>
      </c>
      <c r="P111" s="133">
        <v>13.326406850430905</v>
      </c>
      <c r="Q111" s="59">
        <v>474.7041902979195</v>
      </c>
      <c r="R111" s="21">
        <v>-45.40190685043086</v>
      </c>
    </row>
    <row r="112" spans="1:18" ht="15">
      <c r="A112" s="12">
        <v>10352</v>
      </c>
      <c r="B112" s="33" t="s">
        <v>113</v>
      </c>
      <c r="C112" s="47">
        <v>16.804611187214615</v>
      </c>
      <c r="D112" s="52">
        <v>0</v>
      </c>
      <c r="E112" s="19">
        <v>0</v>
      </c>
      <c r="F112" s="20">
        <v>0</v>
      </c>
      <c r="G112" s="19">
        <v>0</v>
      </c>
      <c r="H112" s="20">
        <v>0</v>
      </c>
      <c r="I112" s="52">
        <v>0</v>
      </c>
      <c r="J112" s="54">
        <v>16.804611187214615</v>
      </c>
      <c r="K112" s="47">
        <v>15.907</v>
      </c>
      <c r="L112" s="19">
        <v>0</v>
      </c>
      <c r="M112" s="19">
        <v>0</v>
      </c>
      <c r="N112" s="19">
        <v>0</v>
      </c>
      <c r="O112" s="20">
        <v>0.22440279680365371</v>
      </c>
      <c r="P112" s="133">
        <v>0.46593842280845665</v>
      </c>
      <c r="Q112" s="59">
        <v>16.59734121961211</v>
      </c>
      <c r="R112" s="21">
        <v>0.20726996760250316</v>
      </c>
    </row>
    <row r="113" spans="1:18" ht="15">
      <c r="A113" s="12">
        <v>10354</v>
      </c>
      <c r="B113" s="33" t="s">
        <v>114</v>
      </c>
      <c r="C113" s="47">
        <v>731.9038835616437</v>
      </c>
      <c r="D113" s="52">
        <v>0</v>
      </c>
      <c r="E113" s="19">
        <v>0</v>
      </c>
      <c r="F113" s="20">
        <v>30.827739726027396</v>
      </c>
      <c r="G113" s="19">
        <v>0</v>
      </c>
      <c r="H113" s="20">
        <v>1.3688356164383562</v>
      </c>
      <c r="I113" s="52">
        <v>0</v>
      </c>
      <c r="J113" s="54">
        <v>699.707308219178</v>
      </c>
      <c r="K113" s="47">
        <v>799.07</v>
      </c>
      <c r="L113" s="19">
        <v>-99.36269178082205</v>
      </c>
      <c r="M113" s="19">
        <v>5.398250000000001</v>
      </c>
      <c r="N113" s="19">
        <v>0.6844178082191781</v>
      </c>
      <c r="O113" s="20">
        <v>0</v>
      </c>
      <c r="P113" s="133">
        <v>20.385993233606722</v>
      </c>
      <c r="Q113" s="59">
        <v>726.175969261004</v>
      </c>
      <c r="R113" s="21">
        <v>-26.468661041825953</v>
      </c>
    </row>
    <row r="114" spans="1:18" ht="15">
      <c r="A114" s="12">
        <v>10360</v>
      </c>
      <c r="B114" s="33" t="s">
        <v>115</v>
      </c>
      <c r="C114" s="47">
        <v>7.195905593607307</v>
      </c>
      <c r="D114" s="52">
        <v>0</v>
      </c>
      <c r="E114" s="19">
        <v>0</v>
      </c>
      <c r="F114" s="20">
        <v>0</v>
      </c>
      <c r="G114" s="19">
        <v>0</v>
      </c>
      <c r="H114" s="20">
        <v>0</v>
      </c>
      <c r="I114" s="52">
        <v>0</v>
      </c>
      <c r="J114" s="54">
        <v>7.195905593607307</v>
      </c>
      <c r="K114" s="47">
        <v>6.765</v>
      </c>
      <c r="L114" s="19">
        <v>0</v>
      </c>
      <c r="M114" s="19">
        <v>0</v>
      </c>
      <c r="N114" s="19">
        <v>0</v>
      </c>
      <c r="O114" s="20">
        <v>0.10772639840182685</v>
      </c>
      <c r="P114" s="133">
        <v>0.19851139660959322</v>
      </c>
      <c r="Q114" s="59">
        <v>7.071237795011419</v>
      </c>
      <c r="R114" s="21">
        <v>0.12466779859588772</v>
      </c>
    </row>
    <row r="115" spans="1:18" ht="15">
      <c r="A115" s="12">
        <v>10363</v>
      </c>
      <c r="B115" s="33" t="s">
        <v>116</v>
      </c>
      <c r="C115" s="47">
        <v>90.9128696347032</v>
      </c>
      <c r="D115" s="52">
        <v>0</v>
      </c>
      <c r="E115" s="19">
        <v>0</v>
      </c>
      <c r="F115" s="20">
        <v>0</v>
      </c>
      <c r="G115" s="19">
        <v>0</v>
      </c>
      <c r="H115" s="20">
        <v>0</v>
      </c>
      <c r="I115" s="52">
        <v>0</v>
      </c>
      <c r="J115" s="54">
        <v>90.9128696347032</v>
      </c>
      <c r="K115" s="47">
        <v>100.706</v>
      </c>
      <c r="L115" s="19">
        <v>-9.793130365296804</v>
      </c>
      <c r="M115" s="19">
        <v>0.09225</v>
      </c>
      <c r="N115" s="19">
        <v>0</v>
      </c>
      <c r="O115" s="20">
        <v>0</v>
      </c>
      <c r="P115" s="133">
        <v>2.6285861461775903</v>
      </c>
      <c r="Q115" s="59">
        <v>93.6337057808808</v>
      </c>
      <c r="R115" s="21">
        <v>-2.7208361461776036</v>
      </c>
    </row>
    <row r="116" spans="1:18" ht="15">
      <c r="A116" s="12">
        <v>10369</v>
      </c>
      <c r="B116" s="33" t="s">
        <v>117</v>
      </c>
      <c r="C116" s="47">
        <v>17.310770319634702</v>
      </c>
      <c r="D116" s="52">
        <v>0</v>
      </c>
      <c r="E116" s="19">
        <v>0</v>
      </c>
      <c r="F116" s="20">
        <v>0</v>
      </c>
      <c r="G116" s="19">
        <v>0</v>
      </c>
      <c r="H116" s="20">
        <v>0</v>
      </c>
      <c r="I116" s="52">
        <v>0</v>
      </c>
      <c r="J116" s="54">
        <v>17.310770319634702</v>
      </c>
      <c r="K116" s="47">
        <v>16.432</v>
      </c>
      <c r="L116" s="19">
        <v>0</v>
      </c>
      <c r="M116" s="19">
        <v>0</v>
      </c>
      <c r="N116" s="19">
        <v>0</v>
      </c>
      <c r="O116" s="20">
        <v>0.21969257990867597</v>
      </c>
      <c r="P116" s="133">
        <v>0.48096644014811063</v>
      </c>
      <c r="Q116" s="59">
        <v>17.13265902005679</v>
      </c>
      <c r="R116" s="21">
        <v>0.17811129957791394</v>
      </c>
    </row>
    <row r="117" spans="1:18" ht="15">
      <c r="A117" s="12">
        <v>10370</v>
      </c>
      <c r="B117" s="33" t="s">
        <v>118</v>
      </c>
      <c r="C117" s="47">
        <v>541.7216505707763</v>
      </c>
      <c r="D117" s="52">
        <v>0</v>
      </c>
      <c r="E117" s="19">
        <v>0</v>
      </c>
      <c r="F117" s="20">
        <v>178.42568493150685</v>
      </c>
      <c r="G117" s="19">
        <v>0</v>
      </c>
      <c r="H117" s="20">
        <v>29.188584474885843</v>
      </c>
      <c r="I117" s="52">
        <v>0</v>
      </c>
      <c r="J117" s="54">
        <v>334.10738116438364</v>
      </c>
      <c r="K117" s="47">
        <v>402.39</v>
      </c>
      <c r="L117" s="19">
        <v>-68.28261883561635</v>
      </c>
      <c r="M117" s="19">
        <v>18.00925</v>
      </c>
      <c r="N117" s="19">
        <v>14.594292237442922</v>
      </c>
      <c r="O117" s="20">
        <v>0</v>
      </c>
      <c r="P117" s="133">
        <v>10.592055224753032</v>
      </c>
      <c r="Q117" s="59">
        <v>377.3029786265796</v>
      </c>
      <c r="R117" s="21">
        <v>-43.19559746219596</v>
      </c>
    </row>
    <row r="118" spans="1:18" ht="15">
      <c r="A118" s="12">
        <v>10371</v>
      </c>
      <c r="B118" s="33" t="s">
        <v>119</v>
      </c>
      <c r="C118" s="47">
        <v>11.271588356164383</v>
      </c>
      <c r="D118" s="52">
        <v>0</v>
      </c>
      <c r="E118" s="19">
        <v>0</v>
      </c>
      <c r="F118" s="20">
        <v>0</v>
      </c>
      <c r="G118" s="19">
        <v>0</v>
      </c>
      <c r="H118" s="20">
        <v>0</v>
      </c>
      <c r="I118" s="52">
        <v>0</v>
      </c>
      <c r="J118" s="54">
        <v>11.271588356164383</v>
      </c>
      <c r="K118" s="47">
        <v>11.032</v>
      </c>
      <c r="L118" s="19">
        <v>0</v>
      </c>
      <c r="M118" s="19">
        <v>0</v>
      </c>
      <c r="N118" s="19">
        <v>0</v>
      </c>
      <c r="O118" s="20">
        <v>0.0598970890410957</v>
      </c>
      <c r="P118" s="133">
        <v>0.32037765721438416</v>
      </c>
      <c r="Q118" s="59">
        <v>11.41227474625548</v>
      </c>
      <c r="R118" s="21">
        <v>-0.14068639009109773</v>
      </c>
    </row>
    <row r="119" spans="1:18" ht="15">
      <c r="A119" s="12">
        <v>10376</v>
      </c>
      <c r="B119" s="33" t="s">
        <v>120</v>
      </c>
      <c r="C119" s="47">
        <v>55.93861027397261</v>
      </c>
      <c r="D119" s="52">
        <v>0</v>
      </c>
      <c r="E119" s="19">
        <v>0</v>
      </c>
      <c r="F119" s="20">
        <v>0</v>
      </c>
      <c r="G119" s="19">
        <v>0.6973744292237443</v>
      </c>
      <c r="H119" s="20">
        <v>0</v>
      </c>
      <c r="I119" s="52">
        <v>0</v>
      </c>
      <c r="J119" s="54">
        <v>55.241235844748864</v>
      </c>
      <c r="K119" s="47">
        <v>56.029</v>
      </c>
      <c r="L119" s="19">
        <v>-0.7877641552511392</v>
      </c>
      <c r="M119" s="19">
        <v>0.1545</v>
      </c>
      <c r="N119" s="19">
        <v>0</v>
      </c>
      <c r="O119" s="20">
        <v>0</v>
      </c>
      <c r="P119" s="133">
        <v>1.6000469466257747</v>
      </c>
      <c r="Q119" s="59">
        <v>56.99578279137464</v>
      </c>
      <c r="R119" s="21">
        <v>-1.7545469466257728</v>
      </c>
    </row>
    <row r="120" spans="1:18" ht="15">
      <c r="A120" s="12">
        <v>10378</v>
      </c>
      <c r="B120" s="33" t="s">
        <v>121</v>
      </c>
      <c r="C120" s="47">
        <v>2.0274664383561647</v>
      </c>
      <c r="D120" s="52">
        <v>0</v>
      </c>
      <c r="E120" s="19">
        <v>0</v>
      </c>
      <c r="F120" s="20">
        <v>0</v>
      </c>
      <c r="G120" s="19">
        <v>0</v>
      </c>
      <c r="H120" s="20">
        <v>0</v>
      </c>
      <c r="I120" s="52">
        <v>0</v>
      </c>
      <c r="J120" s="54">
        <v>2.0274664383561647</v>
      </c>
      <c r="K120" s="47">
        <v>2.021</v>
      </c>
      <c r="L120" s="19">
        <v>0</v>
      </c>
      <c r="M120" s="19">
        <v>0</v>
      </c>
      <c r="N120" s="19">
        <v>0</v>
      </c>
      <c r="O120" s="20">
        <v>0.0016166095890411958</v>
      </c>
      <c r="P120" s="133">
        <v>0.05842113081478815</v>
      </c>
      <c r="Q120" s="59">
        <v>2.081037740403829</v>
      </c>
      <c r="R120" s="21">
        <v>-0.05357130204766447</v>
      </c>
    </row>
    <row r="121" spans="1:18" ht="15">
      <c r="A121" s="12">
        <v>10379</v>
      </c>
      <c r="B121" s="33" t="s">
        <v>122</v>
      </c>
      <c r="C121" s="47">
        <v>4.504687442922373</v>
      </c>
      <c r="D121" s="52">
        <v>0</v>
      </c>
      <c r="E121" s="19">
        <v>0</v>
      </c>
      <c r="F121" s="20">
        <v>0</v>
      </c>
      <c r="G121" s="19">
        <v>0</v>
      </c>
      <c r="H121" s="20">
        <v>0</v>
      </c>
      <c r="I121" s="52">
        <v>0</v>
      </c>
      <c r="J121" s="54">
        <v>4.504687442922373</v>
      </c>
      <c r="K121" s="47">
        <v>4.808</v>
      </c>
      <c r="L121" s="19">
        <v>-0.3033125570776267</v>
      </c>
      <c r="M121" s="19">
        <v>0</v>
      </c>
      <c r="N121" s="19">
        <v>0</v>
      </c>
      <c r="O121" s="20">
        <v>0</v>
      </c>
      <c r="P121" s="133">
        <v>0.13011310850264035</v>
      </c>
      <c r="Q121" s="59">
        <v>4.6348005514250135</v>
      </c>
      <c r="R121" s="21">
        <v>-0.13011310850264035</v>
      </c>
    </row>
    <row r="122" spans="1:18" ht="15">
      <c r="A122" s="12">
        <v>10388</v>
      </c>
      <c r="B122" s="33" t="s">
        <v>123</v>
      </c>
      <c r="C122" s="47">
        <v>702.488137214612</v>
      </c>
      <c r="D122" s="52">
        <v>0</v>
      </c>
      <c r="E122" s="19">
        <v>480.17416312785394</v>
      </c>
      <c r="F122" s="20">
        <v>0</v>
      </c>
      <c r="G122" s="19">
        <v>0.2321917808219178</v>
      </c>
      <c r="H122" s="20">
        <v>0</v>
      </c>
      <c r="I122" s="52">
        <v>0</v>
      </c>
      <c r="J122" s="54">
        <v>222.0817823059362</v>
      </c>
      <c r="K122" s="47">
        <v>113.223</v>
      </c>
      <c r="L122" s="19">
        <v>0</v>
      </c>
      <c r="M122" s="19">
        <v>6.1625</v>
      </c>
      <c r="N122" s="19">
        <v>0</v>
      </c>
      <c r="O122" s="20">
        <v>27.21469557648405</v>
      </c>
      <c r="P122" s="133">
        <v>4.23439081961631</v>
      </c>
      <c r="Q122" s="59">
        <v>150.83458639610038</v>
      </c>
      <c r="R122" s="21">
        <v>71.24719590983582</v>
      </c>
    </row>
    <row r="123" spans="1:18" ht="15">
      <c r="A123" s="12">
        <v>10391</v>
      </c>
      <c r="B123" s="33" t="s">
        <v>124</v>
      </c>
      <c r="C123" s="47">
        <v>33.01731438356165</v>
      </c>
      <c r="D123" s="52">
        <v>0</v>
      </c>
      <c r="E123" s="19">
        <v>0</v>
      </c>
      <c r="F123" s="20">
        <v>0</v>
      </c>
      <c r="G123" s="19">
        <v>0</v>
      </c>
      <c r="H123" s="20">
        <v>0</v>
      </c>
      <c r="I123" s="52">
        <v>0</v>
      </c>
      <c r="J123" s="54">
        <v>33.01731438356165</v>
      </c>
      <c r="K123" s="47">
        <v>29.977</v>
      </c>
      <c r="L123" s="19">
        <v>0</v>
      </c>
      <c r="M123" s="19">
        <v>0.156</v>
      </c>
      <c r="N123" s="19">
        <v>0</v>
      </c>
      <c r="O123" s="20">
        <v>0.7600785958904117</v>
      </c>
      <c r="P123" s="133">
        <v>0.892313737247886</v>
      </c>
      <c r="Q123" s="59">
        <v>31.785392333138297</v>
      </c>
      <c r="R123" s="21">
        <v>1.23192205042335</v>
      </c>
    </row>
    <row r="124" spans="1:18" ht="15">
      <c r="A124" s="12">
        <v>10406</v>
      </c>
      <c r="B124" s="33" t="s">
        <v>125</v>
      </c>
      <c r="C124" s="47">
        <v>0.7178454337899545</v>
      </c>
      <c r="D124" s="52">
        <v>0</v>
      </c>
      <c r="E124" s="19">
        <v>0</v>
      </c>
      <c r="F124" s="20">
        <v>0</v>
      </c>
      <c r="G124" s="19">
        <v>0</v>
      </c>
      <c r="H124" s="20">
        <v>0</v>
      </c>
      <c r="I124" s="52">
        <v>0</v>
      </c>
      <c r="J124" s="54">
        <v>0.7178454337899545</v>
      </c>
      <c r="K124" s="47">
        <v>0.458</v>
      </c>
      <c r="L124" s="19">
        <v>0</v>
      </c>
      <c r="M124" s="19">
        <v>0</v>
      </c>
      <c r="N124" s="19">
        <v>0</v>
      </c>
      <c r="O124" s="20">
        <v>0.06496135844748861</v>
      </c>
      <c r="P124" s="133">
        <v>0.015105182953653118</v>
      </c>
      <c r="Q124" s="59">
        <v>0.5380665414011417</v>
      </c>
      <c r="R124" s="21">
        <v>0.17977889238881273</v>
      </c>
    </row>
    <row r="125" spans="1:18" ht="15">
      <c r="A125" s="12">
        <v>10408</v>
      </c>
      <c r="B125" s="33" t="s">
        <v>126</v>
      </c>
      <c r="C125" s="47">
        <v>1.6404974885844752</v>
      </c>
      <c r="D125" s="52">
        <v>0</v>
      </c>
      <c r="E125" s="19">
        <v>0</v>
      </c>
      <c r="F125" s="20">
        <v>0</v>
      </c>
      <c r="G125" s="19">
        <v>0</v>
      </c>
      <c r="H125" s="20">
        <v>0</v>
      </c>
      <c r="I125" s="52">
        <v>0</v>
      </c>
      <c r="J125" s="54">
        <v>1.6404974885844752</v>
      </c>
      <c r="K125" s="47">
        <v>1.527</v>
      </c>
      <c r="L125" s="19">
        <v>0</v>
      </c>
      <c r="M125" s="19">
        <v>0</v>
      </c>
      <c r="N125" s="19">
        <v>0</v>
      </c>
      <c r="O125" s="20">
        <v>0.02837437214611882</v>
      </c>
      <c r="P125" s="133">
        <v>0.04492533544435782</v>
      </c>
      <c r="Q125" s="59">
        <v>1.6002997075904766</v>
      </c>
      <c r="R125" s="21">
        <v>0.04019778099399862</v>
      </c>
    </row>
    <row r="126" spans="1:18" ht="15">
      <c r="A126" s="12">
        <v>10409</v>
      </c>
      <c r="B126" s="33" t="s">
        <v>127</v>
      </c>
      <c r="C126" s="47">
        <v>25.485007305936072</v>
      </c>
      <c r="D126" s="52">
        <v>0</v>
      </c>
      <c r="E126" s="19">
        <v>0</v>
      </c>
      <c r="F126" s="20">
        <v>0</v>
      </c>
      <c r="G126" s="19">
        <v>0</v>
      </c>
      <c r="H126" s="20">
        <v>0</v>
      </c>
      <c r="I126" s="52">
        <v>0</v>
      </c>
      <c r="J126" s="54">
        <v>25.485007305936072</v>
      </c>
      <c r="K126" s="47">
        <v>20.421</v>
      </c>
      <c r="L126" s="19">
        <v>0</v>
      </c>
      <c r="M126" s="19">
        <v>0</v>
      </c>
      <c r="N126" s="19">
        <v>0</v>
      </c>
      <c r="O126" s="20">
        <v>1.2660018264840183</v>
      </c>
      <c r="P126" s="133">
        <v>0.6264059954214454</v>
      </c>
      <c r="Q126" s="59">
        <v>22.313407821905464</v>
      </c>
      <c r="R126" s="21">
        <v>3.171599484030608</v>
      </c>
    </row>
    <row r="127" spans="1:18" ht="15">
      <c r="A127" s="12">
        <v>10426</v>
      </c>
      <c r="B127" s="33" t="s">
        <v>128</v>
      </c>
      <c r="C127" s="47">
        <v>15.818367123287665</v>
      </c>
      <c r="D127" s="52">
        <v>0</v>
      </c>
      <c r="E127" s="19">
        <v>0</v>
      </c>
      <c r="F127" s="20">
        <v>0</v>
      </c>
      <c r="G127" s="19">
        <v>0</v>
      </c>
      <c r="H127" s="20">
        <v>0</v>
      </c>
      <c r="I127" s="52">
        <v>0</v>
      </c>
      <c r="J127" s="54">
        <v>15.818367123287665</v>
      </c>
      <c r="K127" s="47">
        <v>36.539</v>
      </c>
      <c r="L127" s="19">
        <v>-20.720632876712337</v>
      </c>
      <c r="M127" s="19">
        <v>0</v>
      </c>
      <c r="N127" s="19">
        <v>0</v>
      </c>
      <c r="O127" s="20">
        <v>0</v>
      </c>
      <c r="P127" s="133">
        <v>0.45689672012220767</v>
      </c>
      <c r="Q127" s="59">
        <v>16.275263843409874</v>
      </c>
      <c r="R127" s="21">
        <v>-0.4568967201222094</v>
      </c>
    </row>
    <row r="128" spans="1:18" ht="15">
      <c r="A128" s="12">
        <v>10434</v>
      </c>
      <c r="B128" s="33" t="s">
        <v>129</v>
      </c>
      <c r="C128" s="47">
        <v>26.469575228310493</v>
      </c>
      <c r="D128" s="52">
        <v>0</v>
      </c>
      <c r="E128" s="19">
        <v>0</v>
      </c>
      <c r="F128" s="20">
        <v>0</v>
      </c>
      <c r="G128" s="19">
        <v>0</v>
      </c>
      <c r="H128" s="20">
        <v>0</v>
      </c>
      <c r="I128" s="52">
        <v>0</v>
      </c>
      <c r="J128" s="54">
        <v>26.469575228310493</v>
      </c>
      <c r="K128" s="47">
        <v>27.157</v>
      </c>
      <c r="L128" s="19">
        <v>-0.687424771689507</v>
      </c>
      <c r="M128" s="19">
        <v>0</v>
      </c>
      <c r="N128" s="19">
        <v>0</v>
      </c>
      <c r="O128" s="20">
        <v>0</v>
      </c>
      <c r="P128" s="133">
        <v>0.7645455444663831</v>
      </c>
      <c r="Q128" s="59">
        <v>27.234120772776876</v>
      </c>
      <c r="R128" s="21">
        <v>-0.7645455444663831</v>
      </c>
    </row>
    <row r="129" spans="1:18" ht="15">
      <c r="A129" s="12">
        <v>10436</v>
      </c>
      <c r="B129" s="33" t="s">
        <v>130</v>
      </c>
      <c r="C129" s="47">
        <v>23.73813207762557</v>
      </c>
      <c r="D129" s="52">
        <v>0</v>
      </c>
      <c r="E129" s="19">
        <v>0</v>
      </c>
      <c r="F129" s="20">
        <v>0</v>
      </c>
      <c r="G129" s="19">
        <v>0</v>
      </c>
      <c r="H129" s="20">
        <v>0</v>
      </c>
      <c r="I129" s="52">
        <v>0</v>
      </c>
      <c r="J129" s="54">
        <v>23.73813207762557</v>
      </c>
      <c r="K129" s="47">
        <v>19.152</v>
      </c>
      <c r="L129" s="19">
        <v>0</v>
      </c>
      <c r="M129" s="19">
        <v>0.003</v>
      </c>
      <c r="N129" s="19">
        <v>0</v>
      </c>
      <c r="O129" s="20">
        <v>1.1465330194063919</v>
      </c>
      <c r="P129" s="133">
        <v>0.5863882016218898</v>
      </c>
      <c r="Q129" s="59">
        <v>20.887921221028282</v>
      </c>
      <c r="R129" s="21">
        <v>2.850210856597286</v>
      </c>
    </row>
    <row r="130" spans="1:18" ht="15">
      <c r="A130" s="12">
        <v>10440</v>
      </c>
      <c r="B130" s="33" t="s">
        <v>131</v>
      </c>
      <c r="C130" s="47">
        <v>5.193996575342465</v>
      </c>
      <c r="D130" s="52">
        <v>0</v>
      </c>
      <c r="E130" s="19">
        <v>0</v>
      </c>
      <c r="F130" s="20">
        <v>0</v>
      </c>
      <c r="G130" s="19">
        <v>0</v>
      </c>
      <c r="H130" s="20">
        <v>0</v>
      </c>
      <c r="I130" s="52">
        <v>0</v>
      </c>
      <c r="J130" s="54">
        <v>5.193996575342465</v>
      </c>
      <c r="K130" s="47">
        <v>5.005</v>
      </c>
      <c r="L130" s="19">
        <v>0</v>
      </c>
      <c r="M130" s="19">
        <v>0</v>
      </c>
      <c r="N130" s="19">
        <v>0</v>
      </c>
      <c r="O130" s="20">
        <v>0.04724914383561618</v>
      </c>
      <c r="P130" s="133">
        <v>0.14592884619932628</v>
      </c>
      <c r="Q130" s="59">
        <v>5.198177990034942</v>
      </c>
      <c r="R130" s="21">
        <v>-0.004181414692477681</v>
      </c>
    </row>
    <row r="131" spans="1:18" ht="15">
      <c r="A131" s="12">
        <v>10442</v>
      </c>
      <c r="B131" s="33" t="s">
        <v>132</v>
      </c>
      <c r="C131" s="47">
        <v>11.459271118721457</v>
      </c>
      <c r="D131" s="52">
        <v>0</v>
      </c>
      <c r="E131" s="19">
        <v>0</v>
      </c>
      <c r="F131" s="20">
        <v>0</v>
      </c>
      <c r="G131" s="19">
        <v>0</v>
      </c>
      <c r="H131" s="20">
        <v>0</v>
      </c>
      <c r="I131" s="52">
        <v>0</v>
      </c>
      <c r="J131" s="54">
        <v>11.459271118721457</v>
      </c>
      <c r="K131" s="47">
        <v>13.396</v>
      </c>
      <c r="L131" s="19">
        <v>-1.936728881278544</v>
      </c>
      <c r="M131" s="19">
        <v>0.0025</v>
      </c>
      <c r="N131" s="19">
        <v>0</v>
      </c>
      <c r="O131" s="20">
        <v>0</v>
      </c>
      <c r="P131" s="133">
        <v>0.33106107540174873</v>
      </c>
      <c r="Q131" s="59">
        <v>11.792832194123205</v>
      </c>
      <c r="R131" s="21">
        <v>-0.3335610754017484</v>
      </c>
    </row>
    <row r="132" spans="1:18" ht="15">
      <c r="A132" s="12">
        <v>10446</v>
      </c>
      <c r="B132" s="33" t="s">
        <v>133</v>
      </c>
      <c r="C132" s="47">
        <v>101.62078401826484</v>
      </c>
      <c r="D132" s="52">
        <v>0</v>
      </c>
      <c r="E132" s="19">
        <v>0</v>
      </c>
      <c r="F132" s="20">
        <v>0</v>
      </c>
      <c r="G132" s="19">
        <v>0</v>
      </c>
      <c r="H132" s="20">
        <v>0</v>
      </c>
      <c r="I132" s="52">
        <v>0</v>
      </c>
      <c r="J132" s="54">
        <v>101.62078401826484</v>
      </c>
      <c r="K132" s="47">
        <v>95.771</v>
      </c>
      <c r="L132" s="19">
        <v>0</v>
      </c>
      <c r="M132" s="19">
        <v>0</v>
      </c>
      <c r="N132" s="19">
        <v>0</v>
      </c>
      <c r="O132" s="20">
        <v>1.4624460045662104</v>
      </c>
      <c r="P132" s="133">
        <v>2.8084847329319493</v>
      </c>
      <c r="Q132" s="59">
        <v>100.04193073749816</v>
      </c>
      <c r="R132" s="21">
        <v>1.5788532807666797</v>
      </c>
    </row>
    <row r="133" spans="1:18" ht="15">
      <c r="A133" s="12">
        <v>10448</v>
      </c>
      <c r="B133" s="33" t="s">
        <v>134</v>
      </c>
      <c r="C133" s="47">
        <v>8.235857876712329</v>
      </c>
      <c r="D133" s="52">
        <v>0</v>
      </c>
      <c r="E133" s="19">
        <v>0</v>
      </c>
      <c r="F133" s="20">
        <v>0</v>
      </c>
      <c r="G133" s="19">
        <v>0</v>
      </c>
      <c r="H133" s="20">
        <v>0</v>
      </c>
      <c r="I133" s="52">
        <v>0</v>
      </c>
      <c r="J133" s="54">
        <v>8.235857876712329</v>
      </c>
      <c r="K133" s="47">
        <v>8.481</v>
      </c>
      <c r="L133" s="19">
        <v>-0.24514212328767115</v>
      </c>
      <c r="M133" s="19">
        <v>0</v>
      </c>
      <c r="N133" s="19">
        <v>0</v>
      </c>
      <c r="O133" s="20">
        <v>0</v>
      </c>
      <c r="P133" s="133">
        <v>0.23788400041131613</v>
      </c>
      <c r="Q133" s="59">
        <v>8.473741877123645</v>
      </c>
      <c r="R133" s="21">
        <v>-0.23788400041131652</v>
      </c>
    </row>
    <row r="134" spans="1:18" ht="15">
      <c r="A134" s="12">
        <v>10451</v>
      </c>
      <c r="B134" s="33" t="s">
        <v>135</v>
      </c>
      <c r="C134" s="47">
        <v>31.108805593607304</v>
      </c>
      <c r="D134" s="52">
        <v>0</v>
      </c>
      <c r="E134" s="19">
        <v>0</v>
      </c>
      <c r="F134" s="20">
        <v>0</v>
      </c>
      <c r="G134" s="19">
        <v>0</v>
      </c>
      <c r="H134" s="20">
        <v>0</v>
      </c>
      <c r="I134" s="52">
        <v>0</v>
      </c>
      <c r="J134" s="54">
        <v>31.108805593607304</v>
      </c>
      <c r="K134" s="47">
        <v>26.833</v>
      </c>
      <c r="L134" s="19">
        <v>0</v>
      </c>
      <c r="M134" s="19">
        <v>0</v>
      </c>
      <c r="N134" s="19">
        <v>0</v>
      </c>
      <c r="O134" s="20">
        <v>1.0689513984018264</v>
      </c>
      <c r="P134" s="133">
        <v>0.8059182075861097</v>
      </c>
      <c r="Q134" s="59">
        <v>28.707869605987934</v>
      </c>
      <c r="R134" s="21">
        <v>2.40093598761937</v>
      </c>
    </row>
    <row r="135" spans="1:18" ht="15">
      <c r="A135" s="12">
        <v>10482</v>
      </c>
      <c r="B135" s="33" t="s">
        <v>136</v>
      </c>
      <c r="C135" s="47">
        <v>2.809667694063927</v>
      </c>
      <c r="D135" s="52">
        <v>0</v>
      </c>
      <c r="E135" s="19">
        <v>0</v>
      </c>
      <c r="F135" s="20">
        <v>0</v>
      </c>
      <c r="G135" s="19">
        <v>0</v>
      </c>
      <c r="H135" s="20">
        <v>0</v>
      </c>
      <c r="I135" s="52">
        <v>0</v>
      </c>
      <c r="J135" s="54">
        <v>2.809667694063927</v>
      </c>
      <c r="K135" s="47">
        <v>4.114</v>
      </c>
      <c r="L135" s="19">
        <v>-1.304332305936073</v>
      </c>
      <c r="M135" s="19">
        <v>0</v>
      </c>
      <c r="N135" s="19">
        <v>0</v>
      </c>
      <c r="O135" s="20">
        <v>0</v>
      </c>
      <c r="P135" s="133">
        <v>0.08115426478888844</v>
      </c>
      <c r="Q135" s="59">
        <v>2.8908219588528152</v>
      </c>
      <c r="R135" s="21">
        <v>-0.08115426478888832</v>
      </c>
    </row>
    <row r="136" spans="1:18" ht="15">
      <c r="A136" s="12">
        <v>10502</v>
      </c>
      <c r="B136" s="33" t="s">
        <v>137</v>
      </c>
      <c r="C136" s="47">
        <v>18.84555308219178</v>
      </c>
      <c r="D136" s="52">
        <v>0</v>
      </c>
      <c r="E136" s="19">
        <v>0</v>
      </c>
      <c r="F136" s="20">
        <v>0</v>
      </c>
      <c r="G136" s="19">
        <v>0</v>
      </c>
      <c r="H136" s="20">
        <v>0</v>
      </c>
      <c r="I136" s="52">
        <v>0</v>
      </c>
      <c r="J136" s="54">
        <v>18.84555308219178</v>
      </c>
      <c r="K136" s="47">
        <v>18.707</v>
      </c>
      <c r="L136" s="19">
        <v>0</v>
      </c>
      <c r="M136" s="19">
        <v>0</v>
      </c>
      <c r="N136" s="19">
        <v>0</v>
      </c>
      <c r="O136" s="20">
        <v>0.034638270547945105</v>
      </c>
      <c r="P136" s="133">
        <v>0.5413322999011596</v>
      </c>
      <c r="Q136" s="59">
        <v>19.282970570449105</v>
      </c>
      <c r="R136" s="21">
        <v>-0.4374174882573243</v>
      </c>
    </row>
    <row r="137" spans="1:18" ht="15">
      <c r="A137" s="12">
        <v>13927</v>
      </c>
      <c r="B137" s="33" t="s">
        <v>138</v>
      </c>
      <c r="C137" s="47">
        <v>3.4731445205479456</v>
      </c>
      <c r="D137" s="52">
        <v>0</v>
      </c>
      <c r="E137" s="19">
        <v>0</v>
      </c>
      <c r="F137" s="20">
        <v>0</v>
      </c>
      <c r="G137" s="19">
        <v>0</v>
      </c>
      <c r="H137" s="20">
        <v>0</v>
      </c>
      <c r="I137" s="52">
        <v>0</v>
      </c>
      <c r="J137" s="54">
        <v>3.4731445205479456</v>
      </c>
      <c r="K137" s="47">
        <v>4.073</v>
      </c>
      <c r="L137" s="19">
        <v>-0.5998554794520548</v>
      </c>
      <c r="M137" s="19">
        <v>0</v>
      </c>
      <c r="N137" s="19">
        <v>0</v>
      </c>
      <c r="O137" s="20">
        <v>0</v>
      </c>
      <c r="P137" s="133">
        <v>0.10031808767496614</v>
      </c>
      <c r="Q137" s="59">
        <v>3.5734626082229117</v>
      </c>
      <c r="R137" s="21">
        <v>-0.10031808767496608</v>
      </c>
    </row>
    <row r="138" spans="1:18" ht="15">
      <c r="A138" s="12">
        <v>10597</v>
      </c>
      <c r="B138" s="33" t="s">
        <v>139</v>
      </c>
      <c r="C138" s="47">
        <v>12.313948287671234</v>
      </c>
      <c r="D138" s="52">
        <v>0</v>
      </c>
      <c r="E138" s="19">
        <v>0</v>
      </c>
      <c r="F138" s="20">
        <v>0</v>
      </c>
      <c r="G138" s="19">
        <v>0</v>
      </c>
      <c r="H138" s="20">
        <v>0</v>
      </c>
      <c r="I138" s="52">
        <v>0</v>
      </c>
      <c r="J138" s="54">
        <v>12.313948287671234</v>
      </c>
      <c r="K138" s="47">
        <v>12.937</v>
      </c>
      <c r="L138" s="19">
        <v>-0.6230517123287651</v>
      </c>
      <c r="M138" s="19">
        <v>0.037000000000000005</v>
      </c>
      <c r="N138" s="19">
        <v>0</v>
      </c>
      <c r="O138" s="20">
        <v>0</v>
      </c>
      <c r="P138" s="133">
        <v>0.3567440127703352</v>
      </c>
      <c r="Q138" s="59">
        <v>12.70769230044157</v>
      </c>
      <c r="R138" s="21">
        <v>-0.39374401277033577</v>
      </c>
    </row>
    <row r="139" spans="1:18" ht="15">
      <c r="A139" s="12">
        <v>10706</v>
      </c>
      <c r="B139" s="33" t="s">
        <v>140</v>
      </c>
      <c r="C139" s="47">
        <v>16.20850308219178</v>
      </c>
      <c r="D139" s="52">
        <v>0</v>
      </c>
      <c r="E139" s="19">
        <v>0</v>
      </c>
      <c r="F139" s="20">
        <v>0</v>
      </c>
      <c r="G139" s="19">
        <v>0</v>
      </c>
      <c r="H139" s="20">
        <v>0</v>
      </c>
      <c r="I139" s="52">
        <v>0</v>
      </c>
      <c r="J139" s="54">
        <v>16.20850308219178</v>
      </c>
      <c r="K139" s="47">
        <v>17.278</v>
      </c>
      <c r="L139" s="19">
        <v>-1.0694969178082196</v>
      </c>
      <c r="M139" s="19">
        <v>0.1695</v>
      </c>
      <c r="N139" s="19">
        <v>0</v>
      </c>
      <c r="O139" s="20">
        <v>0</v>
      </c>
      <c r="P139" s="133">
        <v>0.4730612099265506</v>
      </c>
      <c r="Q139" s="59">
        <v>16.85106429211833</v>
      </c>
      <c r="R139" s="21">
        <v>-0.6425612099265514</v>
      </c>
    </row>
    <row r="140" spans="1:18" ht="15">
      <c r="A140" s="12">
        <v>11680</v>
      </c>
      <c r="B140" s="33" t="s">
        <v>141</v>
      </c>
      <c r="C140" s="47">
        <v>6.422121575342467</v>
      </c>
      <c r="D140" s="52">
        <v>0</v>
      </c>
      <c r="E140" s="19">
        <v>0</v>
      </c>
      <c r="F140" s="20">
        <v>0</v>
      </c>
      <c r="G140" s="19">
        <v>0</v>
      </c>
      <c r="H140" s="20">
        <v>0</v>
      </c>
      <c r="I140" s="52">
        <v>0</v>
      </c>
      <c r="J140" s="54">
        <v>6.422121575342467</v>
      </c>
      <c r="K140" s="47">
        <v>6.329</v>
      </c>
      <c r="L140" s="19">
        <v>0</v>
      </c>
      <c r="M140" s="19">
        <v>0</v>
      </c>
      <c r="N140" s="19">
        <v>0</v>
      </c>
      <c r="O140" s="20">
        <v>0.023280393835616753</v>
      </c>
      <c r="P140" s="133">
        <v>0.18347886697908944</v>
      </c>
      <c r="Q140" s="59">
        <v>6.535759260814706</v>
      </c>
      <c r="R140" s="21">
        <v>-0.11363768547223962</v>
      </c>
    </row>
    <row r="141" spans="1:18" ht="15" thickBot="1">
      <c r="A141" s="13">
        <v>12026</v>
      </c>
      <c r="B141" s="33" t="s">
        <v>142</v>
      </c>
      <c r="C141" s="47">
        <v>45.611939383561634</v>
      </c>
      <c r="D141" s="52">
        <v>0</v>
      </c>
      <c r="E141" s="19">
        <v>0</v>
      </c>
      <c r="F141" s="20">
        <v>0</v>
      </c>
      <c r="G141" s="19">
        <v>0</v>
      </c>
      <c r="H141" s="20">
        <v>0</v>
      </c>
      <c r="I141" s="52">
        <v>0</v>
      </c>
      <c r="J141" s="54">
        <v>45.611939383561634</v>
      </c>
      <c r="K141" s="47">
        <v>45.173</v>
      </c>
      <c r="L141" s="19">
        <v>0</v>
      </c>
      <c r="M141" s="19">
        <v>0.18525</v>
      </c>
      <c r="N141" s="19">
        <v>0</v>
      </c>
      <c r="O141" s="20">
        <v>0.10973484589040794</v>
      </c>
      <c r="P141" s="133">
        <v>1.3132944117898246</v>
      </c>
      <c r="Q141" s="59">
        <v>46.78127925768024</v>
      </c>
      <c r="R141" s="21">
        <v>-1.1693398741186058</v>
      </c>
    </row>
    <row r="142" spans="2:18" ht="15" thickBot="1">
      <c r="B142" s="46" t="s">
        <v>143</v>
      </c>
      <c r="C142" s="48">
        <v>9482.141102739723</v>
      </c>
      <c r="D142" s="49">
        <v>0</v>
      </c>
      <c r="E142" s="49">
        <v>866.4216231735161</v>
      </c>
      <c r="F142" s="50">
        <v>1497.2993835616437</v>
      </c>
      <c r="G142" s="49">
        <v>70.16228310502284</v>
      </c>
      <c r="H142" s="50">
        <v>44.52979452054794</v>
      </c>
      <c r="I142" s="53">
        <v>123</v>
      </c>
      <c r="J142" s="55">
        <v>7179.85483025114</v>
      </c>
      <c r="K142" s="48">
        <v>7245.234000000001</v>
      </c>
      <c r="L142" s="49">
        <v>-570.4170579908673</v>
      </c>
      <c r="M142" s="49">
        <v>100.92250000000001</v>
      </c>
      <c r="N142" s="49">
        <v>22.26489726027397</v>
      </c>
      <c r="O142" s="50">
        <v>126.25947206050233</v>
      </c>
      <c r="P142" s="134">
        <v>200.00000000000009</v>
      </c>
      <c r="Q142" s="60">
        <v>7124.263811329908</v>
      </c>
      <c r="R142" s="51">
        <v>55.59101892123297</v>
      </c>
    </row>
    <row r="143" ht="15" thickBot="1"/>
    <row r="144" spans="17:18" ht="15">
      <c r="Q144" s="140" t="s">
        <v>254</v>
      </c>
      <c r="R144" s="141">
        <v>-205.97655074997408</v>
      </c>
    </row>
    <row r="145" spans="10:18" ht="15.75" thickBot="1">
      <c r="J145" s="20"/>
      <c r="M145" s="20"/>
      <c r="N145" s="20"/>
      <c r="Q145" s="142" t="s">
        <v>255</v>
      </c>
      <c r="R145" s="143">
        <v>261.5675696712071</v>
      </c>
    </row>
  </sheetData>
  <mergeCells count="22">
    <mergeCell ref="O3:O5"/>
    <mergeCell ref="P3:P5"/>
    <mergeCell ref="Q3:Q7"/>
    <mergeCell ref="R3:R7"/>
    <mergeCell ref="B2:B3"/>
    <mergeCell ref="K2:R2"/>
    <mergeCell ref="C3:C6"/>
    <mergeCell ref="D3:D6"/>
    <mergeCell ref="E3:E6"/>
    <mergeCell ref="F3:I3"/>
    <mergeCell ref="J3:J7"/>
    <mergeCell ref="K3:K6"/>
    <mergeCell ref="L3:L5"/>
    <mergeCell ref="M3:M4"/>
    <mergeCell ref="F4:F6"/>
    <mergeCell ref="G4:G6"/>
    <mergeCell ref="A1:B1"/>
    <mergeCell ref="H4:H6"/>
    <mergeCell ref="I4:I6"/>
    <mergeCell ref="C2:J2"/>
    <mergeCell ref="N3:N5"/>
    <mergeCell ref="A2:A3"/>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4"/>
  <sheetViews>
    <sheetView workbookViewId="0" topLeftCell="A1">
      <pane xSplit="2" ySplit="6" topLeftCell="I130" activePane="bottomRight" state="frozen"/>
      <selection pane="topRight" activeCell="C1" sqref="C1"/>
      <selection pane="bottomLeft" activeCell="A8" sqref="A8"/>
      <selection pane="bottomRight" activeCell="P144" sqref="P144"/>
    </sheetView>
  </sheetViews>
  <sheetFormatPr defaultColWidth="8.7109375" defaultRowHeight="15"/>
  <cols>
    <col min="1" max="1" width="8.7109375" style="1" bestFit="1" customWidth="1"/>
    <col min="2" max="2" width="35.57421875" style="1" bestFit="1" customWidth="1"/>
    <col min="3" max="10" width="13.57421875" style="1" customWidth="1"/>
    <col min="11" max="16" width="17.57421875" style="1" customWidth="1"/>
    <col min="17" max="18" width="16.28125" style="1" customWidth="1"/>
    <col min="19" max="16384" width="8.7109375" style="1" customWidth="1"/>
  </cols>
  <sheetData>
    <row r="1" spans="1:18" s="2" customFormat="1" ht="15" customHeight="1" thickBot="1">
      <c r="A1" s="263">
        <v>7250</v>
      </c>
      <c r="B1" s="244" t="s">
        <v>264</v>
      </c>
      <c r="C1" s="230" t="s">
        <v>247</v>
      </c>
      <c r="D1" s="231"/>
      <c r="E1" s="231"/>
      <c r="F1" s="231"/>
      <c r="G1" s="231"/>
      <c r="H1" s="231"/>
      <c r="I1" s="231"/>
      <c r="J1" s="232"/>
      <c r="K1" s="245" t="s">
        <v>185</v>
      </c>
      <c r="L1" s="246"/>
      <c r="M1" s="246"/>
      <c r="N1" s="246"/>
      <c r="O1" s="246"/>
      <c r="P1" s="246"/>
      <c r="Q1" s="246"/>
      <c r="R1" s="264"/>
    </row>
    <row r="2" spans="1:18" s="2" customFormat="1" ht="15" customHeight="1">
      <c r="A2" s="263"/>
      <c r="B2" s="244"/>
      <c r="C2" s="249" t="s">
        <v>248</v>
      </c>
      <c r="D2" s="233" t="s">
        <v>258</v>
      </c>
      <c r="E2" s="233" t="s">
        <v>249</v>
      </c>
      <c r="F2" s="252" t="s">
        <v>180</v>
      </c>
      <c r="G2" s="252"/>
      <c r="H2" s="252"/>
      <c r="I2" s="252"/>
      <c r="J2" s="253" t="s">
        <v>246</v>
      </c>
      <c r="K2" s="256" t="s">
        <v>250</v>
      </c>
      <c r="L2" s="258" t="s">
        <v>238</v>
      </c>
      <c r="M2" s="258" t="s">
        <v>0</v>
      </c>
      <c r="N2" s="233" t="s">
        <v>253</v>
      </c>
      <c r="O2" s="235" t="s">
        <v>184</v>
      </c>
      <c r="P2" s="235" t="s">
        <v>259</v>
      </c>
      <c r="Q2" s="238" t="s">
        <v>193</v>
      </c>
      <c r="R2" s="241" t="s">
        <v>265</v>
      </c>
    </row>
    <row r="3" spans="3:18" s="2" customFormat="1" ht="56.1" customHeight="1">
      <c r="C3" s="250"/>
      <c r="D3" s="225"/>
      <c r="E3" s="225"/>
      <c r="F3" s="260" t="s">
        <v>181</v>
      </c>
      <c r="G3" s="224" t="s">
        <v>173</v>
      </c>
      <c r="H3" s="224" t="s">
        <v>183</v>
      </c>
      <c r="I3" s="227" t="s">
        <v>182</v>
      </c>
      <c r="J3" s="254"/>
      <c r="K3" s="257"/>
      <c r="L3" s="259"/>
      <c r="M3" s="259"/>
      <c r="N3" s="225"/>
      <c r="O3" s="236"/>
      <c r="P3" s="236"/>
      <c r="Q3" s="239"/>
      <c r="R3" s="242"/>
    </row>
    <row r="4" spans="3:18" s="2" customFormat="1" ht="15">
      <c r="C4" s="250"/>
      <c r="D4" s="225"/>
      <c r="E4" s="225"/>
      <c r="F4" s="261"/>
      <c r="G4" s="225"/>
      <c r="H4" s="225"/>
      <c r="I4" s="228"/>
      <c r="J4" s="254"/>
      <c r="K4" s="257"/>
      <c r="L4" s="259"/>
      <c r="M4" s="196" t="s">
        <v>175</v>
      </c>
      <c r="N4" s="226"/>
      <c r="O4" s="237"/>
      <c r="P4" s="237"/>
      <c r="Q4" s="239"/>
      <c r="R4" s="242"/>
    </row>
    <row r="5" spans="2:18" s="2" customFormat="1" ht="15.75" thickBot="1">
      <c r="B5" s="126" t="s">
        <v>196</v>
      </c>
      <c r="C5" s="251"/>
      <c r="D5" s="226"/>
      <c r="E5" s="226"/>
      <c r="F5" s="262"/>
      <c r="G5" s="226"/>
      <c r="H5" s="226"/>
      <c r="I5" s="229"/>
      <c r="J5" s="254"/>
      <c r="K5" s="257"/>
      <c r="L5" s="85">
        <v>1</v>
      </c>
      <c r="M5" s="195">
        <v>0.5</v>
      </c>
      <c r="N5" s="85">
        <v>0.5</v>
      </c>
      <c r="O5" s="138">
        <v>0.25</v>
      </c>
      <c r="P5" s="194">
        <v>200</v>
      </c>
      <c r="Q5" s="239"/>
      <c r="R5" s="242"/>
    </row>
    <row r="6" spans="1:18" s="2" customFormat="1" ht="15.75" thickBot="1">
      <c r="A6" s="45" t="s">
        <v>6</v>
      </c>
      <c r="B6" s="66" t="s">
        <v>7</v>
      </c>
      <c r="C6" s="65" t="s">
        <v>154</v>
      </c>
      <c r="D6" s="58" t="s">
        <v>8</v>
      </c>
      <c r="E6" s="56" t="s">
        <v>154</v>
      </c>
      <c r="F6" s="57" t="s">
        <v>154</v>
      </c>
      <c r="G6" s="56" t="s">
        <v>154</v>
      </c>
      <c r="H6" s="57" t="s">
        <v>154</v>
      </c>
      <c r="I6" s="58" t="s">
        <v>8</v>
      </c>
      <c r="J6" s="255"/>
      <c r="K6" s="65" t="s">
        <v>188</v>
      </c>
      <c r="L6" s="56" t="s">
        <v>8</v>
      </c>
      <c r="M6" s="56" t="s">
        <v>8</v>
      </c>
      <c r="N6" s="56" t="s">
        <v>154</v>
      </c>
      <c r="O6" s="139" t="s">
        <v>8</v>
      </c>
      <c r="P6" s="139" t="s">
        <v>8</v>
      </c>
      <c r="Q6" s="240"/>
      <c r="R6" s="243"/>
    </row>
    <row r="7" spans="1:18" ht="15">
      <c r="A7" s="12">
        <v>10005</v>
      </c>
      <c r="B7" s="33" t="s">
        <v>9</v>
      </c>
      <c r="C7" s="47">
        <f>'Reference Data'!R3</f>
        <v>0.6524691780821918</v>
      </c>
      <c r="D7" s="52">
        <f>'Reference Data'!S3</f>
        <v>0</v>
      </c>
      <c r="E7" s="19">
        <f>'Reference Data'!AH3</f>
        <v>0</v>
      </c>
      <c r="F7" s="20">
        <f>'Reference Data'!AQ3</f>
        <v>0</v>
      </c>
      <c r="G7" s="19">
        <f>'Reference Data'!AZ3</f>
        <v>0</v>
      </c>
      <c r="H7" s="20">
        <f>'Reference Data'!BI3</f>
        <v>0</v>
      </c>
      <c r="I7" s="52">
        <f>'Reference Data'!BJ3</f>
        <v>0</v>
      </c>
      <c r="J7" s="54">
        <f>IF((C7+D7-SUM(E7:H7)+I7)&gt;0,C7+D7-SUM(E7:H7)+I7,0)</f>
        <v>0.6524691780821918</v>
      </c>
      <c r="K7" s="47">
        <f>'Reference Data'!BU3</f>
        <v>0.548</v>
      </c>
      <c r="L7" s="19">
        <f>'Reference Data'!BV3</f>
        <v>0</v>
      </c>
      <c r="M7" s="19">
        <f>'Reference Data'!BW3</f>
        <v>0</v>
      </c>
      <c r="N7" s="19">
        <f>'Reference Data'!CF3</f>
        <v>0</v>
      </c>
      <c r="O7" s="20">
        <f>'Reference Data'!CG3</f>
        <v>0.02611729452054795</v>
      </c>
      <c r="P7" s="132">
        <f>'Reference Data'!CH3</f>
        <v>0.016582767790595778</v>
      </c>
      <c r="Q7" s="59">
        <f aca="true" t="shared" si="0" ref="Q7:Q38">SUM(K7:P7)</f>
        <v>0.5907000623111437</v>
      </c>
      <c r="R7" s="21">
        <f aca="true" t="shared" si="1" ref="R7:R38">J7-Q7</f>
        <v>0.061769115771048155</v>
      </c>
    </row>
    <row r="8" spans="1:18" ht="15">
      <c r="A8" s="12">
        <v>10015</v>
      </c>
      <c r="B8" s="33" t="s">
        <v>10</v>
      </c>
      <c r="C8" s="47">
        <f>'Reference Data'!R4</f>
        <v>0.5833477168949771</v>
      </c>
      <c r="D8" s="52">
        <f>'Reference Data'!S4</f>
        <v>0</v>
      </c>
      <c r="E8" s="19">
        <f>'Reference Data'!AH4</f>
        <v>0</v>
      </c>
      <c r="F8" s="20">
        <f>'Reference Data'!AQ4</f>
        <v>0</v>
      </c>
      <c r="G8" s="19">
        <f>'Reference Data'!AZ4</f>
        <v>0</v>
      </c>
      <c r="H8" s="20">
        <f>'Reference Data'!BI4</f>
        <v>0</v>
      </c>
      <c r="I8" s="52">
        <f>'Reference Data'!BJ4</f>
        <v>0</v>
      </c>
      <c r="J8" s="54">
        <f aca="true" t="shared" si="2" ref="J8:J71">IF((C8+D8-SUM(E8:H8)+I8)&gt;0,C8+D8-SUM(E8:H8)+I8,0)</f>
        <v>0.5833477168949771</v>
      </c>
      <c r="K8" s="47">
        <f>'Reference Data'!BU4</f>
        <v>0.573</v>
      </c>
      <c r="L8" s="19">
        <f>'Reference Data'!BV4</f>
        <v>0</v>
      </c>
      <c r="M8" s="19">
        <f>'Reference Data'!BW4</f>
        <v>0</v>
      </c>
      <c r="N8" s="19">
        <f>'Reference Data'!CF4</f>
        <v>0</v>
      </c>
      <c r="O8" s="20">
        <f>'Reference Data'!CG4</f>
        <v>0.0025869292237442887</v>
      </c>
      <c r="P8" s="133">
        <f>'Reference Data'!CH4</f>
        <v>0.016625216626840043</v>
      </c>
      <c r="Q8" s="59">
        <f t="shared" si="0"/>
        <v>0.5922121458505842</v>
      </c>
      <c r="R8" s="21">
        <f t="shared" si="1"/>
        <v>-0.008864428955607129</v>
      </c>
    </row>
    <row r="9" spans="1:18" ht="15">
      <c r="A9" s="12">
        <v>10024</v>
      </c>
      <c r="B9" s="33" t="s">
        <v>11</v>
      </c>
      <c r="C9" s="47">
        <f>'Reference Data'!R5</f>
        <v>209.98174771689503</v>
      </c>
      <c r="D9" s="52">
        <f>'Reference Data'!S5</f>
        <v>0</v>
      </c>
      <c r="E9" s="19">
        <f>'Reference Data'!AH5</f>
        <v>0</v>
      </c>
      <c r="F9" s="20">
        <f>'Reference Data'!AQ5</f>
        <v>0.9188356164383562</v>
      </c>
      <c r="G9" s="19">
        <f>'Reference Data'!AZ5</f>
        <v>0</v>
      </c>
      <c r="H9" s="20">
        <f>'Reference Data'!BI5</f>
        <v>0</v>
      </c>
      <c r="I9" s="52">
        <f>'Reference Data'!BJ5</f>
        <v>0</v>
      </c>
      <c r="J9" s="54">
        <f t="shared" si="2"/>
        <v>209.06291210045669</v>
      </c>
      <c r="K9" s="47">
        <f>'Reference Data'!BU5</f>
        <v>200.923</v>
      </c>
      <c r="L9" s="19">
        <f>'Reference Data'!BV5</f>
        <v>0</v>
      </c>
      <c r="M9" s="19">
        <f>'Reference Data'!BW5</f>
        <v>1.5097500000000001</v>
      </c>
      <c r="N9" s="19">
        <f>'Reference Data'!CF5</f>
        <v>0</v>
      </c>
      <c r="O9" s="20">
        <f>'Reference Data'!CG5</f>
        <v>2.034978025114171</v>
      </c>
      <c r="P9" s="133">
        <f>'Reference Data'!CH5</f>
        <v>5.905832983733272</v>
      </c>
      <c r="Q9" s="59">
        <f t="shared" si="0"/>
        <v>210.37356100884745</v>
      </c>
      <c r="R9" s="21">
        <f t="shared" si="1"/>
        <v>-1.3106489083907604</v>
      </c>
    </row>
    <row r="10" spans="1:18" ht="15">
      <c r="A10" s="12">
        <v>10025</v>
      </c>
      <c r="B10" s="33" t="s">
        <v>12</v>
      </c>
      <c r="C10" s="47">
        <f>'Reference Data'!R6</f>
        <v>67.88498219178081</v>
      </c>
      <c r="D10" s="52">
        <f>'Reference Data'!S6</f>
        <v>0</v>
      </c>
      <c r="E10" s="19">
        <f>'Reference Data'!AH6</f>
        <v>0</v>
      </c>
      <c r="F10" s="20">
        <f>'Reference Data'!AQ6</f>
        <v>0</v>
      </c>
      <c r="G10" s="19">
        <f>'Reference Data'!AZ6</f>
        <v>0</v>
      </c>
      <c r="H10" s="20">
        <f>'Reference Data'!BI6</f>
        <v>0</v>
      </c>
      <c r="I10" s="52">
        <f>'Reference Data'!BJ6</f>
        <v>0</v>
      </c>
      <c r="J10" s="54">
        <f t="shared" si="2"/>
        <v>67.88498219178081</v>
      </c>
      <c r="K10" s="47">
        <f>'Reference Data'!BU6</f>
        <v>59.659</v>
      </c>
      <c r="L10" s="19">
        <f>'Reference Data'!BV6</f>
        <v>0</v>
      </c>
      <c r="M10" s="19">
        <f>'Reference Data'!BW6</f>
        <v>0.43000000000000005</v>
      </c>
      <c r="N10" s="19">
        <f>'Reference Data'!CF6</f>
        <v>0</v>
      </c>
      <c r="O10" s="20">
        <f>'Reference Data'!CG6</f>
        <v>2.056495547945202</v>
      </c>
      <c r="P10" s="133">
        <f>'Reference Data'!CH6</f>
        <v>1.7950065809525886</v>
      </c>
      <c r="Q10" s="59">
        <f t="shared" si="0"/>
        <v>63.94050212889779</v>
      </c>
      <c r="R10" s="21">
        <f t="shared" si="1"/>
        <v>3.9444800628830166</v>
      </c>
    </row>
    <row r="11" spans="1:18" ht="15">
      <c r="A11" s="12">
        <v>10027</v>
      </c>
      <c r="B11" s="33" t="s">
        <v>13</v>
      </c>
      <c r="C11" s="47">
        <f>'Reference Data'!R7</f>
        <v>66.58574794520548</v>
      </c>
      <c r="D11" s="52">
        <f>'Reference Data'!S7</f>
        <v>0</v>
      </c>
      <c r="E11" s="19">
        <f>'Reference Data'!AH7</f>
        <v>0</v>
      </c>
      <c r="F11" s="20">
        <f>'Reference Data'!AQ7</f>
        <v>0</v>
      </c>
      <c r="G11" s="19">
        <f>'Reference Data'!AZ7</f>
        <v>0</v>
      </c>
      <c r="H11" s="20">
        <f>'Reference Data'!BI7</f>
        <v>0</v>
      </c>
      <c r="I11" s="52">
        <f>'Reference Data'!BJ7</f>
        <v>0</v>
      </c>
      <c r="J11" s="54">
        <f t="shared" si="2"/>
        <v>66.58574794520548</v>
      </c>
      <c r="K11" s="47">
        <f>'Reference Data'!BU7</f>
        <v>61.194</v>
      </c>
      <c r="L11" s="19">
        <f>'Reference Data'!BV7</f>
        <v>0</v>
      </c>
      <c r="M11" s="19">
        <f>'Reference Data'!BW7</f>
        <v>0.003</v>
      </c>
      <c r="N11" s="19">
        <f>'Reference Data'!CF7</f>
        <v>0</v>
      </c>
      <c r="O11" s="20">
        <f>'Reference Data'!CG7</f>
        <v>1.3479369863013702</v>
      </c>
      <c r="P11" s="133">
        <f>'Reference Data'!CH7</f>
        <v>1.8065440223106886</v>
      </c>
      <c r="Q11" s="59">
        <f t="shared" si="0"/>
        <v>64.35148100861205</v>
      </c>
      <c r="R11" s="21">
        <f t="shared" si="1"/>
        <v>2.2342669365934285</v>
      </c>
    </row>
    <row r="12" spans="1:18" ht="15">
      <c r="A12" s="12">
        <v>10029</v>
      </c>
      <c r="B12" s="33" t="s">
        <v>14</v>
      </c>
      <c r="C12" s="47">
        <f>'Reference Data'!R8</f>
        <v>20.350107762557077</v>
      </c>
      <c r="D12" s="52">
        <f>'Reference Data'!S8</f>
        <v>0</v>
      </c>
      <c r="E12" s="19">
        <f>'Reference Data'!AH8</f>
        <v>0</v>
      </c>
      <c r="F12" s="20">
        <f>'Reference Data'!AQ8</f>
        <v>0</v>
      </c>
      <c r="G12" s="19">
        <f>'Reference Data'!AZ8</f>
        <v>0</v>
      </c>
      <c r="H12" s="20">
        <f>'Reference Data'!BI8</f>
        <v>0</v>
      </c>
      <c r="I12" s="52">
        <f>'Reference Data'!BJ8</f>
        <v>0</v>
      </c>
      <c r="J12" s="54">
        <f t="shared" si="2"/>
        <v>20.350107762557077</v>
      </c>
      <c r="K12" s="47">
        <f>'Reference Data'!BU8</f>
        <v>17.616</v>
      </c>
      <c r="L12" s="19">
        <f>'Reference Data'!BV8</f>
        <v>0</v>
      </c>
      <c r="M12" s="19">
        <f>'Reference Data'!BW8</f>
        <v>0</v>
      </c>
      <c r="N12" s="19">
        <f>'Reference Data'!CF8</f>
        <v>0</v>
      </c>
      <c r="O12" s="20">
        <f>'Reference Data'!CG8</f>
        <v>0.6835269406392692</v>
      </c>
      <c r="P12" s="133">
        <f>'Reference Data'!CH8</f>
        <v>0.5285623840817979</v>
      </c>
      <c r="Q12" s="59">
        <f t="shared" si="0"/>
        <v>18.828089324721066</v>
      </c>
      <c r="R12" s="21">
        <f t="shared" si="1"/>
        <v>1.5220184378360102</v>
      </c>
    </row>
    <row r="13" spans="1:18" ht="15">
      <c r="A13" s="12">
        <v>10044</v>
      </c>
      <c r="B13" s="33" t="s">
        <v>15</v>
      </c>
      <c r="C13" s="47">
        <f>'Reference Data'!R9</f>
        <v>21.984089155251144</v>
      </c>
      <c r="D13" s="52">
        <f>'Reference Data'!S9</f>
        <v>0</v>
      </c>
      <c r="E13" s="19">
        <f>'Reference Data'!AH9</f>
        <v>0</v>
      </c>
      <c r="F13" s="20">
        <f>'Reference Data'!AQ9</f>
        <v>0</v>
      </c>
      <c r="G13" s="19">
        <f>'Reference Data'!AZ9</f>
        <v>0</v>
      </c>
      <c r="H13" s="20">
        <f>'Reference Data'!BI9</f>
        <v>0</v>
      </c>
      <c r="I13" s="52">
        <f>'Reference Data'!BJ9</f>
        <v>0</v>
      </c>
      <c r="J13" s="54">
        <f t="shared" si="2"/>
        <v>21.984089155251144</v>
      </c>
      <c r="K13" s="47">
        <f>'Reference Data'!BU9</f>
        <v>20.309</v>
      </c>
      <c r="L13" s="19">
        <f>'Reference Data'!BV9</f>
        <v>0</v>
      </c>
      <c r="M13" s="19">
        <f>'Reference Data'!BW9</f>
        <v>0</v>
      </c>
      <c r="N13" s="19">
        <f>'Reference Data'!CF9</f>
        <v>0</v>
      </c>
      <c r="O13" s="20">
        <f>'Reference Data'!CG9</f>
        <v>0.41877228881278583</v>
      </c>
      <c r="P13" s="133">
        <f>'Reference Data'!CH9</f>
        <v>0.5986996698449507</v>
      </c>
      <c r="Q13" s="59">
        <f t="shared" si="0"/>
        <v>21.326471958657738</v>
      </c>
      <c r="R13" s="21">
        <f t="shared" si="1"/>
        <v>0.6576171965934066</v>
      </c>
    </row>
    <row r="14" spans="1:18" ht="15">
      <c r="A14" s="12">
        <v>10046</v>
      </c>
      <c r="B14" s="33" t="s">
        <v>16</v>
      </c>
      <c r="C14" s="47">
        <f>'Reference Data'!R10</f>
        <v>97.42363641552512</v>
      </c>
      <c r="D14" s="52">
        <f>'Reference Data'!S10</f>
        <v>0</v>
      </c>
      <c r="E14" s="19">
        <f>'Reference Data'!AH10</f>
        <v>0</v>
      </c>
      <c r="F14" s="20">
        <f>'Reference Data'!AQ10</f>
        <v>0</v>
      </c>
      <c r="G14" s="19">
        <f>'Reference Data'!AZ10</f>
        <v>0</v>
      </c>
      <c r="H14" s="20">
        <f>'Reference Data'!BI10</f>
        <v>0</v>
      </c>
      <c r="I14" s="52">
        <f>'Reference Data'!BJ10</f>
        <v>0</v>
      </c>
      <c r="J14" s="54">
        <f t="shared" si="2"/>
        <v>97.42363641552512</v>
      </c>
      <c r="K14" s="47">
        <f>'Reference Data'!BU10</f>
        <v>81.851</v>
      </c>
      <c r="L14" s="19">
        <f>'Reference Data'!BV10</f>
        <v>0</v>
      </c>
      <c r="M14" s="19">
        <f>'Reference Data'!BW10</f>
        <v>0.20400000000000001</v>
      </c>
      <c r="N14" s="19">
        <f>'Reference Data'!CF10</f>
        <v>0</v>
      </c>
      <c r="O14" s="20">
        <f>'Reference Data'!CG10</f>
        <v>3.893159103881281</v>
      </c>
      <c r="P14" s="133">
        <f>'Reference Data'!CH10</f>
        <v>2.4825212165731627</v>
      </c>
      <c r="Q14" s="59">
        <f t="shared" si="0"/>
        <v>88.43068032045443</v>
      </c>
      <c r="R14" s="21">
        <f t="shared" si="1"/>
        <v>8.992956095070696</v>
      </c>
    </row>
    <row r="15" spans="1:18" ht="15">
      <c r="A15" s="12">
        <v>10047</v>
      </c>
      <c r="B15" s="33" t="s">
        <v>17</v>
      </c>
      <c r="C15" s="47">
        <f>'Reference Data'!R11</f>
        <v>150.2446770547945</v>
      </c>
      <c r="D15" s="52">
        <f>'Reference Data'!S11</f>
        <v>0</v>
      </c>
      <c r="E15" s="19">
        <f>'Reference Data'!AH11</f>
        <v>0</v>
      </c>
      <c r="F15" s="20">
        <f>'Reference Data'!AQ11</f>
        <v>0</v>
      </c>
      <c r="G15" s="19">
        <f>'Reference Data'!AZ11</f>
        <v>0</v>
      </c>
      <c r="H15" s="20">
        <f>'Reference Data'!BI11</f>
        <v>0</v>
      </c>
      <c r="I15" s="52">
        <f>'Reference Data'!BJ11</f>
        <v>0</v>
      </c>
      <c r="J15" s="54">
        <f t="shared" si="2"/>
        <v>150.2446770547945</v>
      </c>
      <c r="K15" s="47">
        <f>'Reference Data'!BU11</f>
        <v>156.673</v>
      </c>
      <c r="L15" s="19">
        <f>'Reference Data'!BV11</f>
        <v>-6.428322945205508</v>
      </c>
      <c r="M15" s="19">
        <f>'Reference Data'!BW11</f>
        <v>0.11050000000000001</v>
      </c>
      <c r="N15" s="19">
        <f>'Reference Data'!CF11</f>
        <v>0</v>
      </c>
      <c r="O15" s="20">
        <f>'Reference Data'!CG11</f>
        <v>0</v>
      </c>
      <c r="P15" s="133">
        <f>'Reference Data'!CH11</f>
        <v>4.342849468235858</v>
      </c>
      <c r="Q15" s="59">
        <f t="shared" si="0"/>
        <v>154.69802652303036</v>
      </c>
      <c r="R15" s="21">
        <f t="shared" si="1"/>
        <v>-4.453349468235871</v>
      </c>
    </row>
    <row r="16" spans="1:18" ht="15">
      <c r="A16" s="12">
        <v>10055</v>
      </c>
      <c r="B16" s="33" t="s">
        <v>18</v>
      </c>
      <c r="C16" s="47">
        <f>'Reference Data'!R12</f>
        <v>0.38418984018264846</v>
      </c>
      <c r="D16" s="52">
        <f>'Reference Data'!S12</f>
        <v>0</v>
      </c>
      <c r="E16" s="19">
        <f>'Reference Data'!AH12</f>
        <v>0</v>
      </c>
      <c r="F16" s="20">
        <f>'Reference Data'!AQ12</f>
        <v>0</v>
      </c>
      <c r="G16" s="19">
        <f>'Reference Data'!AZ12</f>
        <v>0</v>
      </c>
      <c r="H16" s="20">
        <f>'Reference Data'!BI12</f>
        <v>0</v>
      </c>
      <c r="I16" s="52">
        <f>'Reference Data'!BJ12</f>
        <v>0</v>
      </c>
      <c r="J16" s="54">
        <f t="shared" si="2"/>
        <v>0.38418984018264846</v>
      </c>
      <c r="K16" s="47">
        <f>'Reference Data'!BU12</f>
        <v>0.398</v>
      </c>
      <c r="L16" s="19">
        <f>'Reference Data'!BV12</f>
        <v>-0.013810159817351564</v>
      </c>
      <c r="M16" s="19">
        <f>'Reference Data'!BW12</f>
        <v>0</v>
      </c>
      <c r="N16" s="19">
        <f>'Reference Data'!CF12</f>
        <v>0</v>
      </c>
      <c r="O16" s="20">
        <f>'Reference Data'!CG12</f>
        <v>0</v>
      </c>
      <c r="P16" s="133">
        <f>'Reference Data'!CH12</f>
        <v>0.011096915156641294</v>
      </c>
      <c r="Q16" s="59">
        <f t="shared" si="0"/>
        <v>0.39528675533928975</v>
      </c>
      <c r="R16" s="21">
        <f t="shared" si="1"/>
        <v>-0.011096915156641296</v>
      </c>
    </row>
    <row r="17" spans="1:18" ht="15">
      <c r="A17" s="12">
        <v>10057</v>
      </c>
      <c r="B17" s="33" t="s">
        <v>19</v>
      </c>
      <c r="C17" s="47">
        <f>'Reference Data'!R13</f>
        <v>20.13381324200913</v>
      </c>
      <c r="D17" s="52">
        <f>'Reference Data'!S13</f>
        <v>0</v>
      </c>
      <c r="E17" s="19">
        <f>'Reference Data'!AH13</f>
        <v>0</v>
      </c>
      <c r="F17" s="20">
        <f>'Reference Data'!AQ13</f>
        <v>0.15810502283105024</v>
      </c>
      <c r="G17" s="19">
        <f>'Reference Data'!AZ13</f>
        <v>0</v>
      </c>
      <c r="H17" s="20">
        <f>'Reference Data'!BI13</f>
        <v>0</v>
      </c>
      <c r="I17" s="52">
        <f>'Reference Data'!BJ13</f>
        <v>0</v>
      </c>
      <c r="J17" s="54">
        <f t="shared" si="2"/>
        <v>19.975708219178077</v>
      </c>
      <c r="K17" s="47">
        <f>'Reference Data'!BU13</f>
        <v>21.069</v>
      </c>
      <c r="L17" s="19">
        <f>'Reference Data'!BV13</f>
        <v>-1.0932917808219216</v>
      </c>
      <c r="M17" s="19">
        <f>'Reference Data'!BW13</f>
        <v>0</v>
      </c>
      <c r="N17" s="19">
        <f>'Reference Data'!CF13</f>
        <v>0</v>
      </c>
      <c r="O17" s="20">
        <f>'Reference Data'!CG13</f>
        <v>0</v>
      </c>
      <c r="P17" s="133">
        <f>'Reference Data'!CH13</f>
        <v>0.5769770986048389</v>
      </c>
      <c r="Q17" s="59">
        <f t="shared" si="0"/>
        <v>20.552685317782917</v>
      </c>
      <c r="R17" s="21">
        <f t="shared" si="1"/>
        <v>-0.5769770986048393</v>
      </c>
    </row>
    <row r="18" spans="1:18" ht="15">
      <c r="A18" s="12">
        <v>10059</v>
      </c>
      <c r="B18" s="33" t="s">
        <v>20</v>
      </c>
      <c r="C18" s="47">
        <f>'Reference Data'!R14</f>
        <v>7.5985666666666685</v>
      </c>
      <c r="D18" s="52">
        <f>'Reference Data'!S14</f>
        <v>0</v>
      </c>
      <c r="E18" s="19">
        <f>'Reference Data'!AH14</f>
        <v>0</v>
      </c>
      <c r="F18" s="20">
        <f>'Reference Data'!AQ14</f>
        <v>0</v>
      </c>
      <c r="G18" s="19">
        <f>'Reference Data'!AZ14</f>
        <v>0</v>
      </c>
      <c r="H18" s="20">
        <f>'Reference Data'!BI14</f>
        <v>0</v>
      </c>
      <c r="I18" s="52">
        <f>'Reference Data'!BJ14</f>
        <v>0</v>
      </c>
      <c r="J18" s="54">
        <f t="shared" si="2"/>
        <v>7.5985666666666685</v>
      </c>
      <c r="K18" s="47">
        <f>'Reference Data'!BU14</f>
        <v>7.639</v>
      </c>
      <c r="L18" s="19">
        <f>'Reference Data'!BV14</f>
        <v>-0.04043333333333177</v>
      </c>
      <c r="M18" s="19">
        <f>'Reference Data'!BW14</f>
        <v>0</v>
      </c>
      <c r="N18" s="19">
        <f>'Reference Data'!CF14</f>
        <v>0</v>
      </c>
      <c r="O18" s="20">
        <f>'Reference Data'!CG14</f>
        <v>0</v>
      </c>
      <c r="P18" s="133">
        <f>'Reference Data'!CH14</f>
        <v>0.21947652122189287</v>
      </c>
      <c r="Q18" s="59">
        <f t="shared" si="0"/>
        <v>7.818043187888561</v>
      </c>
      <c r="R18" s="21">
        <f t="shared" si="1"/>
        <v>-0.21947652122189254</v>
      </c>
    </row>
    <row r="19" spans="1:18" ht="15">
      <c r="A19" s="12">
        <v>10061</v>
      </c>
      <c r="B19" s="33" t="s">
        <v>21</v>
      </c>
      <c r="C19" s="47">
        <f>'Reference Data'!R15</f>
        <v>9.359002397260275</v>
      </c>
      <c r="D19" s="52">
        <f>'Reference Data'!S15</f>
        <v>0</v>
      </c>
      <c r="E19" s="19">
        <f>'Reference Data'!AH15</f>
        <v>0</v>
      </c>
      <c r="F19" s="20">
        <f>'Reference Data'!AQ15</f>
        <v>0</v>
      </c>
      <c r="G19" s="19">
        <f>'Reference Data'!AZ15</f>
        <v>0</v>
      </c>
      <c r="H19" s="20">
        <f>'Reference Data'!BI15</f>
        <v>0</v>
      </c>
      <c r="I19" s="52">
        <f>'Reference Data'!BJ15</f>
        <v>0</v>
      </c>
      <c r="J19" s="54">
        <f t="shared" si="2"/>
        <v>9.359002397260275</v>
      </c>
      <c r="K19" s="47">
        <f>'Reference Data'!BU15</f>
        <v>8.747</v>
      </c>
      <c r="L19" s="19">
        <f>'Reference Data'!BV15</f>
        <v>0</v>
      </c>
      <c r="M19" s="19">
        <f>'Reference Data'!BW15</f>
        <v>0</v>
      </c>
      <c r="N19" s="19">
        <f>'Reference Data'!CF15</f>
        <v>0</v>
      </c>
      <c r="O19" s="20">
        <f>'Reference Data'!CG15</f>
        <v>0.1530005993150687</v>
      </c>
      <c r="P19" s="133">
        <f>'Reference Data'!CH15</f>
        <v>0.2570670569989646</v>
      </c>
      <c r="Q19" s="59">
        <f t="shared" si="0"/>
        <v>9.157067656314034</v>
      </c>
      <c r="R19" s="21">
        <f t="shared" si="1"/>
        <v>0.20193474094624086</v>
      </c>
    </row>
    <row r="20" spans="1:18" ht="15">
      <c r="A20" s="12">
        <v>10062</v>
      </c>
      <c r="B20" s="33" t="s">
        <v>22</v>
      </c>
      <c r="C20" s="47">
        <f>'Reference Data'!R16</f>
        <v>9.146599315068494</v>
      </c>
      <c r="D20" s="52">
        <f>'Reference Data'!S16</f>
        <v>0</v>
      </c>
      <c r="E20" s="19">
        <f>'Reference Data'!AH16</f>
        <v>0</v>
      </c>
      <c r="F20" s="20">
        <f>'Reference Data'!AQ16</f>
        <v>1.8811643835616438</v>
      </c>
      <c r="G20" s="19">
        <f>'Reference Data'!AZ16</f>
        <v>0</v>
      </c>
      <c r="H20" s="20">
        <f>'Reference Data'!BI16</f>
        <v>0</v>
      </c>
      <c r="I20" s="52">
        <f>'Reference Data'!BJ16</f>
        <v>0</v>
      </c>
      <c r="J20" s="54">
        <f t="shared" si="2"/>
        <v>7.26543493150685</v>
      </c>
      <c r="K20" s="47">
        <f>'Reference Data'!BU16</f>
        <v>5.32</v>
      </c>
      <c r="L20" s="19">
        <f>'Reference Data'!BV16</f>
        <v>0</v>
      </c>
      <c r="M20" s="19">
        <f>'Reference Data'!BW16</f>
        <v>0</v>
      </c>
      <c r="N20" s="19">
        <f>'Reference Data'!CF16</f>
        <v>0</v>
      </c>
      <c r="O20" s="20">
        <f>'Reference Data'!CG16</f>
        <v>0.4863587328767125</v>
      </c>
      <c r="P20" s="133">
        <f>'Reference Data'!CH16</f>
        <v>0.16771050009319366</v>
      </c>
      <c r="Q20" s="59">
        <f t="shared" si="0"/>
        <v>5.9740692329699066</v>
      </c>
      <c r="R20" s="21">
        <f t="shared" si="1"/>
        <v>1.2913656985369437</v>
      </c>
    </row>
    <row r="21" spans="1:18" ht="15">
      <c r="A21" s="12">
        <v>10064</v>
      </c>
      <c r="B21" s="33" t="s">
        <v>23</v>
      </c>
      <c r="C21" s="47">
        <f>'Reference Data'!R17</f>
        <v>13.773583219178082</v>
      </c>
      <c r="D21" s="52">
        <f>'Reference Data'!S17</f>
        <v>0</v>
      </c>
      <c r="E21" s="19">
        <f>'Reference Data'!AH17</f>
        <v>0</v>
      </c>
      <c r="F21" s="20">
        <f>'Reference Data'!AQ17</f>
        <v>0</v>
      </c>
      <c r="G21" s="19">
        <f>'Reference Data'!AZ17</f>
        <v>0</v>
      </c>
      <c r="H21" s="20">
        <f>'Reference Data'!BI17</f>
        <v>0</v>
      </c>
      <c r="I21" s="52">
        <f>'Reference Data'!BJ17</f>
        <v>0</v>
      </c>
      <c r="J21" s="54">
        <f t="shared" si="2"/>
        <v>13.773583219178082</v>
      </c>
      <c r="K21" s="47">
        <f>'Reference Data'!BU17</f>
        <v>14.064</v>
      </c>
      <c r="L21" s="19">
        <f>'Reference Data'!BV17</f>
        <v>-0.2904167808219178</v>
      </c>
      <c r="M21" s="19">
        <f>'Reference Data'!BW17</f>
        <v>0</v>
      </c>
      <c r="N21" s="19">
        <f>'Reference Data'!CF17</f>
        <v>0</v>
      </c>
      <c r="O21" s="20">
        <f>'Reference Data'!CG17</f>
        <v>0</v>
      </c>
      <c r="P21" s="133">
        <f>'Reference Data'!CH17</f>
        <v>0.39783531056806043</v>
      </c>
      <c r="Q21" s="59">
        <f t="shared" si="0"/>
        <v>14.171418529746143</v>
      </c>
      <c r="R21" s="21">
        <f t="shared" si="1"/>
        <v>-0.39783531056806076</v>
      </c>
    </row>
    <row r="22" spans="1:18" ht="15">
      <c r="A22" s="12">
        <v>10065</v>
      </c>
      <c r="B22" s="33" t="s">
        <v>24</v>
      </c>
      <c r="C22" s="47">
        <f>'Reference Data'!R18</f>
        <v>5.093679109589041</v>
      </c>
      <c r="D22" s="52">
        <f>'Reference Data'!S18</f>
        <v>0</v>
      </c>
      <c r="E22" s="19">
        <f>'Reference Data'!AH18</f>
        <v>0</v>
      </c>
      <c r="F22" s="20">
        <f>'Reference Data'!AQ18</f>
        <v>0</v>
      </c>
      <c r="G22" s="19">
        <f>'Reference Data'!AZ18</f>
        <v>0</v>
      </c>
      <c r="H22" s="20">
        <f>'Reference Data'!BI18</f>
        <v>0</v>
      </c>
      <c r="I22" s="52">
        <f>'Reference Data'!BJ18</f>
        <v>0</v>
      </c>
      <c r="J22" s="54">
        <f t="shared" si="2"/>
        <v>5.093679109589041</v>
      </c>
      <c r="K22" s="47">
        <f>'Reference Data'!BU18</f>
        <v>2.378</v>
      </c>
      <c r="L22" s="19">
        <f>'Reference Data'!BV18</f>
        <v>0</v>
      </c>
      <c r="M22" s="19">
        <f>'Reference Data'!BW18</f>
        <v>0</v>
      </c>
      <c r="N22" s="19">
        <f>'Reference Data'!CF18</f>
        <v>0</v>
      </c>
      <c r="O22" s="20">
        <f>'Reference Data'!CG18</f>
        <v>0.6789197773972602</v>
      </c>
      <c r="P22" s="133">
        <f>'Reference Data'!CH18</f>
        <v>0.08829587839779698</v>
      </c>
      <c r="Q22" s="59">
        <f t="shared" si="0"/>
        <v>3.1452156557950572</v>
      </c>
      <c r="R22" s="21">
        <f t="shared" si="1"/>
        <v>1.9484634537939836</v>
      </c>
    </row>
    <row r="23" spans="1:18" ht="15">
      <c r="A23" s="12">
        <v>10066</v>
      </c>
      <c r="B23" s="33" t="s">
        <v>25</v>
      </c>
      <c r="C23" s="47">
        <f>'Reference Data'!R19</f>
        <v>32.16939577625571</v>
      </c>
      <c r="D23" s="52">
        <f>'Reference Data'!S19</f>
        <v>0</v>
      </c>
      <c r="E23" s="19">
        <f>'Reference Data'!AH19</f>
        <v>0</v>
      </c>
      <c r="F23" s="20">
        <f>'Reference Data'!AQ19</f>
        <v>7.114383561643836</v>
      </c>
      <c r="G23" s="19">
        <f>'Reference Data'!AZ19</f>
        <v>0</v>
      </c>
      <c r="H23" s="20">
        <f>'Reference Data'!BI19</f>
        <v>0</v>
      </c>
      <c r="I23" s="52">
        <f>'Reference Data'!BJ19</f>
        <v>0</v>
      </c>
      <c r="J23" s="54">
        <f t="shared" si="2"/>
        <v>25.055012214611878</v>
      </c>
      <c r="K23" s="47">
        <f>'Reference Data'!BU19</f>
        <v>24.371</v>
      </c>
      <c r="L23" s="19">
        <f>'Reference Data'!BV19</f>
        <v>0</v>
      </c>
      <c r="M23" s="19">
        <f>'Reference Data'!BW19</f>
        <v>0.033</v>
      </c>
      <c r="N23" s="19">
        <f>'Reference Data'!CF19</f>
        <v>0</v>
      </c>
      <c r="O23" s="20">
        <f>'Reference Data'!CG19</f>
        <v>0.17100305365296986</v>
      </c>
      <c r="P23" s="133">
        <f>'Reference Data'!CH19</f>
        <v>0.7098228410489452</v>
      </c>
      <c r="Q23" s="59">
        <f t="shared" si="0"/>
        <v>25.284825894701918</v>
      </c>
      <c r="R23" s="21">
        <f t="shared" si="1"/>
        <v>-0.22981368009003944</v>
      </c>
    </row>
    <row r="24" spans="1:18" ht="15">
      <c r="A24" s="12">
        <v>10067</v>
      </c>
      <c r="B24" s="33" t="s">
        <v>26</v>
      </c>
      <c r="C24" s="47">
        <f>'Reference Data'!R20</f>
        <v>16.669366552511416</v>
      </c>
      <c r="D24" s="52">
        <f>'Reference Data'!S20</f>
        <v>0</v>
      </c>
      <c r="E24" s="19">
        <f>'Reference Data'!AH20</f>
        <v>0</v>
      </c>
      <c r="F24" s="20">
        <f>'Reference Data'!AQ20</f>
        <v>0</v>
      </c>
      <c r="G24" s="19">
        <f>'Reference Data'!AZ20</f>
        <v>0</v>
      </c>
      <c r="H24" s="20">
        <f>'Reference Data'!BI20</f>
        <v>0</v>
      </c>
      <c r="I24" s="52">
        <f>'Reference Data'!BJ20</f>
        <v>0</v>
      </c>
      <c r="J24" s="54">
        <f t="shared" si="2"/>
        <v>16.669366552511416</v>
      </c>
      <c r="K24" s="47">
        <f>'Reference Data'!BU20</f>
        <v>15.817</v>
      </c>
      <c r="L24" s="19">
        <f>'Reference Data'!BV20</f>
        <v>0</v>
      </c>
      <c r="M24" s="19">
        <f>'Reference Data'!BW20</f>
        <v>0.004</v>
      </c>
      <c r="N24" s="19">
        <f>'Reference Data'!CF20</f>
        <v>0</v>
      </c>
      <c r="O24" s="20">
        <f>'Reference Data'!CG20</f>
        <v>0.21309163812785403</v>
      </c>
      <c r="P24" s="133">
        <f>'Reference Data'!CH20</f>
        <v>0.4631276934276213</v>
      </c>
      <c r="Q24" s="59">
        <f t="shared" si="0"/>
        <v>16.497219331555478</v>
      </c>
      <c r="R24" s="21">
        <f t="shared" si="1"/>
        <v>0.1721472209559387</v>
      </c>
    </row>
    <row r="25" spans="1:18" ht="15">
      <c r="A25" s="12">
        <v>10068</v>
      </c>
      <c r="B25" s="33" t="s">
        <v>27</v>
      </c>
      <c r="C25" s="47">
        <f>'Reference Data'!R21</f>
        <v>2.5076860730593613</v>
      </c>
      <c r="D25" s="52">
        <f>'Reference Data'!S21</f>
        <v>0</v>
      </c>
      <c r="E25" s="19">
        <f>'Reference Data'!AH21</f>
        <v>0</v>
      </c>
      <c r="F25" s="20">
        <f>'Reference Data'!AQ21</f>
        <v>0</v>
      </c>
      <c r="G25" s="19">
        <f>'Reference Data'!AZ21</f>
        <v>0</v>
      </c>
      <c r="H25" s="20">
        <f>'Reference Data'!BI21</f>
        <v>0</v>
      </c>
      <c r="I25" s="52">
        <f>'Reference Data'!BJ21</f>
        <v>0</v>
      </c>
      <c r="J25" s="54">
        <f t="shared" si="2"/>
        <v>2.5076860730593613</v>
      </c>
      <c r="K25" s="47">
        <f>'Reference Data'!BU21</f>
        <v>2.77</v>
      </c>
      <c r="L25" s="19">
        <f>'Reference Data'!BV21</f>
        <v>-0.2623139269406387</v>
      </c>
      <c r="M25" s="19">
        <f>'Reference Data'!BW21</f>
        <v>0</v>
      </c>
      <c r="N25" s="19">
        <f>'Reference Data'!CF21</f>
        <v>0</v>
      </c>
      <c r="O25" s="20">
        <f>'Reference Data'!CG21</f>
        <v>0</v>
      </c>
      <c r="P25" s="133">
        <f>'Reference Data'!CH21</f>
        <v>0.07243184665945655</v>
      </c>
      <c r="Q25" s="59">
        <f t="shared" si="0"/>
        <v>2.580117919718818</v>
      </c>
      <c r="R25" s="21">
        <f t="shared" si="1"/>
        <v>-0.07243184665945668</v>
      </c>
    </row>
    <row r="26" spans="1:18" ht="15">
      <c r="A26" s="12">
        <v>10070</v>
      </c>
      <c r="B26" s="33" t="s">
        <v>28</v>
      </c>
      <c r="C26" s="47">
        <f>'Reference Data'!R22</f>
        <v>0.37800993150684936</v>
      </c>
      <c r="D26" s="52">
        <f>'Reference Data'!S22</f>
        <v>0</v>
      </c>
      <c r="E26" s="19">
        <f>'Reference Data'!AH22</f>
        <v>0</v>
      </c>
      <c r="F26" s="20">
        <f>'Reference Data'!AQ22</f>
        <v>0</v>
      </c>
      <c r="G26" s="19">
        <f>'Reference Data'!AZ22</f>
        <v>0</v>
      </c>
      <c r="H26" s="20">
        <f>'Reference Data'!BI22</f>
        <v>0</v>
      </c>
      <c r="I26" s="52">
        <f>'Reference Data'!BJ22</f>
        <v>0</v>
      </c>
      <c r="J26" s="54">
        <f t="shared" si="2"/>
        <v>0.37800993150684936</v>
      </c>
      <c r="K26" s="47">
        <f>'Reference Data'!BU22</f>
        <v>0.359</v>
      </c>
      <c r="L26" s="19">
        <f>'Reference Data'!BV22</f>
        <v>0</v>
      </c>
      <c r="M26" s="19">
        <f>'Reference Data'!BW22</f>
        <v>0</v>
      </c>
      <c r="N26" s="19">
        <f>'Reference Data'!CF22</f>
        <v>0</v>
      </c>
      <c r="O26" s="20">
        <f>'Reference Data'!CG22</f>
        <v>0.004752482876712344</v>
      </c>
      <c r="P26" s="133">
        <f>'Reference Data'!CH22</f>
        <v>0.010506603814878283</v>
      </c>
      <c r="Q26" s="59">
        <f t="shared" si="0"/>
        <v>0.37425908669159064</v>
      </c>
      <c r="R26" s="21">
        <f t="shared" si="1"/>
        <v>0.003750844815258725</v>
      </c>
    </row>
    <row r="27" spans="1:18" ht="15">
      <c r="A27" s="12">
        <v>10071</v>
      </c>
      <c r="B27" s="33" t="s">
        <v>29</v>
      </c>
      <c r="C27" s="47">
        <f>'Reference Data'!R23</f>
        <v>1.8623764840182646</v>
      </c>
      <c r="D27" s="52">
        <f>'Reference Data'!S23</f>
        <v>0</v>
      </c>
      <c r="E27" s="19">
        <f>'Reference Data'!AH23</f>
        <v>0</v>
      </c>
      <c r="F27" s="20">
        <f>'Reference Data'!AQ23</f>
        <v>0</v>
      </c>
      <c r="G27" s="19">
        <f>'Reference Data'!AZ23</f>
        <v>0</v>
      </c>
      <c r="H27" s="20">
        <f>'Reference Data'!BI23</f>
        <v>0</v>
      </c>
      <c r="I27" s="52">
        <f>'Reference Data'!BJ23</f>
        <v>0</v>
      </c>
      <c r="J27" s="54">
        <f t="shared" si="2"/>
        <v>1.8623764840182646</v>
      </c>
      <c r="K27" s="47">
        <f>'Reference Data'!BU23</f>
        <v>1.914</v>
      </c>
      <c r="L27" s="19">
        <f>'Reference Data'!BV23</f>
        <v>-0.05162351598173531</v>
      </c>
      <c r="M27" s="19">
        <f>'Reference Data'!BW23</f>
        <v>0</v>
      </c>
      <c r="N27" s="19">
        <f>'Reference Data'!CF23</f>
        <v>0</v>
      </c>
      <c r="O27" s="20">
        <f>'Reference Data'!CG23</f>
        <v>0</v>
      </c>
      <c r="P27" s="133">
        <f>'Reference Data'!CH23</f>
        <v>0.05379276511593706</v>
      </c>
      <c r="Q27" s="59">
        <f t="shared" si="0"/>
        <v>1.9161692491342017</v>
      </c>
      <c r="R27" s="21">
        <f t="shared" si="1"/>
        <v>-0.05379276511593711</v>
      </c>
    </row>
    <row r="28" spans="1:18" ht="15">
      <c r="A28" s="12">
        <v>10072</v>
      </c>
      <c r="B28" s="33" t="s">
        <v>30</v>
      </c>
      <c r="C28" s="47">
        <f>'Reference Data'!R24</f>
        <v>24.074671004566213</v>
      </c>
      <c r="D28" s="52">
        <f>'Reference Data'!S24</f>
        <v>0</v>
      </c>
      <c r="E28" s="19">
        <f>'Reference Data'!AH24</f>
        <v>0</v>
      </c>
      <c r="F28" s="20">
        <f>'Reference Data'!AQ24</f>
        <v>0</v>
      </c>
      <c r="G28" s="19">
        <f>'Reference Data'!AZ24</f>
        <v>0</v>
      </c>
      <c r="H28" s="20">
        <f>'Reference Data'!BI24</f>
        <v>0</v>
      </c>
      <c r="I28" s="52">
        <f>'Reference Data'!BJ24</f>
        <v>0</v>
      </c>
      <c r="J28" s="54">
        <f t="shared" si="2"/>
        <v>24.074671004566213</v>
      </c>
      <c r="K28" s="47">
        <f>'Reference Data'!BU24</f>
        <v>23.982</v>
      </c>
      <c r="L28" s="19">
        <f>'Reference Data'!BV24</f>
        <v>0</v>
      </c>
      <c r="M28" s="19">
        <f>'Reference Data'!BW24</f>
        <v>0.0835</v>
      </c>
      <c r="N28" s="19">
        <f>'Reference Data'!CF24</f>
        <v>0</v>
      </c>
      <c r="O28" s="20">
        <f>'Reference Data'!CG24</f>
        <v>0.02316775114155334</v>
      </c>
      <c r="P28" s="133">
        <f>'Reference Data'!CH24</f>
        <v>0.6957755627891063</v>
      </c>
      <c r="Q28" s="59">
        <f t="shared" si="0"/>
        <v>24.78444331393066</v>
      </c>
      <c r="R28" s="21">
        <f t="shared" si="1"/>
        <v>-0.7097723093644461</v>
      </c>
    </row>
    <row r="29" spans="1:18" ht="15">
      <c r="A29" s="12">
        <v>10074</v>
      </c>
      <c r="B29" s="33" t="s">
        <v>31</v>
      </c>
      <c r="C29" s="47">
        <f>'Reference Data'!R25</f>
        <v>30.437412557077625</v>
      </c>
      <c r="D29" s="52">
        <f>'Reference Data'!S25</f>
        <v>0</v>
      </c>
      <c r="E29" s="19">
        <f>'Reference Data'!AH25</f>
        <v>0</v>
      </c>
      <c r="F29" s="20">
        <f>'Reference Data'!AQ25</f>
        <v>2.9414383561643835</v>
      </c>
      <c r="G29" s="19">
        <f>'Reference Data'!AZ25</f>
        <v>0</v>
      </c>
      <c r="H29" s="20">
        <f>'Reference Data'!BI25</f>
        <v>0</v>
      </c>
      <c r="I29" s="52">
        <f>'Reference Data'!BJ25</f>
        <v>0</v>
      </c>
      <c r="J29" s="54">
        <f t="shared" si="2"/>
        <v>27.495974200913242</v>
      </c>
      <c r="K29" s="47">
        <f>'Reference Data'!BU25</f>
        <v>26.682</v>
      </c>
      <c r="L29" s="19">
        <f>'Reference Data'!BV25</f>
        <v>0</v>
      </c>
      <c r="M29" s="19">
        <f>'Reference Data'!BW25</f>
        <v>0.07925</v>
      </c>
      <c r="N29" s="19">
        <f>'Reference Data'!CF25</f>
        <v>0</v>
      </c>
      <c r="O29" s="20">
        <f>'Reference Data'!CG25</f>
        <v>0.20349355022831084</v>
      </c>
      <c r="P29" s="133">
        <f>'Reference Data'!CH25</f>
        <v>0.7788479551026615</v>
      </c>
      <c r="Q29" s="59">
        <f t="shared" si="0"/>
        <v>27.74359150533097</v>
      </c>
      <c r="R29" s="21">
        <f t="shared" si="1"/>
        <v>-0.24761730441772656</v>
      </c>
    </row>
    <row r="30" spans="1:18" ht="15">
      <c r="A30" s="12">
        <v>10076</v>
      </c>
      <c r="B30" s="33" t="s">
        <v>32</v>
      </c>
      <c r="C30" s="47">
        <f>'Reference Data'!R26</f>
        <v>7.847892237442921</v>
      </c>
      <c r="D30" s="52">
        <f>'Reference Data'!S26</f>
        <v>0</v>
      </c>
      <c r="E30" s="19">
        <f>'Reference Data'!AH26</f>
        <v>0</v>
      </c>
      <c r="F30" s="20">
        <f>'Reference Data'!AQ26</f>
        <v>0</v>
      </c>
      <c r="G30" s="19">
        <f>'Reference Data'!AZ26</f>
        <v>0</v>
      </c>
      <c r="H30" s="20">
        <f>'Reference Data'!BI26</f>
        <v>0</v>
      </c>
      <c r="I30" s="52">
        <f>'Reference Data'!BJ26</f>
        <v>0</v>
      </c>
      <c r="J30" s="54">
        <f t="shared" si="2"/>
        <v>7.847892237442921</v>
      </c>
      <c r="K30" s="47">
        <f>'Reference Data'!BU26</f>
        <v>4.817</v>
      </c>
      <c r="L30" s="19">
        <f>'Reference Data'!BV26</f>
        <v>0</v>
      </c>
      <c r="M30" s="19">
        <f>'Reference Data'!BW26</f>
        <v>0.0045000000000000005</v>
      </c>
      <c r="N30" s="19">
        <f>'Reference Data'!CF26</f>
        <v>0</v>
      </c>
      <c r="O30" s="20">
        <f>'Reference Data'!CG26</f>
        <v>0.7577230593607303</v>
      </c>
      <c r="P30" s="133">
        <f>'Reference Data'!CH26</f>
        <v>0.16114992759899355</v>
      </c>
      <c r="Q30" s="59">
        <f t="shared" si="0"/>
        <v>5.7403729869597235</v>
      </c>
      <c r="R30" s="21">
        <f t="shared" si="1"/>
        <v>2.1075192504831977</v>
      </c>
    </row>
    <row r="31" spans="1:18" ht="15">
      <c r="A31" s="12">
        <v>10078</v>
      </c>
      <c r="B31" s="33" t="s">
        <v>33</v>
      </c>
      <c r="C31" s="47">
        <f>'Reference Data'!R27</f>
        <v>3.711955593607306</v>
      </c>
      <c r="D31" s="52">
        <f>'Reference Data'!S27</f>
        <v>0</v>
      </c>
      <c r="E31" s="19">
        <f>'Reference Data'!AH27</f>
        <v>0</v>
      </c>
      <c r="F31" s="20">
        <f>'Reference Data'!AQ27</f>
        <v>0</v>
      </c>
      <c r="G31" s="19">
        <f>'Reference Data'!AZ27</f>
        <v>0</v>
      </c>
      <c r="H31" s="20">
        <f>'Reference Data'!BI27</f>
        <v>0</v>
      </c>
      <c r="I31" s="52">
        <f>'Reference Data'!BJ27</f>
        <v>0</v>
      </c>
      <c r="J31" s="54">
        <f t="shared" si="2"/>
        <v>3.711955593607306</v>
      </c>
      <c r="K31" s="47">
        <f>'Reference Data'!BU27</f>
        <v>3.718</v>
      </c>
      <c r="L31" s="19">
        <f>'Reference Data'!BV27</f>
        <v>-0.00604440639269388</v>
      </c>
      <c r="M31" s="19">
        <f>'Reference Data'!BW27</f>
        <v>0.0005</v>
      </c>
      <c r="N31" s="19">
        <f>'Reference Data'!CF27</f>
        <v>0</v>
      </c>
      <c r="O31" s="20">
        <f>'Reference Data'!CG27</f>
        <v>0</v>
      </c>
      <c r="P31" s="133">
        <f>'Reference Data'!CH27</f>
        <v>0.10723033364305838</v>
      </c>
      <c r="Q31" s="59">
        <f t="shared" si="0"/>
        <v>3.8196859272503647</v>
      </c>
      <c r="R31" s="21">
        <f t="shared" si="1"/>
        <v>-0.10773033364305862</v>
      </c>
    </row>
    <row r="32" spans="1:18" ht="15">
      <c r="A32" s="12">
        <v>10079</v>
      </c>
      <c r="B32" s="33" t="s">
        <v>34</v>
      </c>
      <c r="C32" s="47">
        <f>'Reference Data'!R28</f>
        <v>84.35545456621004</v>
      </c>
      <c r="D32" s="52">
        <f>'Reference Data'!S28</f>
        <v>0</v>
      </c>
      <c r="E32" s="19">
        <f>'Reference Data'!AH28</f>
        <v>0</v>
      </c>
      <c r="F32" s="20">
        <f>'Reference Data'!AQ28</f>
        <v>2.9414383561643835</v>
      </c>
      <c r="G32" s="19">
        <f>'Reference Data'!AZ28</f>
        <v>0</v>
      </c>
      <c r="H32" s="20">
        <f>'Reference Data'!BI28</f>
        <v>4.015296803652968</v>
      </c>
      <c r="I32" s="52">
        <f>'Reference Data'!BJ28</f>
        <v>0</v>
      </c>
      <c r="J32" s="54">
        <f t="shared" si="2"/>
        <v>77.39871940639269</v>
      </c>
      <c r="K32" s="47">
        <f>'Reference Data'!BU28</f>
        <v>88.179</v>
      </c>
      <c r="L32" s="19">
        <f>'Reference Data'!BV28</f>
        <v>-10.780280593607316</v>
      </c>
      <c r="M32" s="19">
        <f>'Reference Data'!BW28</f>
        <v>0</v>
      </c>
      <c r="N32" s="19">
        <f>'Reference Data'!CF28</f>
        <v>2.007648401826484</v>
      </c>
      <c r="O32" s="20">
        <f>'Reference Data'!CG28</f>
        <v>0</v>
      </c>
      <c r="P32" s="133">
        <f>'Reference Data'!CH28</f>
        <v>2.293568528636634</v>
      </c>
      <c r="Q32" s="59">
        <f t="shared" si="0"/>
        <v>81.69993633685581</v>
      </c>
      <c r="R32" s="21">
        <f t="shared" si="1"/>
        <v>-4.301216930463127</v>
      </c>
    </row>
    <row r="33" spans="1:18" ht="15">
      <c r="A33" s="12">
        <v>10080</v>
      </c>
      <c r="B33" s="33" t="s">
        <v>35</v>
      </c>
      <c r="C33" s="47">
        <f>'Reference Data'!R29</f>
        <v>6.603685616438357</v>
      </c>
      <c r="D33" s="52">
        <f>'Reference Data'!S29</f>
        <v>0</v>
      </c>
      <c r="E33" s="19">
        <f>'Reference Data'!AH29</f>
        <v>0</v>
      </c>
      <c r="F33" s="20">
        <f>'Reference Data'!AQ29</f>
        <v>0</v>
      </c>
      <c r="G33" s="19">
        <f>'Reference Data'!AZ29</f>
        <v>0</v>
      </c>
      <c r="H33" s="20">
        <f>'Reference Data'!BI29</f>
        <v>0</v>
      </c>
      <c r="I33" s="52">
        <f>'Reference Data'!BJ29</f>
        <v>0</v>
      </c>
      <c r="J33" s="54">
        <f t="shared" si="2"/>
        <v>6.603685616438357</v>
      </c>
      <c r="K33" s="47">
        <f>'Reference Data'!BU29</f>
        <v>7.437</v>
      </c>
      <c r="L33" s="19">
        <f>'Reference Data'!BV29</f>
        <v>-0.8333143835616434</v>
      </c>
      <c r="M33" s="19">
        <f>'Reference Data'!BW29</f>
        <v>0</v>
      </c>
      <c r="N33" s="19">
        <f>'Reference Data'!CF29</f>
        <v>0</v>
      </c>
      <c r="O33" s="20">
        <f>'Reference Data'!CG29</f>
        <v>0</v>
      </c>
      <c r="P33" s="133">
        <f>'Reference Data'!CH29</f>
        <v>0.190740439601189</v>
      </c>
      <c r="Q33" s="59">
        <f t="shared" si="0"/>
        <v>6.794426056039546</v>
      </c>
      <c r="R33" s="21">
        <f t="shared" si="1"/>
        <v>-0.19074043960118914</v>
      </c>
    </row>
    <row r="34" spans="1:18" ht="15">
      <c r="A34" s="12">
        <v>10081</v>
      </c>
      <c r="B34" s="33" t="s">
        <v>36</v>
      </c>
      <c r="C34" s="47">
        <f>'Reference Data'!R30</f>
        <v>12.051348630136983</v>
      </c>
      <c r="D34" s="52">
        <f>'Reference Data'!S30</f>
        <v>0</v>
      </c>
      <c r="E34" s="19">
        <f>'Reference Data'!AH30</f>
        <v>0</v>
      </c>
      <c r="F34" s="20">
        <f>'Reference Data'!AQ30</f>
        <v>2.9414383561643835</v>
      </c>
      <c r="G34" s="19">
        <f>'Reference Data'!AZ30</f>
        <v>0</v>
      </c>
      <c r="H34" s="20">
        <f>'Reference Data'!BI30</f>
        <v>0</v>
      </c>
      <c r="I34" s="52">
        <f>'Reference Data'!BJ30</f>
        <v>0</v>
      </c>
      <c r="J34" s="54">
        <f t="shared" si="2"/>
        <v>9.1099102739726</v>
      </c>
      <c r="K34" s="47">
        <f>'Reference Data'!BU30</f>
        <v>10.455</v>
      </c>
      <c r="L34" s="19">
        <f>'Reference Data'!BV30</f>
        <v>-1.3450897260273997</v>
      </c>
      <c r="M34" s="19">
        <f>'Reference Data'!BW30</f>
        <v>0.00875</v>
      </c>
      <c r="N34" s="19">
        <f>'Reference Data'!CF30</f>
        <v>0</v>
      </c>
      <c r="O34" s="20">
        <f>'Reference Data'!CG30</f>
        <v>0</v>
      </c>
      <c r="P34" s="133">
        <f>'Reference Data'!CH30</f>
        <v>0.26338280927575525</v>
      </c>
      <c r="Q34" s="59">
        <f t="shared" si="0"/>
        <v>9.382043083248355</v>
      </c>
      <c r="R34" s="21">
        <f t="shared" si="1"/>
        <v>-0.2721328092757549</v>
      </c>
    </row>
    <row r="35" spans="1:18" ht="15">
      <c r="A35" s="12">
        <v>10082</v>
      </c>
      <c r="B35" s="33" t="s">
        <v>37</v>
      </c>
      <c r="C35" s="47">
        <f>'Reference Data'!R31</f>
        <v>0.09501609589041098</v>
      </c>
      <c r="D35" s="52">
        <f>'Reference Data'!S31</f>
        <v>0</v>
      </c>
      <c r="E35" s="19">
        <f>'Reference Data'!AH31</f>
        <v>0</v>
      </c>
      <c r="F35" s="20">
        <f>'Reference Data'!AQ31</f>
        <v>0</v>
      </c>
      <c r="G35" s="19">
        <f>'Reference Data'!AZ31</f>
        <v>0</v>
      </c>
      <c r="H35" s="20">
        <f>'Reference Data'!BI31</f>
        <v>0</v>
      </c>
      <c r="I35" s="52">
        <f>'Reference Data'!BJ31</f>
        <v>0</v>
      </c>
      <c r="J35" s="54">
        <f t="shared" si="2"/>
        <v>0.09501609589041098</v>
      </c>
      <c r="K35" s="47">
        <f>'Reference Data'!BU31</f>
        <v>0.118</v>
      </c>
      <c r="L35" s="19">
        <f>'Reference Data'!BV31</f>
        <v>-0.022983904109589018</v>
      </c>
      <c r="M35" s="19">
        <f>'Reference Data'!BW31</f>
        <v>0</v>
      </c>
      <c r="N35" s="19">
        <f>'Reference Data'!CF31</f>
        <v>0</v>
      </c>
      <c r="O35" s="20">
        <f>'Reference Data'!CG31</f>
        <v>0</v>
      </c>
      <c r="P35" s="133">
        <f>'Reference Data'!CH31</f>
        <v>0.002744438931830984</v>
      </c>
      <c r="Q35" s="59">
        <f t="shared" si="0"/>
        <v>0.09776053482224197</v>
      </c>
      <c r="R35" s="21">
        <f t="shared" si="1"/>
        <v>-0.002744438931830989</v>
      </c>
    </row>
    <row r="36" spans="1:18" ht="15">
      <c r="A36" s="12">
        <v>10083</v>
      </c>
      <c r="B36" s="33" t="s">
        <v>38</v>
      </c>
      <c r="C36" s="47">
        <f>'Reference Data'!R32</f>
        <v>8.667896461187215</v>
      </c>
      <c r="D36" s="52">
        <f>'Reference Data'!S32</f>
        <v>0</v>
      </c>
      <c r="E36" s="19">
        <f>'Reference Data'!AH32</f>
        <v>0</v>
      </c>
      <c r="F36" s="20">
        <f>'Reference Data'!AQ32</f>
        <v>0</v>
      </c>
      <c r="G36" s="19">
        <f>'Reference Data'!AZ32</f>
        <v>0</v>
      </c>
      <c r="H36" s="20">
        <f>'Reference Data'!BI32</f>
        <v>0</v>
      </c>
      <c r="I36" s="52">
        <f>'Reference Data'!BJ32</f>
        <v>0</v>
      </c>
      <c r="J36" s="54">
        <f t="shared" si="2"/>
        <v>8.667896461187215</v>
      </c>
      <c r="K36" s="47">
        <f>'Reference Data'!BU32</f>
        <v>8.363</v>
      </c>
      <c r="L36" s="19">
        <f>'Reference Data'!BV32</f>
        <v>0</v>
      </c>
      <c r="M36" s="19">
        <f>'Reference Data'!BW32</f>
        <v>0.024</v>
      </c>
      <c r="N36" s="19">
        <f>'Reference Data'!CF32</f>
        <v>0</v>
      </c>
      <c r="O36" s="20">
        <f>'Reference Data'!CG32</f>
        <v>0.07622411529680395</v>
      </c>
      <c r="P36" s="133">
        <f>'Reference Data'!CH32</f>
        <v>0.24445123253243908</v>
      </c>
      <c r="Q36" s="59">
        <f t="shared" si="0"/>
        <v>8.707675347829243</v>
      </c>
      <c r="R36" s="21">
        <f t="shared" si="1"/>
        <v>-0.039778886642027445</v>
      </c>
    </row>
    <row r="37" spans="1:18" ht="15">
      <c r="A37" s="12">
        <v>10086</v>
      </c>
      <c r="B37" s="33" t="s">
        <v>39</v>
      </c>
      <c r="C37" s="47">
        <f>'Reference Data'!R33</f>
        <v>3.847422831050228</v>
      </c>
      <c r="D37" s="52">
        <f>'Reference Data'!S33</f>
        <v>0</v>
      </c>
      <c r="E37" s="19">
        <f>'Reference Data'!AH33</f>
        <v>0</v>
      </c>
      <c r="F37" s="20">
        <f>'Reference Data'!AQ33</f>
        <v>0</v>
      </c>
      <c r="G37" s="19">
        <f>'Reference Data'!AZ33</f>
        <v>0</v>
      </c>
      <c r="H37" s="20">
        <f>'Reference Data'!BI33</f>
        <v>0</v>
      </c>
      <c r="I37" s="52">
        <f>'Reference Data'!BJ33</f>
        <v>0</v>
      </c>
      <c r="J37" s="54">
        <f t="shared" si="2"/>
        <v>3.847422831050228</v>
      </c>
      <c r="K37" s="47">
        <f>'Reference Data'!BU33</f>
        <v>3.945</v>
      </c>
      <c r="L37" s="19">
        <f>'Reference Data'!BV33</f>
        <v>-0.09757716894977175</v>
      </c>
      <c r="M37" s="19">
        <f>'Reference Data'!BW33</f>
        <v>0</v>
      </c>
      <c r="N37" s="19">
        <f>'Reference Data'!CF33</f>
        <v>0</v>
      </c>
      <c r="O37" s="20">
        <f>'Reference Data'!CG33</f>
        <v>0</v>
      </c>
      <c r="P37" s="133">
        <f>'Reference Data'!CH33</f>
        <v>0.11112871883231358</v>
      </c>
      <c r="Q37" s="59">
        <f t="shared" si="0"/>
        <v>3.9585515498825417</v>
      </c>
      <c r="R37" s="21">
        <f t="shared" si="1"/>
        <v>-0.11112871883231357</v>
      </c>
    </row>
    <row r="38" spans="1:18" ht="15">
      <c r="A38" s="12">
        <v>10087</v>
      </c>
      <c r="B38" s="33" t="s">
        <v>40</v>
      </c>
      <c r="C38" s="47">
        <f>'Reference Data'!R34</f>
        <v>43.41081997716895</v>
      </c>
      <c r="D38" s="52">
        <f>'Reference Data'!S34</f>
        <v>0</v>
      </c>
      <c r="E38" s="19">
        <f>'Reference Data'!AH34</f>
        <v>0</v>
      </c>
      <c r="F38" s="20">
        <f>'Reference Data'!AQ34</f>
        <v>0</v>
      </c>
      <c r="G38" s="19">
        <f>'Reference Data'!AZ34</f>
        <v>0</v>
      </c>
      <c r="H38" s="20">
        <f>'Reference Data'!BI34</f>
        <v>0</v>
      </c>
      <c r="I38" s="52">
        <f>'Reference Data'!BJ34</f>
        <v>0</v>
      </c>
      <c r="J38" s="54">
        <f t="shared" si="2"/>
        <v>43.41081997716895</v>
      </c>
      <c r="K38" s="47">
        <f>'Reference Data'!BU34</f>
        <v>85.48</v>
      </c>
      <c r="L38" s="19">
        <f>'Reference Data'!BV34</f>
        <v>-42.069180022831056</v>
      </c>
      <c r="M38" s="19">
        <f>'Reference Data'!BW34</f>
        <v>0</v>
      </c>
      <c r="N38" s="19">
        <f>'Reference Data'!CF34</f>
        <v>0</v>
      </c>
      <c r="O38" s="20">
        <f>'Reference Data'!CG34</f>
        <v>0</v>
      </c>
      <c r="P38" s="133">
        <f>'Reference Data'!CH34</f>
        <v>1.253875391233288</v>
      </c>
      <c r="Q38" s="59">
        <f t="shared" si="0"/>
        <v>44.664695368402235</v>
      </c>
      <c r="R38" s="21">
        <f t="shared" si="1"/>
        <v>-1.2538753912332865</v>
      </c>
    </row>
    <row r="39" spans="1:18" ht="15">
      <c r="A39" s="12">
        <v>10089</v>
      </c>
      <c r="B39" s="33" t="s">
        <v>41</v>
      </c>
      <c r="C39" s="47">
        <f>'Reference Data'!R35</f>
        <v>110.42244657534245</v>
      </c>
      <c r="D39" s="52">
        <f>'Reference Data'!S35</f>
        <v>0</v>
      </c>
      <c r="E39" s="19">
        <f>'Reference Data'!AH35</f>
        <v>0</v>
      </c>
      <c r="F39" s="20">
        <f>'Reference Data'!AQ35</f>
        <v>0</v>
      </c>
      <c r="G39" s="19">
        <f>'Reference Data'!AZ35</f>
        <v>0</v>
      </c>
      <c r="H39" s="20">
        <f>'Reference Data'!BI35</f>
        <v>0.5823059360730594</v>
      </c>
      <c r="I39" s="52">
        <f>'Reference Data'!BJ35</f>
        <v>0</v>
      </c>
      <c r="J39" s="54">
        <f t="shared" si="2"/>
        <v>109.84014063926939</v>
      </c>
      <c r="K39" s="47">
        <f>'Reference Data'!BU35</f>
        <v>104.213</v>
      </c>
      <c r="L39" s="19">
        <f>'Reference Data'!BV35</f>
        <v>0</v>
      </c>
      <c r="M39" s="19">
        <f>'Reference Data'!BW35</f>
        <v>0.9207500000000001</v>
      </c>
      <c r="N39" s="19">
        <f>'Reference Data'!CF35</f>
        <v>0.2911529680365297</v>
      </c>
      <c r="O39" s="20">
        <f>'Reference Data'!CG35</f>
        <v>1.4067851598173498</v>
      </c>
      <c r="P39" s="133">
        <f>'Reference Data'!CH35</f>
        <v>3.0857197541505923</v>
      </c>
      <c r="Q39" s="59">
        <f aca="true" t="shared" si="3" ref="Q39:Q70">SUM(K39:P39)</f>
        <v>109.91740788200445</v>
      </c>
      <c r="R39" s="21">
        <f aca="true" t="shared" si="4" ref="R39:R70">J39-Q39</f>
        <v>-0.07726724273506136</v>
      </c>
    </row>
    <row r="40" spans="1:18" ht="15">
      <c r="A40" s="12">
        <v>10091</v>
      </c>
      <c r="B40" s="33" t="s">
        <v>42</v>
      </c>
      <c r="C40" s="47">
        <f>'Reference Data'!R36</f>
        <v>9.11535410958904</v>
      </c>
      <c r="D40" s="52">
        <f>'Reference Data'!S36</f>
        <v>0</v>
      </c>
      <c r="E40" s="19">
        <f>'Reference Data'!AH36</f>
        <v>0</v>
      </c>
      <c r="F40" s="20">
        <f>'Reference Data'!AQ36</f>
        <v>0</v>
      </c>
      <c r="G40" s="19">
        <f>'Reference Data'!AZ36</f>
        <v>0</v>
      </c>
      <c r="H40" s="20">
        <f>'Reference Data'!BI36</f>
        <v>0</v>
      </c>
      <c r="I40" s="52">
        <f>'Reference Data'!BJ36</f>
        <v>0</v>
      </c>
      <c r="J40" s="54">
        <f t="shared" si="2"/>
        <v>9.11535410958904</v>
      </c>
      <c r="K40" s="47">
        <f>'Reference Data'!BU36</f>
        <v>9.422</v>
      </c>
      <c r="L40" s="19">
        <f>'Reference Data'!BV36</f>
        <v>-0.3066458904109606</v>
      </c>
      <c r="M40" s="19">
        <f>'Reference Data'!BW36</f>
        <v>0.0065</v>
      </c>
      <c r="N40" s="19">
        <f>'Reference Data'!CF36</f>
        <v>0</v>
      </c>
      <c r="O40" s="20">
        <f>'Reference Data'!CG36</f>
        <v>0</v>
      </c>
      <c r="P40" s="133">
        <f>'Reference Data'!CH36</f>
        <v>0.26347505982262825</v>
      </c>
      <c r="Q40" s="59">
        <f t="shared" si="3"/>
        <v>9.38532916941167</v>
      </c>
      <c r="R40" s="21">
        <f t="shared" si="4"/>
        <v>-0.26997505982262915</v>
      </c>
    </row>
    <row r="41" spans="1:18" ht="15">
      <c r="A41" s="12">
        <v>10094</v>
      </c>
      <c r="B41" s="33" t="s">
        <v>43</v>
      </c>
      <c r="C41" s="47">
        <f>'Reference Data'!R37</f>
        <v>3.14409303652968</v>
      </c>
      <c r="D41" s="52">
        <f>'Reference Data'!S37</f>
        <v>0</v>
      </c>
      <c r="E41" s="19">
        <f>'Reference Data'!AH37</f>
        <v>0</v>
      </c>
      <c r="F41" s="20">
        <f>'Reference Data'!AQ37</f>
        <v>0.11232876712328767</v>
      </c>
      <c r="G41" s="19">
        <f>'Reference Data'!AZ37</f>
        <v>0</v>
      </c>
      <c r="H41" s="20">
        <f>'Reference Data'!BI37</f>
        <v>0</v>
      </c>
      <c r="I41" s="52">
        <f>'Reference Data'!BJ37</f>
        <v>0</v>
      </c>
      <c r="J41" s="54">
        <f t="shared" si="2"/>
        <v>3.031764269406392</v>
      </c>
      <c r="K41" s="47">
        <f>'Reference Data'!BU37</f>
        <v>3.037</v>
      </c>
      <c r="L41" s="19">
        <f>'Reference Data'!BV37</f>
        <v>-0.0052357305936077125</v>
      </c>
      <c r="M41" s="19">
        <f>'Reference Data'!BW37</f>
        <v>0</v>
      </c>
      <c r="N41" s="19">
        <f>'Reference Data'!CF37</f>
        <v>0</v>
      </c>
      <c r="O41" s="20">
        <f>'Reference Data'!CG37</f>
        <v>0</v>
      </c>
      <c r="P41" s="133">
        <f>'Reference Data'!CH37</f>
        <v>0.087569288288688</v>
      </c>
      <c r="Q41" s="59">
        <f t="shared" si="3"/>
        <v>3.11933355769508</v>
      </c>
      <c r="R41" s="21">
        <f t="shared" si="4"/>
        <v>-0.08756928828868782</v>
      </c>
    </row>
    <row r="42" spans="1:18" ht="15">
      <c r="A42" s="12">
        <v>10095</v>
      </c>
      <c r="B42" s="33" t="s">
        <v>44</v>
      </c>
      <c r="C42" s="47">
        <f>'Reference Data'!R38</f>
        <v>3.7678392694063922</v>
      </c>
      <c r="D42" s="52">
        <f>'Reference Data'!S38</f>
        <v>0</v>
      </c>
      <c r="E42" s="19">
        <f>'Reference Data'!AH38</f>
        <v>0</v>
      </c>
      <c r="F42" s="20">
        <f>'Reference Data'!AQ38</f>
        <v>0</v>
      </c>
      <c r="G42" s="19">
        <f>'Reference Data'!AZ38</f>
        <v>0</v>
      </c>
      <c r="H42" s="20">
        <f>'Reference Data'!BI38</f>
        <v>0</v>
      </c>
      <c r="I42" s="52">
        <f>'Reference Data'!BJ38</f>
        <v>0</v>
      </c>
      <c r="J42" s="54">
        <f t="shared" si="2"/>
        <v>3.7678392694063922</v>
      </c>
      <c r="K42" s="47">
        <f>'Reference Data'!BU38</f>
        <v>3.643</v>
      </c>
      <c r="L42" s="19">
        <f>'Reference Data'!BV38</f>
        <v>0</v>
      </c>
      <c r="M42" s="19">
        <f>'Reference Data'!BW38</f>
        <v>0</v>
      </c>
      <c r="N42" s="19">
        <f>'Reference Data'!CF38</f>
        <v>0</v>
      </c>
      <c r="O42" s="20">
        <f>'Reference Data'!CG38</f>
        <v>0.031209817351598113</v>
      </c>
      <c r="P42" s="133">
        <f>'Reference Data'!CH38</f>
        <v>0.10612564504950339</v>
      </c>
      <c r="Q42" s="59">
        <f t="shared" si="3"/>
        <v>3.7803354624011014</v>
      </c>
      <c r="R42" s="21">
        <f t="shared" si="4"/>
        <v>-0.012496192994709165</v>
      </c>
    </row>
    <row r="43" spans="1:18" ht="15">
      <c r="A43" s="12">
        <v>10097</v>
      </c>
      <c r="B43" s="33" t="s">
        <v>45</v>
      </c>
      <c r="C43" s="47">
        <f>'Reference Data'!R39</f>
        <v>1.9894253424657535</v>
      </c>
      <c r="D43" s="52">
        <f>'Reference Data'!S39</f>
        <v>0</v>
      </c>
      <c r="E43" s="19">
        <f>'Reference Data'!AH39</f>
        <v>0</v>
      </c>
      <c r="F43" s="20">
        <f>'Reference Data'!AQ39</f>
        <v>0</v>
      </c>
      <c r="G43" s="19">
        <f>'Reference Data'!AZ39</f>
        <v>0</v>
      </c>
      <c r="H43" s="20">
        <f>'Reference Data'!BI39</f>
        <v>0</v>
      </c>
      <c r="I43" s="52">
        <f>'Reference Data'!BJ39</f>
        <v>0</v>
      </c>
      <c r="J43" s="54">
        <f t="shared" si="2"/>
        <v>1.9894253424657535</v>
      </c>
      <c r="K43" s="47">
        <f>'Reference Data'!BU39</f>
        <v>2.038</v>
      </c>
      <c r="L43" s="19">
        <f>'Reference Data'!BV39</f>
        <v>-0.04857465753424628</v>
      </c>
      <c r="M43" s="19">
        <f>'Reference Data'!BW39</f>
        <v>0</v>
      </c>
      <c r="N43" s="19">
        <f>'Reference Data'!CF39</f>
        <v>0</v>
      </c>
      <c r="O43" s="20">
        <f>'Reference Data'!CG39</f>
        <v>0</v>
      </c>
      <c r="P43" s="133">
        <f>'Reference Data'!CH39</f>
        <v>0.05746243634480051</v>
      </c>
      <c r="Q43" s="59">
        <f t="shared" si="3"/>
        <v>2.046887778810554</v>
      </c>
      <c r="R43" s="21">
        <f t="shared" si="4"/>
        <v>-0.05746243634480064</v>
      </c>
    </row>
    <row r="44" spans="1:18" ht="15">
      <c r="A44" s="12">
        <v>10101</v>
      </c>
      <c r="B44" s="33" t="s">
        <v>46</v>
      </c>
      <c r="C44" s="47">
        <f>'Reference Data'!R40</f>
        <v>76.7698216894977</v>
      </c>
      <c r="D44" s="52">
        <f>'Reference Data'!S40</f>
        <v>0</v>
      </c>
      <c r="E44" s="19">
        <f>'Reference Data'!AH40</f>
        <v>0</v>
      </c>
      <c r="F44" s="20">
        <f>'Reference Data'!AQ40</f>
        <v>0</v>
      </c>
      <c r="G44" s="19">
        <f>'Reference Data'!AZ40</f>
        <v>0</v>
      </c>
      <c r="H44" s="20">
        <f>'Reference Data'!BI40</f>
        <v>0.6731735159817351</v>
      </c>
      <c r="I44" s="52">
        <f>'Reference Data'!BJ40</f>
        <v>0</v>
      </c>
      <c r="J44" s="54">
        <f t="shared" si="2"/>
        <v>76.09664817351597</v>
      </c>
      <c r="K44" s="47">
        <f>'Reference Data'!BU40</f>
        <v>76.028</v>
      </c>
      <c r="L44" s="19">
        <f>'Reference Data'!BV40</f>
        <v>0</v>
      </c>
      <c r="M44" s="19">
        <f>'Reference Data'!BW40</f>
        <v>1.2647499999999998</v>
      </c>
      <c r="N44" s="19">
        <f>'Reference Data'!CF40</f>
        <v>0.33658675799086757</v>
      </c>
      <c r="O44" s="20">
        <f>'Reference Data'!CG40</f>
        <v>0.017162043378991854</v>
      </c>
      <c r="P44" s="133">
        <f>'Reference Data'!CH40</f>
        <v>2.2427365830377477</v>
      </c>
      <c r="Q44" s="59">
        <f t="shared" si="3"/>
        <v>79.88923538440763</v>
      </c>
      <c r="R44" s="21">
        <f t="shared" si="4"/>
        <v>-3.7925872108916536</v>
      </c>
    </row>
    <row r="45" spans="1:18" ht="15">
      <c r="A45" s="12">
        <v>10103</v>
      </c>
      <c r="B45" s="33" t="s">
        <v>47</v>
      </c>
      <c r="C45" s="47">
        <f>'Reference Data'!R41</f>
        <v>534.3134636986301</v>
      </c>
      <c r="D45" s="52">
        <f>'Reference Data'!S41</f>
        <v>0</v>
      </c>
      <c r="E45" s="19">
        <f>'Reference Data'!AH41</f>
        <v>0</v>
      </c>
      <c r="F45" s="20">
        <f>'Reference Data'!AQ41</f>
        <v>225.94851598173517</v>
      </c>
      <c r="G45" s="19">
        <f>'Reference Data'!AZ41</f>
        <v>0</v>
      </c>
      <c r="H45" s="20">
        <f>'Reference Data'!BI41</f>
        <v>0</v>
      </c>
      <c r="I45" s="52">
        <f>'Reference Data'!BJ41</f>
        <v>123</v>
      </c>
      <c r="J45" s="54">
        <f t="shared" si="2"/>
        <v>431.36494771689496</v>
      </c>
      <c r="K45" s="47">
        <f>'Reference Data'!BU41</f>
        <v>318.494</v>
      </c>
      <c r="L45" s="19">
        <f>'Reference Data'!BV41</f>
        <v>0</v>
      </c>
      <c r="M45" s="19">
        <f>'Reference Data'!BW41</f>
        <v>20.9045</v>
      </c>
      <c r="N45" s="19">
        <f>'Reference Data'!CF41</f>
        <v>0</v>
      </c>
      <c r="O45" s="20">
        <f>'Reference Data'!CG41</f>
        <v>28.217736929223733</v>
      </c>
      <c r="P45" s="133">
        <f>'Reference Data'!CH41</f>
        <v>10.618204243683127</v>
      </c>
      <c r="Q45" s="59">
        <f t="shared" si="3"/>
        <v>378.2344411729069</v>
      </c>
      <c r="R45" s="21">
        <f t="shared" si="4"/>
        <v>53.130506543988076</v>
      </c>
    </row>
    <row r="46" spans="1:18" ht="15">
      <c r="A46" s="12">
        <v>10105</v>
      </c>
      <c r="B46" s="33" t="s">
        <v>48</v>
      </c>
      <c r="C46" s="47">
        <f>'Reference Data'!R42</f>
        <v>83.2379303652968</v>
      </c>
      <c r="D46" s="52">
        <f>'Reference Data'!S42</f>
        <v>0</v>
      </c>
      <c r="E46" s="19">
        <f>'Reference Data'!AH42</f>
        <v>0</v>
      </c>
      <c r="F46" s="20">
        <f>'Reference Data'!AQ42</f>
        <v>0</v>
      </c>
      <c r="G46" s="19">
        <f>'Reference Data'!AZ42</f>
        <v>0</v>
      </c>
      <c r="H46" s="20">
        <f>'Reference Data'!BI42</f>
        <v>0</v>
      </c>
      <c r="I46" s="52">
        <f>'Reference Data'!BJ42</f>
        <v>0</v>
      </c>
      <c r="J46" s="54">
        <f t="shared" si="2"/>
        <v>83.2379303652968</v>
      </c>
      <c r="K46" s="47">
        <f>'Reference Data'!BU42</f>
        <v>92.838</v>
      </c>
      <c r="L46" s="19">
        <f>'Reference Data'!BV42</f>
        <v>-9.600069634703189</v>
      </c>
      <c r="M46" s="19">
        <f>'Reference Data'!BW42</f>
        <v>0</v>
      </c>
      <c r="N46" s="19">
        <f>'Reference Data'!CF42</f>
        <v>0</v>
      </c>
      <c r="O46" s="20">
        <f>'Reference Data'!CG42</f>
        <v>0</v>
      </c>
      <c r="P46" s="133">
        <f>'Reference Data'!CH42</f>
        <v>2.4042391403140284</v>
      </c>
      <c r="Q46" s="59">
        <f t="shared" si="3"/>
        <v>85.64216950561084</v>
      </c>
      <c r="R46" s="21">
        <f t="shared" si="4"/>
        <v>-2.404239140314033</v>
      </c>
    </row>
    <row r="47" spans="1:18" ht="15">
      <c r="A47" s="12">
        <v>10106</v>
      </c>
      <c r="B47" s="33" t="s">
        <v>49</v>
      </c>
      <c r="C47" s="47">
        <f>'Reference Data'!R43</f>
        <v>23.794894520547945</v>
      </c>
      <c r="D47" s="52">
        <f>'Reference Data'!S43</f>
        <v>0</v>
      </c>
      <c r="E47" s="19">
        <f>'Reference Data'!AH43</f>
        <v>0</v>
      </c>
      <c r="F47" s="20">
        <f>'Reference Data'!AQ43</f>
        <v>0</v>
      </c>
      <c r="G47" s="19">
        <f>'Reference Data'!AZ43</f>
        <v>0</v>
      </c>
      <c r="H47" s="20">
        <f>'Reference Data'!BI43</f>
        <v>0</v>
      </c>
      <c r="I47" s="52">
        <f>'Reference Data'!BJ43</f>
        <v>0</v>
      </c>
      <c r="J47" s="54">
        <f t="shared" si="2"/>
        <v>23.794894520547945</v>
      </c>
      <c r="K47" s="47">
        <f>'Reference Data'!BU43</f>
        <v>23.879</v>
      </c>
      <c r="L47" s="19">
        <f>'Reference Data'!BV43</f>
        <v>-0.08410547945205593</v>
      </c>
      <c r="M47" s="19">
        <f>'Reference Data'!BW43</f>
        <v>0</v>
      </c>
      <c r="N47" s="19">
        <f>'Reference Data'!CF43</f>
        <v>0</v>
      </c>
      <c r="O47" s="20">
        <f>'Reference Data'!CG43</f>
        <v>0</v>
      </c>
      <c r="P47" s="133">
        <f>'Reference Data'!CH43</f>
        <v>0.6872902352915342</v>
      </c>
      <c r="Q47" s="59">
        <f t="shared" si="3"/>
        <v>24.48218475583948</v>
      </c>
      <c r="R47" s="21">
        <f t="shared" si="4"/>
        <v>-0.6872902352915347</v>
      </c>
    </row>
    <row r="48" spans="1:18" ht="15">
      <c r="A48" s="12">
        <v>10109</v>
      </c>
      <c r="B48" s="33" t="s">
        <v>50</v>
      </c>
      <c r="C48" s="47">
        <f>'Reference Data'!R44</f>
        <v>14.048723287671232</v>
      </c>
      <c r="D48" s="52">
        <f>'Reference Data'!S44</f>
        <v>0</v>
      </c>
      <c r="E48" s="19">
        <f>'Reference Data'!AH44</f>
        <v>0</v>
      </c>
      <c r="F48" s="20">
        <f>'Reference Data'!AQ44</f>
        <v>0</v>
      </c>
      <c r="G48" s="19">
        <f>'Reference Data'!AZ44</f>
        <v>0</v>
      </c>
      <c r="H48" s="20">
        <f>'Reference Data'!BI44</f>
        <v>0</v>
      </c>
      <c r="I48" s="52">
        <f>'Reference Data'!BJ44</f>
        <v>0</v>
      </c>
      <c r="J48" s="54">
        <f t="shared" si="2"/>
        <v>14.048723287671232</v>
      </c>
      <c r="K48" s="47">
        <f>'Reference Data'!BU44</f>
        <v>12.118</v>
      </c>
      <c r="L48" s="19">
        <f>'Reference Data'!BV44</f>
        <v>0</v>
      </c>
      <c r="M48" s="19">
        <f>'Reference Data'!BW44</f>
        <v>0.026999999999999996</v>
      </c>
      <c r="N48" s="19">
        <f>'Reference Data'!CF44</f>
        <v>0</v>
      </c>
      <c r="O48" s="20">
        <f>'Reference Data'!CG44</f>
        <v>0.4826808219178078</v>
      </c>
      <c r="P48" s="133">
        <f>'Reference Data'!CH44</f>
        <v>0.3647371378674398</v>
      </c>
      <c r="Q48" s="59">
        <f t="shared" si="3"/>
        <v>12.992417959785246</v>
      </c>
      <c r="R48" s="21">
        <f t="shared" si="4"/>
        <v>1.056305327885985</v>
      </c>
    </row>
    <row r="49" spans="1:18" ht="15">
      <c r="A49" s="12">
        <v>10111</v>
      </c>
      <c r="B49" s="33" t="s">
        <v>51</v>
      </c>
      <c r="C49" s="47">
        <f>'Reference Data'!R45</f>
        <v>3.033764155251142</v>
      </c>
      <c r="D49" s="52">
        <f>'Reference Data'!S45</f>
        <v>0</v>
      </c>
      <c r="E49" s="19">
        <f>'Reference Data'!AH45</f>
        <v>0</v>
      </c>
      <c r="F49" s="20">
        <f>'Reference Data'!AQ45</f>
        <v>0</v>
      </c>
      <c r="G49" s="19">
        <f>'Reference Data'!AZ45</f>
        <v>0</v>
      </c>
      <c r="H49" s="20">
        <f>'Reference Data'!BI45</f>
        <v>0</v>
      </c>
      <c r="I49" s="52">
        <f>'Reference Data'!BJ45</f>
        <v>0</v>
      </c>
      <c r="J49" s="54">
        <f t="shared" si="2"/>
        <v>3.033764155251142</v>
      </c>
      <c r="K49" s="47">
        <f>'Reference Data'!BU45</f>
        <v>3.235</v>
      </c>
      <c r="L49" s="19">
        <f>'Reference Data'!BV45</f>
        <v>-0.20123584474885803</v>
      </c>
      <c r="M49" s="19">
        <f>'Reference Data'!BW45</f>
        <v>0</v>
      </c>
      <c r="N49" s="19">
        <f>'Reference Data'!CF45</f>
        <v>0</v>
      </c>
      <c r="O49" s="20">
        <f>'Reference Data'!CG45</f>
        <v>0</v>
      </c>
      <c r="P49" s="133">
        <f>'Reference Data'!CH45</f>
        <v>0.08762705286552222</v>
      </c>
      <c r="Q49" s="59">
        <f t="shared" si="3"/>
        <v>3.121391208116664</v>
      </c>
      <c r="R49" s="21">
        <f t="shared" si="4"/>
        <v>-0.08762705286552208</v>
      </c>
    </row>
    <row r="50" spans="1:18" ht="15">
      <c r="A50" s="12">
        <v>10112</v>
      </c>
      <c r="B50" s="33" t="s">
        <v>52</v>
      </c>
      <c r="C50" s="47">
        <f>'Reference Data'!R46</f>
        <v>58.825668378995424</v>
      </c>
      <c r="D50" s="52">
        <f>'Reference Data'!S46</f>
        <v>0</v>
      </c>
      <c r="E50" s="19">
        <f>'Reference Data'!AH46</f>
        <v>0</v>
      </c>
      <c r="F50" s="20">
        <f>'Reference Data'!AQ46</f>
        <v>0</v>
      </c>
      <c r="G50" s="19">
        <f>'Reference Data'!AZ46</f>
        <v>0</v>
      </c>
      <c r="H50" s="20">
        <f>'Reference Data'!BI46</f>
        <v>0</v>
      </c>
      <c r="I50" s="52">
        <f>'Reference Data'!BJ46</f>
        <v>0</v>
      </c>
      <c r="J50" s="54">
        <f t="shared" si="2"/>
        <v>58.825668378995424</v>
      </c>
      <c r="K50" s="47">
        <f>'Reference Data'!BU46</f>
        <v>58.25</v>
      </c>
      <c r="L50" s="19">
        <f>'Reference Data'!BV46</f>
        <v>0</v>
      </c>
      <c r="M50" s="19">
        <f>'Reference Data'!BW46</f>
        <v>0.47575</v>
      </c>
      <c r="N50" s="19">
        <f>'Reference Data'!CF46</f>
        <v>0</v>
      </c>
      <c r="O50" s="20">
        <f>'Reference Data'!CG46</f>
        <v>0.14391709474885594</v>
      </c>
      <c r="P50" s="133">
        <f>'Reference Data'!CH46</f>
        <v>1.7003877581447044</v>
      </c>
      <c r="Q50" s="59">
        <f t="shared" si="3"/>
        <v>60.57005485289356</v>
      </c>
      <c r="R50" s="21">
        <f t="shared" si="4"/>
        <v>-1.744386473898139</v>
      </c>
    </row>
    <row r="51" spans="1:18" ht="15">
      <c r="A51" s="12">
        <v>10113</v>
      </c>
      <c r="B51" s="33" t="s">
        <v>53</v>
      </c>
      <c r="C51" s="47">
        <f>'Reference Data'!R47</f>
        <v>42.52357910958905</v>
      </c>
      <c r="D51" s="52">
        <f>'Reference Data'!S47</f>
        <v>0</v>
      </c>
      <c r="E51" s="19">
        <f>'Reference Data'!AH47</f>
        <v>0</v>
      </c>
      <c r="F51" s="20">
        <f>'Reference Data'!AQ47</f>
        <v>0</v>
      </c>
      <c r="G51" s="19">
        <f>'Reference Data'!AZ47</f>
        <v>0</v>
      </c>
      <c r="H51" s="20">
        <f>'Reference Data'!BI47</f>
        <v>0.3057077625570776</v>
      </c>
      <c r="I51" s="52">
        <f>'Reference Data'!BJ47</f>
        <v>0</v>
      </c>
      <c r="J51" s="54">
        <f t="shared" si="2"/>
        <v>42.21787134703197</v>
      </c>
      <c r="K51" s="47">
        <f>'Reference Data'!BU47</f>
        <v>37.693</v>
      </c>
      <c r="L51" s="19">
        <f>'Reference Data'!BV47</f>
        <v>0</v>
      </c>
      <c r="M51" s="19">
        <f>'Reference Data'!BW47</f>
        <v>0.025500000000000002</v>
      </c>
      <c r="N51" s="19">
        <f>'Reference Data'!CF47</f>
        <v>0.1528538812785388</v>
      </c>
      <c r="O51" s="20">
        <f>'Reference Data'!CG47</f>
        <v>1.131217836757994</v>
      </c>
      <c r="P51" s="133">
        <f>'Reference Data'!CH47</f>
        <v>1.126547826043777</v>
      </c>
      <c r="Q51" s="59">
        <f t="shared" si="3"/>
        <v>40.12911954408031</v>
      </c>
      <c r="R51" s="21">
        <f t="shared" si="4"/>
        <v>2.0887518029516627</v>
      </c>
    </row>
    <row r="52" spans="1:18" ht="15">
      <c r="A52" s="12">
        <v>10116</v>
      </c>
      <c r="B52" s="33" t="s">
        <v>54</v>
      </c>
      <c r="C52" s="47">
        <f>'Reference Data'!R48</f>
        <v>0.23030216894977168</v>
      </c>
      <c r="D52" s="52">
        <f>'Reference Data'!S48</f>
        <v>0</v>
      </c>
      <c r="E52" s="19">
        <f>'Reference Data'!AH48</f>
        <v>0</v>
      </c>
      <c r="F52" s="20">
        <f>'Reference Data'!AQ48</f>
        <v>0</v>
      </c>
      <c r="G52" s="19">
        <f>'Reference Data'!AZ48</f>
        <v>0</v>
      </c>
      <c r="H52" s="20">
        <f>'Reference Data'!BI48</f>
        <v>0</v>
      </c>
      <c r="I52" s="52">
        <f>'Reference Data'!BJ48</f>
        <v>0</v>
      </c>
      <c r="J52" s="54">
        <f t="shared" si="2"/>
        <v>0.23030216894977168</v>
      </c>
      <c r="K52" s="47">
        <f>'Reference Data'!BU48</f>
        <v>0.228</v>
      </c>
      <c r="L52" s="19">
        <f>'Reference Data'!BV48</f>
        <v>0</v>
      </c>
      <c r="M52" s="19">
        <f>'Reference Data'!BW48</f>
        <v>0.0032500000000000003</v>
      </c>
      <c r="N52" s="19">
        <f>'Reference Data'!CF48</f>
        <v>0</v>
      </c>
      <c r="O52" s="20">
        <f>'Reference Data'!CG48</f>
        <v>0.0005755422374429178</v>
      </c>
      <c r="P52" s="133">
        <f>'Reference Data'!CH48</f>
        <v>0.0066960343670937434</v>
      </c>
      <c r="Q52" s="59">
        <f t="shared" si="3"/>
        <v>0.23852157660453666</v>
      </c>
      <c r="R52" s="21">
        <f t="shared" si="4"/>
        <v>-0.008219407654764976</v>
      </c>
    </row>
    <row r="53" spans="1:18" ht="15">
      <c r="A53" s="12">
        <v>10118</v>
      </c>
      <c r="B53" s="33" t="s">
        <v>55</v>
      </c>
      <c r="C53" s="47">
        <f>'Reference Data'!R49</f>
        <v>50.21134440639269</v>
      </c>
      <c r="D53" s="52">
        <f>'Reference Data'!S49</f>
        <v>0</v>
      </c>
      <c r="E53" s="19">
        <f>'Reference Data'!AH49</f>
        <v>0</v>
      </c>
      <c r="F53" s="20">
        <f>'Reference Data'!AQ49</f>
        <v>2.362785388127854</v>
      </c>
      <c r="G53" s="19">
        <f>'Reference Data'!AZ49</f>
        <v>0</v>
      </c>
      <c r="H53" s="20">
        <f>'Reference Data'!BI49</f>
        <v>0</v>
      </c>
      <c r="I53" s="52">
        <f>'Reference Data'!BJ49</f>
        <v>0</v>
      </c>
      <c r="J53" s="54">
        <f t="shared" si="2"/>
        <v>47.84855901826484</v>
      </c>
      <c r="K53" s="47">
        <f>'Reference Data'!BU49</f>
        <v>45.674</v>
      </c>
      <c r="L53" s="19">
        <f>'Reference Data'!BV49</f>
        <v>0</v>
      </c>
      <c r="M53" s="19">
        <f>'Reference Data'!BW49</f>
        <v>0.27475</v>
      </c>
      <c r="N53" s="19">
        <f>'Reference Data'!CF49</f>
        <v>0</v>
      </c>
      <c r="O53" s="20">
        <f>'Reference Data'!CG49</f>
        <v>0.5436397545662093</v>
      </c>
      <c r="P53" s="133">
        <f>'Reference Data'!CH49</f>
        <v>1.3428832586792108</v>
      </c>
      <c r="Q53" s="59">
        <f t="shared" si="3"/>
        <v>47.83527301324541</v>
      </c>
      <c r="R53" s="21">
        <f t="shared" si="4"/>
        <v>0.013286005019423897</v>
      </c>
    </row>
    <row r="54" spans="1:18" ht="15">
      <c r="A54" s="12">
        <v>10121</v>
      </c>
      <c r="B54" s="33" t="s">
        <v>56</v>
      </c>
      <c r="C54" s="47">
        <f>'Reference Data'!R50</f>
        <v>39.24235650684932</v>
      </c>
      <c r="D54" s="52">
        <f>'Reference Data'!S50</f>
        <v>0</v>
      </c>
      <c r="E54" s="19">
        <f>'Reference Data'!AH50</f>
        <v>0</v>
      </c>
      <c r="F54" s="20">
        <f>'Reference Data'!AQ50</f>
        <v>0</v>
      </c>
      <c r="G54" s="19">
        <f>'Reference Data'!AZ50</f>
        <v>0</v>
      </c>
      <c r="H54" s="20">
        <f>'Reference Data'!BI50</f>
        <v>0</v>
      </c>
      <c r="I54" s="52">
        <f>'Reference Data'!BJ50</f>
        <v>0</v>
      </c>
      <c r="J54" s="54">
        <f t="shared" si="2"/>
        <v>39.24235650684932</v>
      </c>
      <c r="K54" s="47">
        <f>'Reference Data'!BU50</f>
        <v>40.875</v>
      </c>
      <c r="L54" s="19">
        <f>'Reference Data'!BV50</f>
        <v>-1.632643493150681</v>
      </c>
      <c r="M54" s="19">
        <f>'Reference Data'!BW50</f>
        <v>0</v>
      </c>
      <c r="N54" s="19">
        <f>'Reference Data'!CF50</f>
        <v>0</v>
      </c>
      <c r="O54" s="20">
        <f>'Reference Data'!CG50</f>
        <v>0</v>
      </c>
      <c r="P54" s="133">
        <f>'Reference Data'!CH50</f>
        <v>1.1334737547878675</v>
      </c>
      <c r="Q54" s="59">
        <f t="shared" si="3"/>
        <v>40.375830261637184</v>
      </c>
      <c r="R54" s="21">
        <f t="shared" si="4"/>
        <v>-1.1334737547878646</v>
      </c>
    </row>
    <row r="55" spans="1:18" ht="15">
      <c r="A55" s="12">
        <v>10123</v>
      </c>
      <c r="B55" s="33" t="s">
        <v>57</v>
      </c>
      <c r="C55" s="47">
        <f>'Reference Data'!R51</f>
        <v>518.6848386986302</v>
      </c>
      <c r="D55" s="52">
        <f>'Reference Data'!S51</f>
        <v>0</v>
      </c>
      <c r="E55" s="19">
        <f>'Reference Data'!AH51</f>
        <v>26</v>
      </c>
      <c r="F55" s="20">
        <f>'Reference Data'!AQ51</f>
        <v>15.719977168949772</v>
      </c>
      <c r="G55" s="19">
        <f>'Reference Data'!AZ51</f>
        <v>0</v>
      </c>
      <c r="H55" s="20">
        <f>'Reference Data'!BI51</f>
        <v>0</v>
      </c>
      <c r="I55" s="52">
        <f>'Reference Data'!BJ51</f>
        <v>0</v>
      </c>
      <c r="J55" s="54">
        <f t="shared" si="2"/>
        <v>476.96486152968043</v>
      </c>
      <c r="K55" s="47">
        <f>'Reference Data'!BU51</f>
        <v>549.199</v>
      </c>
      <c r="L55" s="19">
        <f>'Reference Data'!BV51</f>
        <v>-72.23413847031952</v>
      </c>
      <c r="M55" s="19">
        <f>'Reference Data'!BW51</f>
        <v>4.78425</v>
      </c>
      <c r="N55" s="19">
        <f>'Reference Data'!CF51</f>
        <v>0</v>
      </c>
      <c r="O55" s="20">
        <f>'Reference Data'!CG51</f>
        <v>0</v>
      </c>
      <c r="P55" s="133">
        <f>'Reference Data'!CH51</f>
        <v>13.914811008252245</v>
      </c>
      <c r="Q55" s="59">
        <f t="shared" si="3"/>
        <v>495.66392253793265</v>
      </c>
      <c r="R55" s="21">
        <f t="shared" si="4"/>
        <v>-18.699061008252215</v>
      </c>
    </row>
    <row r="56" spans="1:18" ht="15">
      <c r="A56" s="12">
        <v>10136</v>
      </c>
      <c r="B56" s="33" t="s">
        <v>58</v>
      </c>
      <c r="C56" s="47">
        <f>'Reference Data'!R52</f>
        <v>18.341732305936066</v>
      </c>
      <c r="D56" s="52">
        <f>'Reference Data'!S52</f>
        <v>0</v>
      </c>
      <c r="E56" s="19">
        <f>'Reference Data'!AH52</f>
        <v>0</v>
      </c>
      <c r="F56" s="20">
        <f>'Reference Data'!AQ52</f>
        <v>0</v>
      </c>
      <c r="G56" s="19">
        <f>'Reference Data'!AZ52</f>
        <v>0</v>
      </c>
      <c r="H56" s="20">
        <f>'Reference Data'!BI52</f>
        <v>0</v>
      </c>
      <c r="I56" s="52">
        <f>'Reference Data'!BJ52</f>
        <v>0</v>
      </c>
      <c r="J56" s="54">
        <f t="shared" si="2"/>
        <v>18.341732305936066</v>
      </c>
      <c r="K56" s="47">
        <f>'Reference Data'!BU52</f>
        <v>18.537</v>
      </c>
      <c r="L56" s="19">
        <f>'Reference Data'!BV52</f>
        <v>-0.19526769406393285</v>
      </c>
      <c r="M56" s="19">
        <f>'Reference Data'!BW52</f>
        <v>0.0015</v>
      </c>
      <c r="N56" s="19">
        <f>'Reference Data'!CF52</f>
        <v>0</v>
      </c>
      <c r="O56" s="20">
        <f>'Reference Data'!CG52</f>
        <v>0</v>
      </c>
      <c r="P56" s="133">
        <f>'Reference Data'!CH52</f>
        <v>0.5298247671014998</v>
      </c>
      <c r="Q56" s="59">
        <f t="shared" si="3"/>
        <v>18.873057073037565</v>
      </c>
      <c r="R56" s="21">
        <f t="shared" si="4"/>
        <v>-0.5313247671014985</v>
      </c>
    </row>
    <row r="57" spans="1:18" ht="15">
      <c r="A57" s="12">
        <v>10142</v>
      </c>
      <c r="B57" s="33" t="s">
        <v>59</v>
      </c>
      <c r="C57" s="47">
        <f>'Reference Data'!R53</f>
        <v>3.2431816210045668</v>
      </c>
      <c r="D57" s="52">
        <f>'Reference Data'!S53</f>
        <v>0</v>
      </c>
      <c r="E57" s="19">
        <f>'Reference Data'!AH53</f>
        <v>0</v>
      </c>
      <c r="F57" s="20">
        <f>'Reference Data'!AQ53</f>
        <v>0</v>
      </c>
      <c r="G57" s="19">
        <f>'Reference Data'!AZ53</f>
        <v>0</v>
      </c>
      <c r="H57" s="20">
        <f>'Reference Data'!BI53</f>
        <v>0</v>
      </c>
      <c r="I57" s="52">
        <f>'Reference Data'!BJ53</f>
        <v>0</v>
      </c>
      <c r="J57" s="54">
        <f t="shared" si="2"/>
        <v>3.2431816210045668</v>
      </c>
      <c r="K57" s="47">
        <f>'Reference Data'!BU53</f>
        <v>2.687</v>
      </c>
      <c r="L57" s="19">
        <f>'Reference Data'!BV53</f>
        <v>0</v>
      </c>
      <c r="M57" s="19">
        <f>'Reference Data'!BW53</f>
        <v>0</v>
      </c>
      <c r="N57" s="19">
        <f>'Reference Data'!CF53</f>
        <v>0</v>
      </c>
      <c r="O57" s="20">
        <f>'Reference Data'!CG53</f>
        <v>0.13904540525114173</v>
      </c>
      <c r="P57" s="133">
        <f>'Reference Data'!CH53</f>
        <v>0.08162731756773885</v>
      </c>
      <c r="Q57" s="59">
        <f t="shared" si="3"/>
        <v>2.9076727228188806</v>
      </c>
      <c r="R57" s="21">
        <f t="shared" si="4"/>
        <v>0.3355088981856862</v>
      </c>
    </row>
    <row r="58" spans="1:18" ht="15">
      <c r="A58" s="12">
        <v>10144</v>
      </c>
      <c r="B58" s="33" t="s">
        <v>60</v>
      </c>
      <c r="C58" s="47">
        <f>'Reference Data'!R54</f>
        <v>3.2988320776255713</v>
      </c>
      <c r="D58" s="52">
        <f>'Reference Data'!S54</f>
        <v>0</v>
      </c>
      <c r="E58" s="19">
        <f>'Reference Data'!AH54</f>
        <v>0</v>
      </c>
      <c r="F58" s="20">
        <f>'Reference Data'!AQ54</f>
        <v>0</v>
      </c>
      <c r="G58" s="19">
        <f>'Reference Data'!AZ54</f>
        <v>0</v>
      </c>
      <c r="H58" s="20">
        <f>'Reference Data'!BI54</f>
        <v>0</v>
      </c>
      <c r="I58" s="52">
        <f>'Reference Data'!BJ54</f>
        <v>0</v>
      </c>
      <c r="J58" s="54">
        <f t="shared" si="2"/>
        <v>3.2988320776255713</v>
      </c>
      <c r="K58" s="47">
        <f>'Reference Data'!BU54</f>
        <v>3.368</v>
      </c>
      <c r="L58" s="19">
        <f>'Reference Data'!BV54</f>
        <v>-0.06916792237442859</v>
      </c>
      <c r="M58" s="19">
        <f>'Reference Data'!BW54</f>
        <v>0</v>
      </c>
      <c r="N58" s="19">
        <f>'Reference Data'!CF54</f>
        <v>0</v>
      </c>
      <c r="O58" s="20">
        <f>'Reference Data'!CG54</f>
        <v>0</v>
      </c>
      <c r="P58" s="133">
        <f>'Reference Data'!CH54</f>
        <v>0.09528325804767339</v>
      </c>
      <c r="Q58" s="59">
        <f t="shared" si="3"/>
        <v>3.3941153356732445</v>
      </c>
      <c r="R58" s="21">
        <f t="shared" si="4"/>
        <v>-0.09528325804767324</v>
      </c>
    </row>
    <row r="59" spans="1:18" ht="15">
      <c r="A59" s="12">
        <v>10156</v>
      </c>
      <c r="B59" s="33" t="s">
        <v>61</v>
      </c>
      <c r="C59" s="47">
        <f>'Reference Data'!R55</f>
        <v>32.59966974885845</v>
      </c>
      <c r="D59" s="52">
        <f>'Reference Data'!S55</f>
        <v>0</v>
      </c>
      <c r="E59" s="19">
        <f>'Reference Data'!AH55</f>
        <v>0</v>
      </c>
      <c r="F59" s="20">
        <f>'Reference Data'!AQ55</f>
        <v>0</v>
      </c>
      <c r="G59" s="19">
        <f>'Reference Data'!AZ55</f>
        <v>0</v>
      </c>
      <c r="H59" s="20">
        <f>'Reference Data'!BI55</f>
        <v>0</v>
      </c>
      <c r="I59" s="52">
        <f>'Reference Data'!BJ55</f>
        <v>0</v>
      </c>
      <c r="J59" s="54">
        <f t="shared" si="2"/>
        <v>32.59966974885845</v>
      </c>
      <c r="K59" s="47">
        <f>'Reference Data'!BU55</f>
        <v>32.238</v>
      </c>
      <c r="L59" s="19">
        <f>'Reference Data'!BV55</f>
        <v>0</v>
      </c>
      <c r="M59" s="19">
        <f>'Reference Data'!BW55</f>
        <v>0.003</v>
      </c>
      <c r="N59" s="19">
        <f>'Reference Data'!CF55</f>
        <v>0</v>
      </c>
      <c r="O59" s="20">
        <f>'Reference Data'!CG55</f>
        <v>0.09041743721461337</v>
      </c>
      <c r="P59" s="133">
        <f>'Reference Data'!CH55</f>
        <v>0.9338586257881146</v>
      </c>
      <c r="Q59" s="59">
        <f t="shared" si="3"/>
        <v>33.26527606300272</v>
      </c>
      <c r="R59" s="21">
        <f t="shared" si="4"/>
        <v>-0.6656063141442701</v>
      </c>
    </row>
    <row r="60" spans="1:18" ht="15">
      <c r="A60" s="12">
        <v>10157</v>
      </c>
      <c r="B60" s="33" t="s">
        <v>62</v>
      </c>
      <c r="C60" s="47">
        <f>'Reference Data'!R56</f>
        <v>91.30053915525116</v>
      </c>
      <c r="D60" s="52">
        <f>'Reference Data'!S56</f>
        <v>0</v>
      </c>
      <c r="E60" s="19">
        <f>'Reference Data'!AH56</f>
        <v>38.466880136986305</v>
      </c>
      <c r="F60" s="20">
        <f>'Reference Data'!AQ56</f>
        <v>2.5490867579908674</v>
      </c>
      <c r="G60" s="19">
        <f>'Reference Data'!AZ56</f>
        <v>0</v>
      </c>
      <c r="H60" s="20">
        <f>'Reference Data'!BI56</f>
        <v>0</v>
      </c>
      <c r="I60" s="52">
        <f>'Reference Data'!BJ56</f>
        <v>0</v>
      </c>
      <c r="J60" s="54">
        <f t="shared" si="2"/>
        <v>50.28457226027399</v>
      </c>
      <c r="K60" s="47">
        <f>'Reference Data'!BU56</f>
        <v>49.958</v>
      </c>
      <c r="L60" s="19">
        <f>'Reference Data'!BV56</f>
        <v>0</v>
      </c>
      <c r="M60" s="19">
        <f>'Reference Data'!BW56</f>
        <v>0.29325</v>
      </c>
      <c r="N60" s="19">
        <f>'Reference Data'!CF56</f>
        <v>0</v>
      </c>
      <c r="O60" s="20">
        <f>'Reference Data'!CG56</f>
        <v>0.08164306506849783</v>
      </c>
      <c r="P60" s="133">
        <f>'Reference Data'!CH56</f>
        <v>1.4538121145156455</v>
      </c>
      <c r="Q60" s="59">
        <f t="shared" si="3"/>
        <v>51.78670517958414</v>
      </c>
      <c r="R60" s="21">
        <f t="shared" si="4"/>
        <v>-1.5021329193101494</v>
      </c>
    </row>
    <row r="61" spans="1:18" ht="15">
      <c r="A61" s="12">
        <v>10158</v>
      </c>
      <c r="B61" s="33" t="s">
        <v>63</v>
      </c>
      <c r="C61" s="47">
        <f>'Reference Data'!R57</f>
        <v>2.2678702054794524</v>
      </c>
      <c r="D61" s="52">
        <f>'Reference Data'!S57</f>
        <v>0</v>
      </c>
      <c r="E61" s="19">
        <f>'Reference Data'!AH57</f>
        <v>0</v>
      </c>
      <c r="F61" s="20">
        <f>'Reference Data'!AQ57</f>
        <v>0</v>
      </c>
      <c r="G61" s="19">
        <f>'Reference Data'!AZ57</f>
        <v>0</v>
      </c>
      <c r="H61" s="20">
        <f>'Reference Data'!BI57</f>
        <v>0</v>
      </c>
      <c r="I61" s="52">
        <f>'Reference Data'!BJ57</f>
        <v>0</v>
      </c>
      <c r="J61" s="54">
        <f t="shared" si="2"/>
        <v>2.2678702054794524</v>
      </c>
      <c r="K61" s="47">
        <f>'Reference Data'!BU57</f>
        <v>2.791</v>
      </c>
      <c r="L61" s="19">
        <f>'Reference Data'!BV57</f>
        <v>-0.5231297945205475</v>
      </c>
      <c r="M61" s="19">
        <f>'Reference Data'!BW57</f>
        <v>0</v>
      </c>
      <c r="N61" s="19">
        <f>'Reference Data'!CF57</f>
        <v>0</v>
      </c>
      <c r="O61" s="20">
        <f>'Reference Data'!CG57</f>
        <v>0</v>
      </c>
      <c r="P61" s="133">
        <f>'Reference Data'!CH57</f>
        <v>0.06550502023821284</v>
      </c>
      <c r="Q61" s="59">
        <f t="shared" si="3"/>
        <v>2.333375225717665</v>
      </c>
      <c r="R61" s="21">
        <f t="shared" si="4"/>
        <v>-0.06550502023821281</v>
      </c>
    </row>
    <row r="62" spans="1:18" ht="15">
      <c r="A62" s="12">
        <v>10170</v>
      </c>
      <c r="B62" s="33" t="s">
        <v>64</v>
      </c>
      <c r="C62" s="47">
        <f>'Reference Data'!R58</f>
        <v>271.4746638127855</v>
      </c>
      <c r="D62" s="52">
        <f>'Reference Data'!S58</f>
        <v>0</v>
      </c>
      <c r="E62" s="19">
        <f>'Reference Data'!AH58</f>
        <v>1</v>
      </c>
      <c r="F62" s="20">
        <f>'Reference Data'!AQ58</f>
        <v>42.38961187214612</v>
      </c>
      <c r="G62" s="19">
        <f>'Reference Data'!AZ58</f>
        <v>0</v>
      </c>
      <c r="H62" s="20">
        <f>'Reference Data'!BI58</f>
        <v>0</v>
      </c>
      <c r="I62" s="52">
        <f>'Reference Data'!BJ58</f>
        <v>0</v>
      </c>
      <c r="J62" s="54">
        <f t="shared" si="2"/>
        <v>228.08505194063935</v>
      </c>
      <c r="K62" s="47">
        <f>'Reference Data'!BU58</f>
        <v>251.097</v>
      </c>
      <c r="L62" s="19">
        <f>'Reference Data'!BV58</f>
        <v>-23.011948059360662</v>
      </c>
      <c r="M62" s="19">
        <f>'Reference Data'!BW58</f>
        <v>1.4805000000000001</v>
      </c>
      <c r="N62" s="19">
        <f>'Reference Data'!CF58</f>
        <v>0</v>
      </c>
      <c r="O62" s="20">
        <f>'Reference Data'!CG58</f>
        <v>0</v>
      </c>
      <c r="P62" s="133">
        <f>'Reference Data'!CH58</f>
        <v>6.6307569496416345</v>
      </c>
      <c r="Q62" s="59">
        <f t="shared" si="3"/>
        <v>236.196308890281</v>
      </c>
      <c r="R62" s="21">
        <f t="shared" si="4"/>
        <v>-8.111256949641643</v>
      </c>
    </row>
    <row r="63" spans="1:18" ht="15">
      <c r="A63" s="12">
        <v>10172</v>
      </c>
      <c r="B63" s="33" t="s">
        <v>65</v>
      </c>
      <c r="C63" s="47">
        <f>'Reference Data'!R59</f>
        <v>5.276349885844749</v>
      </c>
      <c r="D63" s="52">
        <f>'Reference Data'!S59</f>
        <v>0</v>
      </c>
      <c r="E63" s="19">
        <f>'Reference Data'!AH59</f>
        <v>0</v>
      </c>
      <c r="F63" s="20">
        <f>'Reference Data'!AQ59</f>
        <v>0</v>
      </c>
      <c r="G63" s="19">
        <f>'Reference Data'!AZ59</f>
        <v>0</v>
      </c>
      <c r="H63" s="20">
        <f>'Reference Data'!BI59</f>
        <v>0</v>
      </c>
      <c r="I63" s="52">
        <f>'Reference Data'!BJ59</f>
        <v>0</v>
      </c>
      <c r="J63" s="54">
        <f t="shared" si="2"/>
        <v>5.276349885844749</v>
      </c>
      <c r="K63" s="47">
        <f>'Reference Data'!BU59</f>
        <v>6.102</v>
      </c>
      <c r="L63" s="19">
        <f>'Reference Data'!BV59</f>
        <v>-0.825650114155251</v>
      </c>
      <c r="M63" s="19">
        <f>'Reference Data'!BW59</f>
        <v>0</v>
      </c>
      <c r="N63" s="19">
        <f>'Reference Data'!CF59</f>
        <v>0</v>
      </c>
      <c r="O63" s="20">
        <f>'Reference Data'!CG59</f>
        <v>0</v>
      </c>
      <c r="P63" s="133">
        <f>'Reference Data'!CH59</f>
        <v>0.15240175792295085</v>
      </c>
      <c r="Q63" s="59">
        <f t="shared" si="3"/>
        <v>5.428751643767701</v>
      </c>
      <c r="R63" s="21">
        <f t="shared" si="4"/>
        <v>-0.1524017579229513</v>
      </c>
    </row>
    <row r="64" spans="1:18" ht="15">
      <c r="A64" s="12">
        <v>10173</v>
      </c>
      <c r="B64" s="33" t="s">
        <v>66</v>
      </c>
      <c r="C64" s="47">
        <f>'Reference Data'!R60</f>
        <v>41.657167922374434</v>
      </c>
      <c r="D64" s="52">
        <f>'Reference Data'!S60</f>
        <v>0</v>
      </c>
      <c r="E64" s="19">
        <f>'Reference Data'!AH60</f>
        <v>0</v>
      </c>
      <c r="F64" s="20">
        <f>'Reference Data'!AQ60</f>
        <v>1.127054794520548</v>
      </c>
      <c r="G64" s="19">
        <f>'Reference Data'!AZ60</f>
        <v>0.9665525114155251</v>
      </c>
      <c r="H64" s="20">
        <f>'Reference Data'!BI60</f>
        <v>0</v>
      </c>
      <c r="I64" s="52">
        <f>'Reference Data'!BJ60</f>
        <v>0</v>
      </c>
      <c r="J64" s="54">
        <f t="shared" si="2"/>
        <v>39.56356061643836</v>
      </c>
      <c r="K64" s="47">
        <f>'Reference Data'!BU60</f>
        <v>33.13</v>
      </c>
      <c r="L64" s="19">
        <f>'Reference Data'!BV60</f>
        <v>0</v>
      </c>
      <c r="M64" s="19">
        <f>'Reference Data'!BW60</f>
        <v>0</v>
      </c>
      <c r="N64" s="19">
        <f>'Reference Data'!CF60</f>
        <v>0</v>
      </c>
      <c r="O64" s="20">
        <f>'Reference Data'!CG60</f>
        <v>1.608390154109589</v>
      </c>
      <c r="P64" s="133">
        <f>'Reference Data'!CH60</f>
        <v>1.0033814742086655</v>
      </c>
      <c r="Q64" s="59">
        <f t="shared" si="3"/>
        <v>35.74177162831826</v>
      </c>
      <c r="R64" s="21">
        <f t="shared" si="4"/>
        <v>3.8217889881200975</v>
      </c>
    </row>
    <row r="65" spans="1:18" ht="15">
      <c r="A65" s="12">
        <v>10174</v>
      </c>
      <c r="B65" s="33" t="s">
        <v>67</v>
      </c>
      <c r="C65" s="47">
        <f>'Reference Data'!R61</f>
        <v>0.4926256849315067</v>
      </c>
      <c r="D65" s="52">
        <f>'Reference Data'!S61</f>
        <v>0</v>
      </c>
      <c r="E65" s="19">
        <f>'Reference Data'!AH61</f>
        <v>0</v>
      </c>
      <c r="F65" s="20">
        <f>'Reference Data'!AQ61</f>
        <v>0</v>
      </c>
      <c r="G65" s="19">
        <f>'Reference Data'!AZ61</f>
        <v>0</v>
      </c>
      <c r="H65" s="20">
        <f>'Reference Data'!BI61</f>
        <v>0</v>
      </c>
      <c r="I65" s="52">
        <f>'Reference Data'!BJ61</f>
        <v>0</v>
      </c>
      <c r="J65" s="54">
        <f t="shared" si="2"/>
        <v>0.4926256849315067</v>
      </c>
      <c r="K65" s="47">
        <f>'Reference Data'!BU61</f>
        <v>0.507</v>
      </c>
      <c r="L65" s="19">
        <f>'Reference Data'!BV61</f>
        <v>-0.014374315068493293</v>
      </c>
      <c r="M65" s="19">
        <f>'Reference Data'!BW61</f>
        <v>0</v>
      </c>
      <c r="N65" s="19">
        <f>'Reference Data'!CF61</f>
        <v>0</v>
      </c>
      <c r="O65" s="20">
        <f>'Reference Data'!CG61</f>
        <v>0</v>
      </c>
      <c r="P65" s="133">
        <f>'Reference Data'!CH61</f>
        <v>0.014228969269641114</v>
      </c>
      <c r="Q65" s="59">
        <f t="shared" si="3"/>
        <v>0.5068546542011478</v>
      </c>
      <c r="R65" s="21">
        <f t="shared" si="4"/>
        <v>-0.014228969269641123</v>
      </c>
    </row>
    <row r="66" spans="1:18" ht="15">
      <c r="A66" s="12">
        <v>10177</v>
      </c>
      <c r="B66" s="33" t="s">
        <v>68</v>
      </c>
      <c r="C66" s="47">
        <f>'Reference Data'!R62</f>
        <v>8.264235159817352</v>
      </c>
      <c r="D66" s="52">
        <f>'Reference Data'!S62</f>
        <v>0</v>
      </c>
      <c r="E66" s="19">
        <f>'Reference Data'!AH62</f>
        <v>0</v>
      </c>
      <c r="F66" s="20">
        <f>'Reference Data'!AQ62</f>
        <v>0</v>
      </c>
      <c r="G66" s="19">
        <f>'Reference Data'!AZ62</f>
        <v>0</v>
      </c>
      <c r="H66" s="20">
        <f>'Reference Data'!BI62</f>
        <v>0</v>
      </c>
      <c r="I66" s="52">
        <f>'Reference Data'!BJ62</f>
        <v>0</v>
      </c>
      <c r="J66" s="54">
        <f t="shared" si="2"/>
        <v>8.264235159817352</v>
      </c>
      <c r="K66" s="47">
        <f>'Reference Data'!BU62</f>
        <v>11.665</v>
      </c>
      <c r="L66" s="19">
        <f>'Reference Data'!BV62</f>
        <v>-3.4007648401826476</v>
      </c>
      <c r="M66" s="19">
        <f>'Reference Data'!BW62</f>
        <v>0</v>
      </c>
      <c r="N66" s="19">
        <f>'Reference Data'!CF62</f>
        <v>0</v>
      </c>
      <c r="O66" s="20">
        <f>'Reference Data'!CG62</f>
        <v>0</v>
      </c>
      <c r="P66" s="133">
        <f>'Reference Data'!CH62</f>
        <v>0.23870364806999111</v>
      </c>
      <c r="Q66" s="59">
        <f t="shared" si="3"/>
        <v>8.502938807887343</v>
      </c>
      <c r="R66" s="21">
        <f t="shared" si="4"/>
        <v>-0.23870364806999156</v>
      </c>
    </row>
    <row r="67" spans="1:18" ht="15">
      <c r="A67" s="12">
        <v>10179</v>
      </c>
      <c r="B67" s="33" t="s">
        <v>69</v>
      </c>
      <c r="C67" s="47">
        <f>'Reference Data'!R63</f>
        <v>190.18913264840182</v>
      </c>
      <c r="D67" s="52">
        <f>'Reference Data'!S63</f>
        <v>0</v>
      </c>
      <c r="E67" s="19">
        <f>'Reference Data'!AH63</f>
        <v>0</v>
      </c>
      <c r="F67" s="20">
        <f>'Reference Data'!AQ63</f>
        <v>0</v>
      </c>
      <c r="G67" s="19">
        <f>'Reference Data'!AZ63</f>
        <v>9.404223744292237</v>
      </c>
      <c r="H67" s="20">
        <f>'Reference Data'!BI63</f>
        <v>3.5765981735159817</v>
      </c>
      <c r="I67" s="52">
        <f>'Reference Data'!BJ63</f>
        <v>0</v>
      </c>
      <c r="J67" s="54">
        <f t="shared" si="2"/>
        <v>177.2083107305936</v>
      </c>
      <c r="K67" s="47">
        <f>'Reference Data'!BU63</f>
        <v>166.822</v>
      </c>
      <c r="L67" s="19">
        <f>'Reference Data'!BV63</f>
        <v>0</v>
      </c>
      <c r="M67" s="19">
        <f>'Reference Data'!BW63</f>
        <v>1.4437499999999999</v>
      </c>
      <c r="N67" s="19">
        <f>'Reference Data'!CF63</f>
        <v>1.7882990867579909</v>
      </c>
      <c r="O67" s="20">
        <f>'Reference Data'!CG63</f>
        <v>2.5965776826484017</v>
      </c>
      <c r="P67" s="133">
        <f>'Reference Data'!CH63</f>
        <v>4.986829834152325</v>
      </c>
      <c r="Q67" s="59">
        <f t="shared" si="3"/>
        <v>177.63745660355875</v>
      </c>
      <c r="R67" s="21">
        <f t="shared" si="4"/>
        <v>-0.42914587296513673</v>
      </c>
    </row>
    <row r="68" spans="1:18" ht="15">
      <c r="A68" s="12">
        <v>10183</v>
      </c>
      <c r="B68" s="33" t="s">
        <v>70</v>
      </c>
      <c r="C68" s="47">
        <f>'Reference Data'!R64</f>
        <v>124.76126015981733</v>
      </c>
      <c r="D68" s="52">
        <f>'Reference Data'!S64</f>
        <v>0</v>
      </c>
      <c r="E68" s="19">
        <f>'Reference Data'!AH64</f>
        <v>0</v>
      </c>
      <c r="F68" s="20">
        <f>'Reference Data'!AQ64</f>
        <v>0.6892694063926941</v>
      </c>
      <c r="G68" s="19">
        <f>'Reference Data'!AZ64</f>
        <v>0</v>
      </c>
      <c r="H68" s="20">
        <f>'Reference Data'!BI64</f>
        <v>0</v>
      </c>
      <c r="I68" s="52">
        <f>'Reference Data'!BJ64</f>
        <v>0</v>
      </c>
      <c r="J68" s="54">
        <f t="shared" si="2"/>
        <v>124.07199075342463</v>
      </c>
      <c r="K68" s="47">
        <f>'Reference Data'!BU64</f>
        <v>117.351</v>
      </c>
      <c r="L68" s="19">
        <f>'Reference Data'!BV64</f>
        <v>0</v>
      </c>
      <c r="M68" s="19">
        <f>'Reference Data'!BW64</f>
        <v>1.3385</v>
      </c>
      <c r="N68" s="19">
        <f>'Reference Data'!CF64</f>
        <v>0</v>
      </c>
      <c r="O68" s="20">
        <f>'Reference Data'!CG64</f>
        <v>1.6802476883561575</v>
      </c>
      <c r="P68" s="133">
        <f>'Reference Data'!CH64</f>
        <v>3.476752214189174</v>
      </c>
      <c r="Q68" s="59">
        <f t="shared" si="3"/>
        <v>123.84649990254533</v>
      </c>
      <c r="R68" s="21">
        <f t="shared" si="4"/>
        <v>0.22549085087929654</v>
      </c>
    </row>
    <row r="69" spans="1:18" ht="15">
      <c r="A69" s="12">
        <v>10186</v>
      </c>
      <c r="B69" s="33" t="s">
        <v>71</v>
      </c>
      <c r="C69" s="47">
        <f>'Reference Data'!R65</f>
        <v>20.870014041095892</v>
      </c>
      <c r="D69" s="52">
        <f>'Reference Data'!S65</f>
        <v>0</v>
      </c>
      <c r="E69" s="19">
        <f>'Reference Data'!AH65</f>
        <v>0</v>
      </c>
      <c r="F69" s="20">
        <f>'Reference Data'!AQ65</f>
        <v>3.3162100456621006</v>
      </c>
      <c r="G69" s="19">
        <f>'Reference Data'!AZ65</f>
        <v>0</v>
      </c>
      <c r="H69" s="20">
        <f>'Reference Data'!BI65</f>
        <v>0</v>
      </c>
      <c r="I69" s="52">
        <f>'Reference Data'!BJ65</f>
        <v>0</v>
      </c>
      <c r="J69" s="54">
        <f t="shared" si="2"/>
        <v>17.553803995433793</v>
      </c>
      <c r="K69" s="47">
        <f>'Reference Data'!BU65</f>
        <v>21.317</v>
      </c>
      <c r="L69" s="19">
        <f>'Reference Data'!BV65</f>
        <v>-3.7631960045662076</v>
      </c>
      <c r="M69" s="19">
        <f>'Reference Data'!BW65</f>
        <v>0.0022500000000000003</v>
      </c>
      <c r="N69" s="19">
        <f>'Reference Data'!CF65</f>
        <v>0</v>
      </c>
      <c r="O69" s="20">
        <f>'Reference Data'!CG65</f>
        <v>0</v>
      </c>
      <c r="P69" s="133">
        <f>'Reference Data'!CH65</f>
        <v>0.5070879583388341</v>
      </c>
      <c r="Q69" s="59">
        <f t="shared" si="3"/>
        <v>18.063141953772625</v>
      </c>
      <c r="R69" s="21">
        <f t="shared" si="4"/>
        <v>-0.5093379583388327</v>
      </c>
    </row>
    <row r="70" spans="1:18" ht="15">
      <c r="A70" s="12">
        <v>10190</v>
      </c>
      <c r="B70" s="33" t="s">
        <v>72</v>
      </c>
      <c r="C70" s="47">
        <f>'Reference Data'!R66</f>
        <v>747.54</v>
      </c>
      <c r="D70" s="52">
        <f>'Reference Data'!S66</f>
        <v>0</v>
      </c>
      <c r="E70" s="19">
        <f>'Reference Data'!AH66</f>
        <v>233.21</v>
      </c>
      <c r="F70" s="20">
        <f>'Reference Data'!AQ66</f>
        <v>264.46</v>
      </c>
      <c r="G70" s="19">
        <f>'Reference Data'!AZ66</f>
        <v>0</v>
      </c>
      <c r="H70" s="20">
        <f>'Reference Data'!BI66</f>
        <v>0</v>
      </c>
      <c r="I70" s="52">
        <f>'Reference Data'!BJ66</f>
        <v>0</v>
      </c>
      <c r="J70" s="54">
        <f t="shared" si="2"/>
        <v>249.87</v>
      </c>
      <c r="K70" s="47">
        <f>'Reference Data'!BU66</f>
        <v>187.059</v>
      </c>
      <c r="L70" s="19">
        <f>'Reference Data'!BV66</f>
        <v>0</v>
      </c>
      <c r="M70" s="19">
        <f>'Reference Data'!BW66</f>
        <v>0.009</v>
      </c>
      <c r="N70" s="19">
        <f>'Reference Data'!CF66</f>
        <v>0</v>
      </c>
      <c r="O70" s="20">
        <f>'Reference Data'!CG66</f>
        <v>15.702750000000002</v>
      </c>
      <c r="P70" s="133">
        <f>'Reference Data'!CH66</f>
        <v>5.856817577291435</v>
      </c>
      <c r="Q70" s="59">
        <f t="shared" si="3"/>
        <v>208.62756757729142</v>
      </c>
      <c r="R70" s="21">
        <f t="shared" si="4"/>
        <v>41.24243242270859</v>
      </c>
    </row>
    <row r="71" spans="1:18" ht="15">
      <c r="A71" s="12">
        <v>10191</v>
      </c>
      <c r="B71" s="33" t="s">
        <v>73</v>
      </c>
      <c r="C71" s="47">
        <f>'Reference Data'!R67</f>
        <v>129.16990650684932</v>
      </c>
      <c r="D71" s="52">
        <f>'Reference Data'!S67</f>
        <v>0</v>
      </c>
      <c r="E71" s="19">
        <f>'Reference Data'!AH67</f>
        <v>0</v>
      </c>
      <c r="F71" s="20">
        <f>'Reference Data'!AQ67</f>
        <v>0</v>
      </c>
      <c r="G71" s="19">
        <f>'Reference Data'!AZ67</f>
        <v>0</v>
      </c>
      <c r="H71" s="20">
        <f>'Reference Data'!BI67</f>
        <v>0</v>
      </c>
      <c r="I71" s="52">
        <f>'Reference Data'!BJ67</f>
        <v>0</v>
      </c>
      <c r="J71" s="54">
        <f t="shared" si="2"/>
        <v>129.16990650684932</v>
      </c>
      <c r="K71" s="47">
        <f>'Reference Data'!BU67</f>
        <v>131.217</v>
      </c>
      <c r="L71" s="19">
        <f>'Reference Data'!BV67</f>
        <v>-2.0470934931506974</v>
      </c>
      <c r="M71" s="19">
        <f>'Reference Data'!BW67</f>
        <v>0.12175</v>
      </c>
      <c r="N71" s="19">
        <f>'Reference Data'!CF67</f>
        <v>0</v>
      </c>
      <c r="O71" s="20">
        <f>'Reference Data'!CG67</f>
        <v>0</v>
      </c>
      <c r="P71" s="133">
        <f>'Reference Data'!CH67</f>
        <v>3.734452066811617</v>
      </c>
      <c r="Q71" s="59">
        <f aca="true" t="shared" si="5" ref="Q71:Q102">SUM(K71:P71)</f>
        <v>133.02610857366093</v>
      </c>
      <c r="R71" s="21">
        <f aca="true" t="shared" si="6" ref="R71:R102">J71-Q71</f>
        <v>-3.856202066811619</v>
      </c>
    </row>
    <row r="72" spans="1:18" ht="15">
      <c r="A72" s="12">
        <v>10197</v>
      </c>
      <c r="B72" s="33" t="s">
        <v>74</v>
      </c>
      <c r="C72" s="47">
        <f>'Reference Data'!R68</f>
        <v>26.556640981735153</v>
      </c>
      <c r="D72" s="52">
        <f>'Reference Data'!S68</f>
        <v>0</v>
      </c>
      <c r="E72" s="19">
        <f>'Reference Data'!AH68</f>
        <v>0</v>
      </c>
      <c r="F72" s="20">
        <f>'Reference Data'!AQ68</f>
        <v>0</v>
      </c>
      <c r="G72" s="19">
        <f>'Reference Data'!AZ68</f>
        <v>0</v>
      </c>
      <c r="H72" s="20">
        <f>'Reference Data'!BI68</f>
        <v>0</v>
      </c>
      <c r="I72" s="52">
        <f>'Reference Data'!BJ68</f>
        <v>0</v>
      </c>
      <c r="J72" s="54">
        <f aca="true" t="shared" si="7" ref="J72:J135">IF((C72+D72-SUM(E72:H72)+I72)&gt;0,C72+D72-SUM(E72:H72)+I72,0)</f>
        <v>26.556640981735153</v>
      </c>
      <c r="K72" s="47">
        <f>'Reference Data'!BU68</f>
        <v>22.753</v>
      </c>
      <c r="L72" s="19">
        <f>'Reference Data'!BV68</f>
        <v>0</v>
      </c>
      <c r="M72" s="19">
        <f>'Reference Data'!BW68</f>
        <v>0</v>
      </c>
      <c r="N72" s="19">
        <f>'Reference Data'!CF68</f>
        <v>0</v>
      </c>
      <c r="O72" s="20">
        <f>'Reference Data'!CG68</f>
        <v>0.9509102454337883</v>
      </c>
      <c r="P72" s="133">
        <f>'Reference Data'!CH68</f>
        <v>0.6846622512171758</v>
      </c>
      <c r="Q72" s="59">
        <f t="shared" si="5"/>
        <v>24.388572496650966</v>
      </c>
      <c r="R72" s="21">
        <f t="shared" si="6"/>
        <v>2.168068485084188</v>
      </c>
    </row>
    <row r="73" spans="1:18" ht="15">
      <c r="A73" s="12">
        <v>10202</v>
      </c>
      <c r="B73" s="33" t="s">
        <v>75</v>
      </c>
      <c r="C73" s="47">
        <f>'Reference Data'!R69</f>
        <v>15.434859589041096</v>
      </c>
      <c r="D73" s="52">
        <f>'Reference Data'!S69</f>
        <v>0</v>
      </c>
      <c r="E73" s="19">
        <f>'Reference Data'!AH69</f>
        <v>0</v>
      </c>
      <c r="F73" s="20">
        <f>'Reference Data'!AQ69</f>
        <v>0</v>
      </c>
      <c r="G73" s="19">
        <f>'Reference Data'!AZ69</f>
        <v>0</v>
      </c>
      <c r="H73" s="20">
        <f>'Reference Data'!BI69</f>
        <v>0</v>
      </c>
      <c r="I73" s="52">
        <f>'Reference Data'!BJ69</f>
        <v>0</v>
      </c>
      <c r="J73" s="54">
        <f t="shared" si="7"/>
        <v>15.434859589041096</v>
      </c>
      <c r="K73" s="47">
        <f>'Reference Data'!BU69</f>
        <v>13.099</v>
      </c>
      <c r="L73" s="19">
        <f>'Reference Data'!BV69</f>
        <v>0</v>
      </c>
      <c r="M73" s="19">
        <f>'Reference Data'!BW69</f>
        <v>0.29774999999999996</v>
      </c>
      <c r="N73" s="19">
        <f>'Reference Data'!CF69</f>
        <v>0</v>
      </c>
      <c r="O73" s="20">
        <f>'Reference Data'!CG69</f>
        <v>0.583964897260274</v>
      </c>
      <c r="P73" s="133">
        <f>'Reference Data'!CH69</f>
        <v>0.40381808891752974</v>
      </c>
      <c r="Q73" s="59">
        <f t="shared" si="5"/>
        <v>14.384532986177804</v>
      </c>
      <c r="R73" s="21">
        <f t="shared" si="6"/>
        <v>1.0503266028632918</v>
      </c>
    </row>
    <row r="74" spans="1:18" ht="15">
      <c r="A74" s="12">
        <v>10203</v>
      </c>
      <c r="B74" s="33" t="s">
        <v>76</v>
      </c>
      <c r="C74" s="47">
        <f>'Reference Data'!R70</f>
        <v>6.500323972602741</v>
      </c>
      <c r="D74" s="52">
        <f>'Reference Data'!S70</f>
        <v>0</v>
      </c>
      <c r="E74" s="19">
        <f>'Reference Data'!AH70</f>
        <v>0</v>
      </c>
      <c r="F74" s="20">
        <f>'Reference Data'!AQ70</f>
        <v>0</v>
      </c>
      <c r="G74" s="19">
        <f>'Reference Data'!AZ70</f>
        <v>0</v>
      </c>
      <c r="H74" s="20">
        <f>'Reference Data'!BI70</f>
        <v>0</v>
      </c>
      <c r="I74" s="52">
        <f>'Reference Data'!BJ70</f>
        <v>0</v>
      </c>
      <c r="J74" s="54">
        <f t="shared" si="7"/>
        <v>6.500323972602741</v>
      </c>
      <c r="K74" s="47">
        <f>'Reference Data'!BU70</f>
        <v>6.213</v>
      </c>
      <c r="L74" s="19">
        <f>'Reference Data'!BV70</f>
        <v>0</v>
      </c>
      <c r="M74" s="19">
        <f>'Reference Data'!BW70</f>
        <v>0</v>
      </c>
      <c r="N74" s="19">
        <f>'Reference Data'!CF70</f>
        <v>0</v>
      </c>
      <c r="O74" s="20">
        <f>'Reference Data'!CG70</f>
        <v>0.07183099315068531</v>
      </c>
      <c r="P74" s="133">
        <f>'Reference Data'!CH70</f>
        <v>0.1815306627360747</v>
      </c>
      <c r="Q74" s="59">
        <f t="shared" si="5"/>
        <v>6.46636165588676</v>
      </c>
      <c r="R74" s="21">
        <f t="shared" si="6"/>
        <v>0.03396231671598127</v>
      </c>
    </row>
    <row r="75" spans="1:18" ht="15">
      <c r="A75" s="12">
        <v>10204</v>
      </c>
      <c r="B75" s="33" t="s">
        <v>77</v>
      </c>
      <c r="C75" s="47">
        <f>'Reference Data'!R71</f>
        <v>80.38396392694064</v>
      </c>
      <c r="D75" s="52">
        <f>'Reference Data'!S71</f>
        <v>0</v>
      </c>
      <c r="E75" s="19">
        <f>'Reference Data'!AH71</f>
        <v>0</v>
      </c>
      <c r="F75" s="20">
        <f>'Reference Data'!AQ71</f>
        <v>17.322146118721463</v>
      </c>
      <c r="G75" s="19">
        <f>'Reference Data'!AZ71</f>
        <v>0</v>
      </c>
      <c r="H75" s="20">
        <f>'Reference Data'!BI71</f>
        <v>0.5179223744292237</v>
      </c>
      <c r="I75" s="52">
        <f>'Reference Data'!BJ71</f>
        <v>0</v>
      </c>
      <c r="J75" s="54">
        <f t="shared" si="7"/>
        <v>62.543895433789956</v>
      </c>
      <c r="K75" s="47">
        <f>'Reference Data'!BU71</f>
        <v>79.556</v>
      </c>
      <c r="L75" s="19">
        <f>'Reference Data'!BV71</f>
        <v>-17.01210456621004</v>
      </c>
      <c r="M75" s="19">
        <f>'Reference Data'!BW71</f>
        <v>0.39325000000000004</v>
      </c>
      <c r="N75" s="19">
        <f>'Reference Data'!CF71</f>
        <v>0.25896118721461187</v>
      </c>
      <c r="O75" s="20">
        <f>'Reference Data'!CG71</f>
        <v>0</v>
      </c>
      <c r="P75" s="133">
        <f>'Reference Data'!CH71</f>
        <v>1.825352365044185</v>
      </c>
      <c r="Q75" s="59">
        <f t="shared" si="5"/>
        <v>65.02145898604876</v>
      </c>
      <c r="R75" s="21">
        <f t="shared" si="6"/>
        <v>-2.4775635522588004</v>
      </c>
    </row>
    <row r="76" spans="1:18" ht="15">
      <c r="A76" s="12">
        <v>10209</v>
      </c>
      <c r="B76" s="33" t="s">
        <v>78</v>
      </c>
      <c r="C76" s="47">
        <f>'Reference Data'!R72</f>
        <v>124.17198630136987</v>
      </c>
      <c r="D76" s="52">
        <f>'Reference Data'!S72</f>
        <v>0</v>
      </c>
      <c r="E76" s="19">
        <f>'Reference Data'!AH72</f>
        <v>0</v>
      </c>
      <c r="F76" s="20">
        <f>'Reference Data'!AQ72</f>
        <v>0</v>
      </c>
      <c r="G76" s="19">
        <f>'Reference Data'!AZ72</f>
        <v>0</v>
      </c>
      <c r="H76" s="20">
        <f>'Reference Data'!BI72</f>
        <v>0</v>
      </c>
      <c r="I76" s="52">
        <f>'Reference Data'!BJ72</f>
        <v>0</v>
      </c>
      <c r="J76" s="54">
        <f t="shared" si="7"/>
        <v>124.17198630136987</v>
      </c>
      <c r="K76" s="47">
        <f>'Reference Data'!BU72</f>
        <v>104.89</v>
      </c>
      <c r="L76" s="19">
        <f>'Reference Data'!BV72</f>
        <v>0</v>
      </c>
      <c r="M76" s="19">
        <f>'Reference Data'!BW72</f>
        <v>0.13325</v>
      </c>
      <c r="N76" s="19">
        <f>'Reference Data'!CF72</f>
        <v>0</v>
      </c>
      <c r="O76" s="20">
        <f>'Reference Data'!CG72</f>
        <v>4.820496575342467</v>
      </c>
      <c r="P76" s="133">
        <f>'Reference Data'!CH72</f>
        <v>3.1727198607196136</v>
      </c>
      <c r="Q76" s="59">
        <f t="shared" si="5"/>
        <v>113.01646643606207</v>
      </c>
      <c r="R76" s="21">
        <f t="shared" si="6"/>
        <v>11.155519865307795</v>
      </c>
    </row>
    <row r="77" spans="1:18" ht="15">
      <c r="A77" s="12">
        <v>10230</v>
      </c>
      <c r="B77" s="33" t="s">
        <v>79</v>
      </c>
      <c r="C77" s="47">
        <f>'Reference Data'!R73</f>
        <v>12.802464041095893</v>
      </c>
      <c r="D77" s="52">
        <f>'Reference Data'!S73</f>
        <v>0</v>
      </c>
      <c r="E77" s="19">
        <f>'Reference Data'!AH73</f>
        <v>0</v>
      </c>
      <c r="F77" s="20">
        <f>'Reference Data'!AQ73</f>
        <v>0.9803652968036529</v>
      </c>
      <c r="G77" s="19">
        <f>'Reference Data'!AZ73</f>
        <v>0</v>
      </c>
      <c r="H77" s="20">
        <f>'Reference Data'!BI73</f>
        <v>0</v>
      </c>
      <c r="I77" s="52">
        <f>'Reference Data'!BJ73</f>
        <v>0</v>
      </c>
      <c r="J77" s="54">
        <f t="shared" si="7"/>
        <v>11.82209874429224</v>
      </c>
      <c r="K77" s="47">
        <f>'Reference Data'!BU73</f>
        <v>9.702</v>
      </c>
      <c r="L77" s="19">
        <f>'Reference Data'!BV73</f>
        <v>0</v>
      </c>
      <c r="M77" s="19">
        <f>'Reference Data'!BW73</f>
        <v>0.021</v>
      </c>
      <c r="N77" s="19">
        <f>'Reference Data'!CF73</f>
        <v>0</v>
      </c>
      <c r="O77" s="20">
        <f>'Reference Data'!CG73</f>
        <v>0.5300246860730602</v>
      </c>
      <c r="P77" s="133">
        <f>'Reference Data'!CH73</f>
        <v>0.29614771953940944</v>
      </c>
      <c r="Q77" s="59">
        <f t="shared" si="5"/>
        <v>10.54917240561247</v>
      </c>
      <c r="R77" s="21">
        <f t="shared" si="6"/>
        <v>1.2729263386797705</v>
      </c>
    </row>
    <row r="78" spans="1:18" ht="15">
      <c r="A78" s="12">
        <v>10231</v>
      </c>
      <c r="B78" s="33" t="s">
        <v>80</v>
      </c>
      <c r="C78" s="47">
        <f>'Reference Data'!R74</f>
        <v>59.12922728310502</v>
      </c>
      <c r="D78" s="52">
        <f>'Reference Data'!S74</f>
        <v>0</v>
      </c>
      <c r="E78" s="19">
        <f>'Reference Data'!AH74</f>
        <v>0</v>
      </c>
      <c r="F78" s="20">
        <f>'Reference Data'!AQ74</f>
        <v>4.418721461187214</v>
      </c>
      <c r="G78" s="19">
        <f>'Reference Data'!AZ74</f>
        <v>0</v>
      </c>
      <c r="H78" s="20">
        <f>'Reference Data'!BI74</f>
        <v>0</v>
      </c>
      <c r="I78" s="52">
        <f>'Reference Data'!BJ74</f>
        <v>0</v>
      </c>
      <c r="J78" s="54">
        <f t="shared" si="7"/>
        <v>54.710505821917806</v>
      </c>
      <c r="K78" s="47">
        <f>'Reference Data'!BU74</f>
        <v>36.659</v>
      </c>
      <c r="L78" s="19">
        <f>'Reference Data'!BV74</f>
        <v>0</v>
      </c>
      <c r="M78" s="19">
        <f>'Reference Data'!BW74</f>
        <v>0.0105</v>
      </c>
      <c r="N78" s="19">
        <f>'Reference Data'!CF74</f>
        <v>0</v>
      </c>
      <c r="O78" s="20">
        <f>'Reference Data'!CG74</f>
        <v>4.512876455479452</v>
      </c>
      <c r="P78" s="133">
        <f>'Reference Data'!CH74</f>
        <v>1.1895091688475037</v>
      </c>
      <c r="Q78" s="59">
        <f t="shared" si="5"/>
        <v>42.37188562432695</v>
      </c>
      <c r="R78" s="21">
        <f t="shared" si="6"/>
        <v>12.338620197590856</v>
      </c>
    </row>
    <row r="79" spans="1:18" ht="15">
      <c r="A79" s="12">
        <v>10234</v>
      </c>
      <c r="B79" s="33" t="s">
        <v>81</v>
      </c>
      <c r="C79" s="47">
        <f>'Reference Data'!R75</f>
        <v>63.60775970319636</v>
      </c>
      <c r="D79" s="52">
        <f>'Reference Data'!S75</f>
        <v>0</v>
      </c>
      <c r="E79" s="19">
        <f>'Reference Data'!AH75</f>
        <v>0</v>
      </c>
      <c r="F79" s="20">
        <f>'Reference Data'!AQ75</f>
        <v>0</v>
      </c>
      <c r="G79" s="19">
        <f>'Reference Data'!AZ75</f>
        <v>0</v>
      </c>
      <c r="H79" s="20">
        <f>'Reference Data'!BI75</f>
        <v>0</v>
      </c>
      <c r="I79" s="52">
        <f>'Reference Data'!BJ75</f>
        <v>0</v>
      </c>
      <c r="J79" s="54">
        <f t="shared" si="7"/>
        <v>63.60775970319636</v>
      </c>
      <c r="K79" s="47">
        <f>'Reference Data'!BU75</f>
        <v>50.999</v>
      </c>
      <c r="L79" s="19">
        <f>'Reference Data'!BV75</f>
        <v>0</v>
      </c>
      <c r="M79" s="19">
        <f>'Reference Data'!BW75</f>
        <v>0.13674999999999998</v>
      </c>
      <c r="N79" s="19">
        <f>'Reference Data'!CF75</f>
        <v>0</v>
      </c>
      <c r="O79" s="20">
        <f>'Reference Data'!CG75</f>
        <v>3.152189925799089</v>
      </c>
      <c r="P79" s="133">
        <f>'Reference Data'!CH75</f>
        <v>1.5680494390456294</v>
      </c>
      <c r="Q79" s="59">
        <f t="shared" si="5"/>
        <v>55.855989364844724</v>
      </c>
      <c r="R79" s="21">
        <f t="shared" si="6"/>
        <v>7.751770338351633</v>
      </c>
    </row>
    <row r="80" spans="1:18" ht="15">
      <c r="A80" s="12">
        <v>10235</v>
      </c>
      <c r="B80" s="33" t="s">
        <v>82</v>
      </c>
      <c r="C80" s="47">
        <f>'Reference Data'!R76</f>
        <v>30.15464394977169</v>
      </c>
      <c r="D80" s="52">
        <f>'Reference Data'!S76</f>
        <v>0</v>
      </c>
      <c r="E80" s="19">
        <f>'Reference Data'!AH76</f>
        <v>0</v>
      </c>
      <c r="F80" s="20">
        <f>'Reference Data'!AQ76</f>
        <v>0</v>
      </c>
      <c r="G80" s="19">
        <f>'Reference Data'!AZ76</f>
        <v>0</v>
      </c>
      <c r="H80" s="20">
        <f>'Reference Data'!BI76</f>
        <v>0</v>
      </c>
      <c r="I80" s="52">
        <f>'Reference Data'!BJ76</f>
        <v>0</v>
      </c>
      <c r="J80" s="54">
        <f t="shared" si="7"/>
        <v>30.15464394977169</v>
      </c>
      <c r="K80" s="47">
        <f>'Reference Data'!BU76</f>
        <v>33.113</v>
      </c>
      <c r="L80" s="19">
        <f>'Reference Data'!BV76</f>
        <v>-2.9583560502283106</v>
      </c>
      <c r="M80" s="19">
        <f>'Reference Data'!BW76</f>
        <v>0</v>
      </c>
      <c r="N80" s="19">
        <f>'Reference Data'!CF76</f>
        <v>0</v>
      </c>
      <c r="O80" s="20">
        <f>'Reference Data'!CG76</f>
        <v>0</v>
      </c>
      <c r="P80" s="133">
        <f>'Reference Data'!CH76</f>
        <v>0.870984837418551</v>
      </c>
      <c r="Q80" s="59">
        <f t="shared" si="5"/>
        <v>31.02562878719024</v>
      </c>
      <c r="R80" s="21">
        <f t="shared" si="6"/>
        <v>-0.8709848374185505</v>
      </c>
    </row>
    <row r="81" spans="1:18" ht="15">
      <c r="A81" s="12">
        <v>10236</v>
      </c>
      <c r="B81" s="33" t="s">
        <v>83</v>
      </c>
      <c r="C81" s="47">
        <f>'Reference Data'!R77</f>
        <v>28.188405821917804</v>
      </c>
      <c r="D81" s="52">
        <f>'Reference Data'!S77</f>
        <v>0</v>
      </c>
      <c r="E81" s="19">
        <f>'Reference Data'!AH77</f>
        <v>0</v>
      </c>
      <c r="F81" s="20">
        <f>'Reference Data'!AQ77</f>
        <v>0</v>
      </c>
      <c r="G81" s="19">
        <f>'Reference Data'!AZ77</f>
        <v>0.1324200913242009</v>
      </c>
      <c r="H81" s="20">
        <f>'Reference Data'!BI77</f>
        <v>0</v>
      </c>
      <c r="I81" s="52">
        <f>'Reference Data'!BJ77</f>
        <v>0</v>
      </c>
      <c r="J81" s="54">
        <f t="shared" si="7"/>
        <v>28.055985730593605</v>
      </c>
      <c r="K81" s="47">
        <f>'Reference Data'!BU77</f>
        <v>29.103</v>
      </c>
      <c r="L81" s="19">
        <f>'Reference Data'!BV77</f>
        <v>-1.0470142694063966</v>
      </c>
      <c r="M81" s="19">
        <f>'Reference Data'!BW77</f>
        <v>0</v>
      </c>
      <c r="N81" s="19">
        <f>'Reference Data'!CF77</f>
        <v>0</v>
      </c>
      <c r="O81" s="20">
        <f>'Reference Data'!CG77</f>
        <v>0</v>
      </c>
      <c r="P81" s="133">
        <f>'Reference Data'!CH77</f>
        <v>0.8103673255396959</v>
      </c>
      <c r="Q81" s="59">
        <f t="shared" si="5"/>
        <v>28.8663530561333</v>
      </c>
      <c r="R81" s="21">
        <f t="shared" si="6"/>
        <v>-0.8103673255396941</v>
      </c>
    </row>
    <row r="82" spans="1:18" ht="15">
      <c r="A82" s="12">
        <v>10237</v>
      </c>
      <c r="B82" s="33" t="s">
        <v>84</v>
      </c>
      <c r="C82" s="47">
        <f>'Reference Data'!R78</f>
        <v>106.11690547945204</v>
      </c>
      <c r="D82" s="52">
        <f>'Reference Data'!S78</f>
        <v>0</v>
      </c>
      <c r="E82" s="19">
        <f>'Reference Data'!AH78</f>
        <v>0</v>
      </c>
      <c r="F82" s="20">
        <f>'Reference Data'!AQ78</f>
        <v>1.1896118721461186</v>
      </c>
      <c r="G82" s="19">
        <f>'Reference Data'!AZ78</f>
        <v>0</v>
      </c>
      <c r="H82" s="20">
        <f>'Reference Data'!BI78</f>
        <v>0</v>
      </c>
      <c r="I82" s="52">
        <f>'Reference Data'!BJ78</f>
        <v>0</v>
      </c>
      <c r="J82" s="54">
        <f t="shared" si="7"/>
        <v>104.92729360730593</v>
      </c>
      <c r="K82" s="47">
        <f>'Reference Data'!BU78</f>
        <v>113.732</v>
      </c>
      <c r="L82" s="19">
        <f>'Reference Data'!BV78</f>
        <v>-8.804706392694072</v>
      </c>
      <c r="M82" s="19">
        <f>'Reference Data'!BW78</f>
        <v>0.12299999999999998</v>
      </c>
      <c r="N82" s="19">
        <f>'Reference Data'!CF78</f>
        <v>0</v>
      </c>
      <c r="O82" s="20">
        <f>'Reference Data'!CG78</f>
        <v>0</v>
      </c>
      <c r="P82" s="133">
        <f>'Reference Data'!CH78</f>
        <v>3.0342660669692023</v>
      </c>
      <c r="Q82" s="59">
        <f t="shared" si="5"/>
        <v>108.08455967427514</v>
      </c>
      <c r="R82" s="21">
        <f t="shared" si="6"/>
        <v>-3.157266066969214</v>
      </c>
    </row>
    <row r="83" spans="1:18" ht="15">
      <c r="A83" s="12">
        <v>10239</v>
      </c>
      <c r="B83" s="33" t="s">
        <v>85</v>
      </c>
      <c r="C83" s="47">
        <f>'Reference Data'!R79</f>
        <v>14.428961415525112</v>
      </c>
      <c r="D83" s="52">
        <f>'Reference Data'!S79</f>
        <v>0</v>
      </c>
      <c r="E83" s="19">
        <f>'Reference Data'!AH79</f>
        <v>0</v>
      </c>
      <c r="F83" s="20">
        <f>'Reference Data'!AQ79</f>
        <v>0</v>
      </c>
      <c r="G83" s="19">
        <f>'Reference Data'!AZ79</f>
        <v>0</v>
      </c>
      <c r="H83" s="20">
        <f>'Reference Data'!BI79</f>
        <v>0</v>
      </c>
      <c r="I83" s="52">
        <f>'Reference Data'!BJ79</f>
        <v>0</v>
      </c>
      <c r="J83" s="54">
        <f t="shared" si="7"/>
        <v>14.428961415525112</v>
      </c>
      <c r="K83" s="47">
        <f>'Reference Data'!BU79</f>
        <v>14</v>
      </c>
      <c r="L83" s="19">
        <f>'Reference Data'!BV79</f>
        <v>0</v>
      </c>
      <c r="M83" s="19">
        <f>'Reference Data'!BW79</f>
        <v>0</v>
      </c>
      <c r="N83" s="19">
        <f>'Reference Data'!CF79</f>
        <v>0</v>
      </c>
      <c r="O83" s="20">
        <f>'Reference Data'!CG79</f>
        <v>0.10724035388127806</v>
      </c>
      <c r="P83" s="133">
        <f>'Reference Data'!CH79</f>
        <v>0.40747264224098845</v>
      </c>
      <c r="Q83" s="59">
        <f t="shared" si="5"/>
        <v>14.514712996122265</v>
      </c>
      <c r="R83" s="21">
        <f t="shared" si="6"/>
        <v>-0.08575158059715271</v>
      </c>
    </row>
    <row r="84" spans="1:18" ht="15">
      <c r="A84" s="12">
        <v>10242</v>
      </c>
      <c r="B84" s="33" t="s">
        <v>86</v>
      </c>
      <c r="C84" s="47">
        <f>'Reference Data'!R80</f>
        <v>10.073473972602738</v>
      </c>
      <c r="D84" s="52">
        <f>'Reference Data'!S80</f>
        <v>0</v>
      </c>
      <c r="E84" s="19">
        <f>'Reference Data'!AH80</f>
        <v>0</v>
      </c>
      <c r="F84" s="20">
        <f>'Reference Data'!AQ80</f>
        <v>0</v>
      </c>
      <c r="G84" s="19">
        <f>'Reference Data'!AZ80</f>
        <v>0</v>
      </c>
      <c r="H84" s="20">
        <f>'Reference Data'!BI80</f>
        <v>0</v>
      </c>
      <c r="I84" s="52">
        <f>'Reference Data'!BJ80</f>
        <v>0</v>
      </c>
      <c r="J84" s="54">
        <f t="shared" si="7"/>
        <v>10.073473972602738</v>
      </c>
      <c r="K84" s="47">
        <f>'Reference Data'!BU80</f>
        <v>9.526</v>
      </c>
      <c r="L84" s="19">
        <f>'Reference Data'!BV80</f>
        <v>0</v>
      </c>
      <c r="M84" s="19">
        <f>'Reference Data'!BW80</f>
        <v>0</v>
      </c>
      <c r="N84" s="19">
        <f>'Reference Data'!CF80</f>
        <v>0</v>
      </c>
      <c r="O84" s="20">
        <f>'Reference Data'!CG80</f>
        <v>0.1368684931506845</v>
      </c>
      <c r="P84" s="133">
        <f>'Reference Data'!CH80</f>
        <v>0.27910168521712586</v>
      </c>
      <c r="Q84" s="59">
        <f t="shared" si="5"/>
        <v>9.94197017836781</v>
      </c>
      <c r="R84" s="21">
        <f t="shared" si="6"/>
        <v>0.13150379423492708</v>
      </c>
    </row>
    <row r="85" spans="1:18" ht="15">
      <c r="A85" s="12">
        <v>10244</v>
      </c>
      <c r="B85" s="33" t="s">
        <v>87</v>
      </c>
      <c r="C85" s="47">
        <f>'Reference Data'!R81</f>
        <v>101.25024748858445</v>
      </c>
      <c r="D85" s="52">
        <f>'Reference Data'!S81</f>
        <v>0</v>
      </c>
      <c r="E85" s="19">
        <f>'Reference Data'!AH81</f>
        <v>0</v>
      </c>
      <c r="F85" s="20">
        <f>'Reference Data'!AQ81</f>
        <v>1.0300228310502284</v>
      </c>
      <c r="G85" s="19">
        <f>'Reference Data'!AZ81</f>
        <v>0.747716894977169</v>
      </c>
      <c r="H85" s="20">
        <f>'Reference Data'!BI81</f>
        <v>2.572945205479452</v>
      </c>
      <c r="I85" s="52">
        <f>'Reference Data'!BJ81</f>
        <v>0</v>
      </c>
      <c r="J85" s="54">
        <f t="shared" si="7"/>
        <v>96.8995625570776</v>
      </c>
      <c r="K85" s="47">
        <f>'Reference Data'!BU81</f>
        <v>86.038</v>
      </c>
      <c r="L85" s="19">
        <f>'Reference Data'!BV81</f>
        <v>0</v>
      </c>
      <c r="M85" s="19">
        <f>'Reference Data'!BW81</f>
        <v>0.051750000000000004</v>
      </c>
      <c r="N85" s="19">
        <f>'Reference Data'!CF81</f>
        <v>1.286472602739726</v>
      </c>
      <c r="O85" s="20">
        <f>'Reference Data'!CG81</f>
        <v>2.715390639269401</v>
      </c>
      <c r="P85" s="133">
        <f>'Reference Data'!CH81</f>
        <v>2.6022004850420526</v>
      </c>
      <c r="Q85" s="59">
        <f t="shared" si="5"/>
        <v>92.69381372705116</v>
      </c>
      <c r="R85" s="21">
        <f t="shared" si="6"/>
        <v>4.205748830026437</v>
      </c>
    </row>
    <row r="86" spans="1:18" ht="15">
      <c r="A86" s="12">
        <v>10246</v>
      </c>
      <c r="B86" s="33" t="s">
        <v>88</v>
      </c>
      <c r="C86" s="47">
        <f>'Reference Data'!R82</f>
        <v>9.385067579908675</v>
      </c>
      <c r="D86" s="52">
        <f>'Reference Data'!S82</f>
        <v>0</v>
      </c>
      <c r="E86" s="19">
        <f>'Reference Data'!AH82</f>
        <v>0</v>
      </c>
      <c r="F86" s="20">
        <f>'Reference Data'!AQ82</f>
        <v>0.5418949771689497</v>
      </c>
      <c r="G86" s="19">
        <f>'Reference Data'!AZ82</f>
        <v>0</v>
      </c>
      <c r="H86" s="20">
        <f>'Reference Data'!BI82</f>
        <v>0</v>
      </c>
      <c r="I86" s="52">
        <f>'Reference Data'!BJ82</f>
        <v>0</v>
      </c>
      <c r="J86" s="54">
        <f t="shared" si="7"/>
        <v>8.843172602739726</v>
      </c>
      <c r="K86" s="47">
        <f>'Reference Data'!BU82</f>
        <v>8.987</v>
      </c>
      <c r="L86" s="19">
        <f>'Reference Data'!BV82</f>
        <v>-0.14382739726027438</v>
      </c>
      <c r="M86" s="19">
        <f>'Reference Data'!BW82</f>
        <v>0</v>
      </c>
      <c r="N86" s="19">
        <f>'Reference Data'!CF82</f>
        <v>0</v>
      </c>
      <c r="O86" s="20">
        <f>'Reference Data'!CG82</f>
        <v>0</v>
      </c>
      <c r="P86" s="133">
        <f>'Reference Data'!CH82</f>
        <v>0.25542564072356627</v>
      </c>
      <c r="Q86" s="59">
        <f t="shared" si="5"/>
        <v>9.098598243463291</v>
      </c>
      <c r="R86" s="21">
        <f t="shared" si="6"/>
        <v>-0.25542564072356555</v>
      </c>
    </row>
    <row r="87" spans="1:18" ht="15">
      <c r="A87" s="12">
        <v>10247</v>
      </c>
      <c r="B87" s="33" t="s">
        <v>89</v>
      </c>
      <c r="C87" s="47">
        <f>'Reference Data'!R83</f>
        <v>80.28731107305937</v>
      </c>
      <c r="D87" s="52">
        <f>'Reference Data'!S83</f>
        <v>0</v>
      </c>
      <c r="E87" s="19">
        <f>'Reference Data'!AH83</f>
        <v>0</v>
      </c>
      <c r="F87" s="20">
        <f>'Reference Data'!AQ83</f>
        <v>0.6562785388127854</v>
      </c>
      <c r="G87" s="19">
        <f>'Reference Data'!AZ83</f>
        <v>0</v>
      </c>
      <c r="H87" s="20">
        <f>'Reference Data'!BI83</f>
        <v>1.7284246575342466</v>
      </c>
      <c r="I87" s="52">
        <f>'Reference Data'!BJ83</f>
        <v>0</v>
      </c>
      <c r="J87" s="54">
        <f t="shared" si="7"/>
        <v>77.90260787671234</v>
      </c>
      <c r="K87" s="47">
        <f>'Reference Data'!BU83</f>
        <v>79.929</v>
      </c>
      <c r="L87" s="19">
        <f>'Reference Data'!BV83</f>
        <v>-2.026392123287664</v>
      </c>
      <c r="M87" s="19">
        <f>'Reference Data'!BW83</f>
        <v>0.2565</v>
      </c>
      <c r="N87" s="19">
        <f>'Reference Data'!CF83</f>
        <v>0.8642123287671233</v>
      </c>
      <c r="O87" s="20">
        <f>'Reference Data'!CG83</f>
        <v>0</v>
      </c>
      <c r="P87" s="133">
        <f>'Reference Data'!CH83</f>
        <v>2.2825046057943834</v>
      </c>
      <c r="Q87" s="59">
        <f t="shared" si="5"/>
        <v>81.30582481127385</v>
      </c>
      <c r="R87" s="21">
        <f t="shared" si="6"/>
        <v>-3.403216934561513</v>
      </c>
    </row>
    <row r="88" spans="1:18" ht="15">
      <c r="A88" s="12">
        <v>10256</v>
      </c>
      <c r="B88" s="33" t="s">
        <v>90</v>
      </c>
      <c r="C88" s="47">
        <f>'Reference Data'!R84</f>
        <v>52.178222374429225</v>
      </c>
      <c r="D88" s="52">
        <f>'Reference Data'!S84</f>
        <v>0</v>
      </c>
      <c r="E88" s="19">
        <f>'Reference Data'!AH84</f>
        <v>0</v>
      </c>
      <c r="F88" s="20">
        <f>'Reference Data'!AQ84</f>
        <v>0</v>
      </c>
      <c r="G88" s="19">
        <f>'Reference Data'!AZ84</f>
        <v>0.5218036529680365</v>
      </c>
      <c r="H88" s="20">
        <f>'Reference Data'!BI84</f>
        <v>0</v>
      </c>
      <c r="I88" s="52">
        <f>'Reference Data'!BJ84</f>
        <v>0</v>
      </c>
      <c r="J88" s="54">
        <f t="shared" si="7"/>
        <v>51.656418721461186</v>
      </c>
      <c r="K88" s="47">
        <f>'Reference Data'!BU84</f>
        <v>46.746</v>
      </c>
      <c r="L88" s="19">
        <f>'Reference Data'!BV84</f>
        <v>0</v>
      </c>
      <c r="M88" s="19">
        <f>'Reference Data'!BW84</f>
        <v>0</v>
      </c>
      <c r="N88" s="19">
        <f>'Reference Data'!CF84</f>
        <v>0</v>
      </c>
      <c r="O88" s="20">
        <f>'Reference Data'!CG84</f>
        <v>1.227604680365296</v>
      </c>
      <c r="P88" s="133">
        <f>'Reference Data'!CH84</f>
        <v>1.38566657734409</v>
      </c>
      <c r="Q88" s="59">
        <f t="shared" si="5"/>
        <v>49.35927125770939</v>
      </c>
      <c r="R88" s="21">
        <f t="shared" si="6"/>
        <v>2.2971474637517986</v>
      </c>
    </row>
    <row r="89" spans="1:18" ht="15">
      <c r="A89" s="12">
        <v>10258</v>
      </c>
      <c r="B89" s="33" t="s">
        <v>91</v>
      </c>
      <c r="C89" s="47">
        <f>'Reference Data'!R85</f>
        <v>48.501571803652986</v>
      </c>
      <c r="D89" s="52">
        <f>'Reference Data'!S85</f>
        <v>0</v>
      </c>
      <c r="E89" s="19">
        <f>'Reference Data'!AH85</f>
        <v>0</v>
      </c>
      <c r="F89" s="20">
        <f>'Reference Data'!AQ85</f>
        <v>9.751255707762557</v>
      </c>
      <c r="G89" s="19">
        <f>'Reference Data'!AZ85</f>
        <v>0</v>
      </c>
      <c r="H89" s="20">
        <f>'Reference Data'!BI85</f>
        <v>0</v>
      </c>
      <c r="I89" s="52">
        <f>'Reference Data'!BJ85</f>
        <v>0</v>
      </c>
      <c r="J89" s="54">
        <f t="shared" si="7"/>
        <v>38.750316095890426</v>
      </c>
      <c r="K89" s="47">
        <f>'Reference Data'!BU85</f>
        <v>37.952</v>
      </c>
      <c r="L89" s="19">
        <f>'Reference Data'!BV85</f>
        <v>0</v>
      </c>
      <c r="M89" s="19">
        <f>'Reference Data'!BW85</f>
        <v>0.049999999999999996</v>
      </c>
      <c r="N89" s="19">
        <f>'Reference Data'!CF85</f>
        <v>0</v>
      </c>
      <c r="O89" s="20">
        <f>'Reference Data'!CG85</f>
        <v>0.19957902397260696</v>
      </c>
      <c r="P89" s="133">
        <f>'Reference Data'!CH85</f>
        <v>1.1034120034960193</v>
      </c>
      <c r="Q89" s="59">
        <f t="shared" si="5"/>
        <v>39.30499102746862</v>
      </c>
      <c r="R89" s="21">
        <f t="shared" si="6"/>
        <v>-0.5546749315781909</v>
      </c>
    </row>
    <row r="90" spans="1:18" ht="15">
      <c r="A90" s="12">
        <v>10259</v>
      </c>
      <c r="B90" s="33" t="s">
        <v>92</v>
      </c>
      <c r="C90" s="47">
        <f>'Reference Data'!R86</f>
        <v>30.14049497716896</v>
      </c>
      <c r="D90" s="52">
        <f>'Reference Data'!S86</f>
        <v>0</v>
      </c>
      <c r="E90" s="19">
        <f>'Reference Data'!AH86</f>
        <v>0</v>
      </c>
      <c r="F90" s="20">
        <f>'Reference Data'!AQ86</f>
        <v>0</v>
      </c>
      <c r="G90" s="19">
        <f>'Reference Data'!AZ86</f>
        <v>0</v>
      </c>
      <c r="H90" s="20">
        <f>'Reference Data'!BI86</f>
        <v>0</v>
      </c>
      <c r="I90" s="52">
        <f>'Reference Data'!BJ86</f>
        <v>0</v>
      </c>
      <c r="J90" s="54">
        <f t="shared" si="7"/>
        <v>30.14049497716896</v>
      </c>
      <c r="K90" s="47">
        <f>'Reference Data'!BU86</f>
        <v>26.985</v>
      </c>
      <c r="L90" s="19">
        <f>'Reference Data'!BV86</f>
        <v>0</v>
      </c>
      <c r="M90" s="19">
        <f>'Reference Data'!BW86</f>
        <v>0</v>
      </c>
      <c r="N90" s="19">
        <f>'Reference Data'!CF86</f>
        <v>0</v>
      </c>
      <c r="O90" s="20">
        <f>'Reference Data'!CG86</f>
        <v>0.78887374429224</v>
      </c>
      <c r="P90" s="133">
        <f>'Reference Data'!CH86</f>
        <v>0.8022188206881115</v>
      </c>
      <c r="Q90" s="59">
        <f t="shared" si="5"/>
        <v>28.57609256498035</v>
      </c>
      <c r="R90" s="21">
        <f t="shared" si="6"/>
        <v>1.5644024121886098</v>
      </c>
    </row>
    <row r="91" spans="1:18" ht="15">
      <c r="A91" s="12">
        <v>10260</v>
      </c>
      <c r="B91" s="33" t="s">
        <v>93</v>
      </c>
      <c r="C91" s="47">
        <f>'Reference Data'!R87</f>
        <v>26.793847831050225</v>
      </c>
      <c r="D91" s="52">
        <f>'Reference Data'!S87</f>
        <v>0</v>
      </c>
      <c r="E91" s="19">
        <f>'Reference Data'!AH87</f>
        <v>0</v>
      </c>
      <c r="F91" s="20">
        <f>'Reference Data'!AQ87</f>
        <v>0</v>
      </c>
      <c r="G91" s="19">
        <f>'Reference Data'!AZ87</f>
        <v>0</v>
      </c>
      <c r="H91" s="20">
        <f>'Reference Data'!BI87</f>
        <v>0</v>
      </c>
      <c r="I91" s="52">
        <f>'Reference Data'!BJ87</f>
        <v>0</v>
      </c>
      <c r="J91" s="54">
        <f t="shared" si="7"/>
        <v>26.793847831050225</v>
      </c>
      <c r="K91" s="47">
        <f>'Reference Data'!BU87</f>
        <v>26.285</v>
      </c>
      <c r="L91" s="19">
        <f>'Reference Data'!BV87</f>
        <v>0</v>
      </c>
      <c r="M91" s="19">
        <f>'Reference Data'!BW87</f>
        <v>0</v>
      </c>
      <c r="N91" s="19">
        <f>'Reference Data'!CF87</f>
        <v>0</v>
      </c>
      <c r="O91" s="20">
        <f>'Reference Data'!CG87</f>
        <v>0.12721195776255634</v>
      </c>
      <c r="P91" s="133">
        <f>'Reference Data'!CH87</f>
        <v>0.7628886673712593</v>
      </c>
      <c r="Q91" s="59">
        <f t="shared" si="5"/>
        <v>27.17510062513382</v>
      </c>
      <c r="R91" s="21">
        <f t="shared" si="6"/>
        <v>-0.38125279408359347</v>
      </c>
    </row>
    <row r="92" spans="1:18" ht="15">
      <c r="A92" s="12">
        <v>10273</v>
      </c>
      <c r="B92" s="33" t="s">
        <v>94</v>
      </c>
      <c r="C92" s="47">
        <f>'Reference Data'!R88</f>
        <v>8.590946232876712</v>
      </c>
      <c r="D92" s="52">
        <f>'Reference Data'!S88</f>
        <v>0</v>
      </c>
      <c r="E92" s="19">
        <f>'Reference Data'!AH88</f>
        <v>0</v>
      </c>
      <c r="F92" s="20">
        <f>'Reference Data'!AQ88</f>
        <v>0</v>
      </c>
      <c r="G92" s="19">
        <f>'Reference Data'!AZ88</f>
        <v>0</v>
      </c>
      <c r="H92" s="20">
        <f>'Reference Data'!BI88</f>
        <v>0</v>
      </c>
      <c r="I92" s="52">
        <f>'Reference Data'!BJ88</f>
        <v>0</v>
      </c>
      <c r="J92" s="54">
        <f t="shared" si="7"/>
        <v>8.590946232876712</v>
      </c>
      <c r="K92" s="47">
        <f>'Reference Data'!BU88</f>
        <v>5.881</v>
      </c>
      <c r="L92" s="19">
        <f>'Reference Data'!BV88</f>
        <v>0</v>
      </c>
      <c r="M92" s="19">
        <f>'Reference Data'!BW88</f>
        <v>0</v>
      </c>
      <c r="N92" s="19">
        <f>'Reference Data'!CF88</f>
        <v>0</v>
      </c>
      <c r="O92" s="20">
        <f>'Reference Data'!CG88</f>
        <v>0.677486558219178</v>
      </c>
      <c r="P92" s="133">
        <f>'Reference Data'!CH88</f>
        <v>0.18943491284915445</v>
      </c>
      <c r="Q92" s="59">
        <f t="shared" si="5"/>
        <v>6.747921471068333</v>
      </c>
      <c r="R92" s="21">
        <f t="shared" si="6"/>
        <v>1.8430247618083797</v>
      </c>
    </row>
    <row r="93" spans="1:18" ht="15">
      <c r="A93" s="12">
        <v>10278</v>
      </c>
      <c r="B93" s="33" t="s">
        <v>95</v>
      </c>
      <c r="C93" s="47">
        <f>'Reference Data'!R89</f>
        <v>40.538996004566215</v>
      </c>
      <c r="D93" s="52">
        <f>'Reference Data'!S89</f>
        <v>0</v>
      </c>
      <c r="E93" s="19">
        <f>'Reference Data'!AH89</f>
        <v>0</v>
      </c>
      <c r="F93" s="20">
        <f>'Reference Data'!AQ89</f>
        <v>1.5296803652968036</v>
      </c>
      <c r="G93" s="19">
        <f>'Reference Data'!AZ89</f>
        <v>0</v>
      </c>
      <c r="H93" s="20">
        <f>'Reference Data'!BI89</f>
        <v>0</v>
      </c>
      <c r="I93" s="52">
        <f>'Reference Data'!BJ89</f>
        <v>0</v>
      </c>
      <c r="J93" s="54">
        <f t="shared" si="7"/>
        <v>39.00931563926941</v>
      </c>
      <c r="K93" s="47">
        <f>'Reference Data'!BU89</f>
        <v>35.928</v>
      </c>
      <c r="L93" s="19">
        <f>'Reference Data'!BV89</f>
        <v>0</v>
      </c>
      <c r="M93" s="19">
        <f>'Reference Data'!BW89</f>
        <v>0.036250000000000004</v>
      </c>
      <c r="N93" s="19">
        <f>'Reference Data'!CF89</f>
        <v>0</v>
      </c>
      <c r="O93" s="20">
        <f>'Reference Data'!CG89</f>
        <v>0.7703289098173531</v>
      </c>
      <c r="P93" s="133">
        <f>'Reference Data'!CH89</f>
        <v>1.0610392645557483</v>
      </c>
      <c r="Q93" s="59">
        <f t="shared" si="5"/>
        <v>37.7956181743731</v>
      </c>
      <c r="R93" s="21">
        <f t="shared" si="6"/>
        <v>1.2136974648963132</v>
      </c>
    </row>
    <row r="94" spans="1:18" ht="15">
      <c r="A94" s="12">
        <v>10279</v>
      </c>
      <c r="B94" s="33" t="s">
        <v>96</v>
      </c>
      <c r="C94" s="47">
        <f>'Reference Data'!R90</f>
        <v>163.57611347031963</v>
      </c>
      <c r="D94" s="52">
        <f>'Reference Data'!S90</f>
        <v>0</v>
      </c>
      <c r="E94" s="19">
        <f>'Reference Data'!AH90</f>
        <v>87.5705799086758</v>
      </c>
      <c r="F94" s="20">
        <f>'Reference Data'!AQ90</f>
        <v>4.404452054794521</v>
      </c>
      <c r="G94" s="19">
        <f>'Reference Data'!AZ90</f>
        <v>0</v>
      </c>
      <c r="H94" s="20">
        <f>'Reference Data'!BI90</f>
        <v>0</v>
      </c>
      <c r="I94" s="52">
        <f>'Reference Data'!BJ90</f>
        <v>0</v>
      </c>
      <c r="J94" s="54">
        <f t="shared" si="7"/>
        <v>71.60108150684931</v>
      </c>
      <c r="K94" s="47">
        <f>'Reference Data'!BU90</f>
        <v>64.765</v>
      </c>
      <c r="L94" s="19">
        <f>'Reference Data'!BV90</f>
        <v>0</v>
      </c>
      <c r="M94" s="19">
        <f>'Reference Data'!BW90</f>
        <v>0.14675</v>
      </c>
      <c r="N94" s="19">
        <f>'Reference Data'!CF90</f>
        <v>0</v>
      </c>
      <c r="O94" s="20">
        <f>'Reference Data'!CG90</f>
        <v>1.7090203767123278</v>
      </c>
      <c r="P94" s="133">
        <f>'Reference Data'!CH90</f>
        <v>1.9242701373596798</v>
      </c>
      <c r="Q94" s="59">
        <f t="shared" si="5"/>
        <v>68.54504051407201</v>
      </c>
      <c r="R94" s="21">
        <f t="shared" si="6"/>
        <v>3.056040992777298</v>
      </c>
    </row>
    <row r="95" spans="1:18" ht="15">
      <c r="A95" s="12">
        <v>10284</v>
      </c>
      <c r="B95" s="33" t="s">
        <v>97</v>
      </c>
      <c r="C95" s="47">
        <f>'Reference Data'!R91</f>
        <v>10.666957990867582</v>
      </c>
      <c r="D95" s="52">
        <f>'Reference Data'!S91</f>
        <v>0</v>
      </c>
      <c r="E95" s="19">
        <f>'Reference Data'!AH91</f>
        <v>0</v>
      </c>
      <c r="F95" s="20">
        <f>'Reference Data'!AQ91</f>
        <v>0</v>
      </c>
      <c r="G95" s="19">
        <f>'Reference Data'!AZ91</f>
        <v>0</v>
      </c>
      <c r="H95" s="20">
        <f>'Reference Data'!BI91</f>
        <v>0</v>
      </c>
      <c r="I95" s="52">
        <f>'Reference Data'!BJ91</f>
        <v>0</v>
      </c>
      <c r="J95" s="54">
        <f t="shared" si="7"/>
        <v>10.666957990867582</v>
      </c>
      <c r="K95" s="47">
        <f>'Reference Data'!BU91</f>
        <v>10.158</v>
      </c>
      <c r="L95" s="19">
        <f>'Reference Data'!BV91</f>
        <v>0</v>
      </c>
      <c r="M95" s="19">
        <f>'Reference Data'!BW91</f>
        <v>0</v>
      </c>
      <c r="N95" s="19">
        <f>'Reference Data'!CF91</f>
        <v>0</v>
      </c>
      <c r="O95" s="20">
        <f>'Reference Data'!CG91</f>
        <v>0.12723949771689558</v>
      </c>
      <c r="P95" s="133">
        <f>'Reference Data'!CH91</f>
        <v>0.29707821013080254</v>
      </c>
      <c r="Q95" s="59">
        <f t="shared" si="5"/>
        <v>10.582317707847697</v>
      </c>
      <c r="R95" s="21">
        <f t="shared" si="6"/>
        <v>0.08464028301988513</v>
      </c>
    </row>
    <row r="96" spans="1:18" ht="15">
      <c r="A96" s="12">
        <v>10285</v>
      </c>
      <c r="B96" s="33" t="s">
        <v>98</v>
      </c>
      <c r="C96" s="47">
        <f>'Reference Data'!R92</f>
        <v>7.515010502283103</v>
      </c>
      <c r="D96" s="52">
        <f>'Reference Data'!S92</f>
        <v>0</v>
      </c>
      <c r="E96" s="19">
        <f>'Reference Data'!AH92</f>
        <v>0</v>
      </c>
      <c r="F96" s="20">
        <f>'Reference Data'!AQ92</f>
        <v>0</v>
      </c>
      <c r="G96" s="19">
        <f>'Reference Data'!AZ92</f>
        <v>0</v>
      </c>
      <c r="H96" s="20">
        <f>'Reference Data'!BI92</f>
        <v>0</v>
      </c>
      <c r="I96" s="52">
        <f>'Reference Data'!BJ92</f>
        <v>0</v>
      </c>
      <c r="J96" s="54">
        <f t="shared" si="7"/>
        <v>7.515010502283103</v>
      </c>
      <c r="K96" s="47">
        <f>'Reference Data'!BU92</f>
        <v>6.529</v>
      </c>
      <c r="L96" s="19">
        <f>'Reference Data'!BV92</f>
        <v>0</v>
      </c>
      <c r="M96" s="19">
        <f>'Reference Data'!BW92</f>
        <v>0</v>
      </c>
      <c r="N96" s="19">
        <f>'Reference Data'!CF92</f>
        <v>0</v>
      </c>
      <c r="O96" s="20">
        <f>'Reference Data'!CG92</f>
        <v>0.24650262557077585</v>
      </c>
      <c r="P96" s="133">
        <f>'Reference Data'!CH92</f>
        <v>0.1957031912759961</v>
      </c>
      <c r="Q96" s="59">
        <f t="shared" si="5"/>
        <v>6.971205816846772</v>
      </c>
      <c r="R96" s="21">
        <f t="shared" si="6"/>
        <v>0.5438046854363314</v>
      </c>
    </row>
    <row r="97" spans="1:18" ht="15">
      <c r="A97" s="12">
        <v>10286</v>
      </c>
      <c r="B97" s="33" t="s">
        <v>99</v>
      </c>
      <c r="C97" s="47">
        <f>'Reference Data'!R93</f>
        <v>72.80323664383562</v>
      </c>
      <c r="D97" s="52">
        <f>'Reference Data'!S93</f>
        <v>0</v>
      </c>
      <c r="E97" s="19">
        <f>'Reference Data'!AH93</f>
        <v>0</v>
      </c>
      <c r="F97" s="20">
        <f>'Reference Data'!AQ93</f>
        <v>24.130707762557076</v>
      </c>
      <c r="G97" s="19">
        <f>'Reference Data'!AZ93</f>
        <v>0</v>
      </c>
      <c r="H97" s="20">
        <f>'Reference Data'!BI93</f>
        <v>0</v>
      </c>
      <c r="I97" s="52">
        <f>'Reference Data'!BJ93</f>
        <v>0</v>
      </c>
      <c r="J97" s="54">
        <f t="shared" si="7"/>
        <v>48.67252888127854</v>
      </c>
      <c r="K97" s="47">
        <f>'Reference Data'!BU93</f>
        <v>45.911</v>
      </c>
      <c r="L97" s="19">
        <f>'Reference Data'!BV93</f>
        <v>0</v>
      </c>
      <c r="M97" s="19">
        <f>'Reference Data'!BW93</f>
        <v>0.2415</v>
      </c>
      <c r="N97" s="19">
        <f>'Reference Data'!CF93</f>
        <v>0</v>
      </c>
      <c r="O97" s="20">
        <f>'Reference Data'!CG93</f>
        <v>0.6903822203196341</v>
      </c>
      <c r="P97" s="133">
        <f>'Reference Data'!CH93</f>
        <v>1.3530068609943027</v>
      </c>
      <c r="Q97" s="59">
        <f t="shared" si="5"/>
        <v>48.19588908131394</v>
      </c>
      <c r="R97" s="21">
        <f t="shared" si="6"/>
        <v>0.4766397999645946</v>
      </c>
    </row>
    <row r="98" spans="1:18" ht="15">
      <c r="A98" s="12">
        <v>10288</v>
      </c>
      <c r="B98" s="33" t="s">
        <v>100</v>
      </c>
      <c r="C98" s="47">
        <f>'Reference Data'!R94</f>
        <v>27.538715410958904</v>
      </c>
      <c r="D98" s="52">
        <f>'Reference Data'!S94</f>
        <v>0</v>
      </c>
      <c r="E98" s="19">
        <f>'Reference Data'!AH94</f>
        <v>0</v>
      </c>
      <c r="F98" s="20">
        <f>'Reference Data'!AQ94</f>
        <v>0.06621004566210045</v>
      </c>
      <c r="G98" s="19">
        <f>'Reference Data'!AZ94</f>
        <v>0</v>
      </c>
      <c r="H98" s="20">
        <f>'Reference Data'!BI94</f>
        <v>0</v>
      </c>
      <c r="I98" s="52">
        <f>'Reference Data'!BJ94</f>
        <v>0</v>
      </c>
      <c r="J98" s="54">
        <f t="shared" si="7"/>
        <v>27.472505365296804</v>
      </c>
      <c r="K98" s="47">
        <f>'Reference Data'!BU94</f>
        <v>24.734</v>
      </c>
      <c r="L98" s="19">
        <f>'Reference Data'!BV94</f>
        <v>0</v>
      </c>
      <c r="M98" s="19">
        <f>'Reference Data'!BW94</f>
        <v>0.033</v>
      </c>
      <c r="N98" s="19">
        <f>'Reference Data'!CF94</f>
        <v>0</v>
      </c>
      <c r="O98" s="20">
        <f>'Reference Data'!CG94</f>
        <v>0.6846263413242006</v>
      </c>
      <c r="P98" s="133">
        <f>'Reference Data'!CH94</f>
        <v>0.7351431729010288</v>
      </c>
      <c r="Q98" s="59">
        <f t="shared" si="5"/>
        <v>26.186769514225233</v>
      </c>
      <c r="R98" s="21">
        <f t="shared" si="6"/>
        <v>1.2857358510715713</v>
      </c>
    </row>
    <row r="99" spans="1:18" ht="15">
      <c r="A99" s="12">
        <v>10291</v>
      </c>
      <c r="B99" s="33" t="s">
        <v>101</v>
      </c>
      <c r="C99" s="47">
        <f>'Reference Data'!R95</f>
        <v>76.83727043378997</v>
      </c>
      <c r="D99" s="52">
        <f>'Reference Data'!S95</f>
        <v>0</v>
      </c>
      <c r="E99" s="19">
        <f>'Reference Data'!AH95</f>
        <v>0</v>
      </c>
      <c r="F99" s="20">
        <f>'Reference Data'!AQ95</f>
        <v>0</v>
      </c>
      <c r="G99" s="19">
        <f>'Reference Data'!AZ95</f>
        <v>0</v>
      </c>
      <c r="H99" s="20">
        <f>'Reference Data'!BI95</f>
        <v>0</v>
      </c>
      <c r="I99" s="52">
        <f>'Reference Data'!BJ95</f>
        <v>0</v>
      </c>
      <c r="J99" s="54">
        <f t="shared" si="7"/>
        <v>76.83727043378997</v>
      </c>
      <c r="K99" s="47">
        <f>'Reference Data'!BU95</f>
        <v>79.182</v>
      </c>
      <c r="L99" s="19">
        <f>'Reference Data'!BV95</f>
        <v>-2.3447295662100345</v>
      </c>
      <c r="M99" s="19">
        <f>'Reference Data'!BW95</f>
        <v>0</v>
      </c>
      <c r="N99" s="19">
        <f>'Reference Data'!CF95</f>
        <v>0</v>
      </c>
      <c r="O99" s="20">
        <f>'Reference Data'!CG95</f>
        <v>0</v>
      </c>
      <c r="P99" s="133">
        <f>'Reference Data'!CH95</f>
        <v>2.2193628818146434</v>
      </c>
      <c r="Q99" s="59">
        <f t="shared" si="5"/>
        <v>79.05663331560461</v>
      </c>
      <c r="R99" s="21">
        <f t="shared" si="6"/>
        <v>-2.2193628818146465</v>
      </c>
    </row>
    <row r="100" spans="1:18" ht="15">
      <c r="A100" s="12">
        <v>10294</v>
      </c>
      <c r="B100" s="33" t="s">
        <v>102</v>
      </c>
      <c r="C100" s="47">
        <f>'Reference Data'!R96</f>
        <v>36.04151575342466</v>
      </c>
      <c r="D100" s="52">
        <f>'Reference Data'!S96</f>
        <v>0</v>
      </c>
      <c r="E100" s="19">
        <f>'Reference Data'!AH96</f>
        <v>0</v>
      </c>
      <c r="F100" s="20">
        <f>'Reference Data'!AQ96</f>
        <v>0</v>
      </c>
      <c r="G100" s="19">
        <f>'Reference Data'!AZ96</f>
        <v>0</v>
      </c>
      <c r="H100" s="20">
        <f>'Reference Data'!BI96</f>
        <v>0</v>
      </c>
      <c r="I100" s="52">
        <f>'Reference Data'!BJ96</f>
        <v>0</v>
      </c>
      <c r="J100" s="54">
        <f t="shared" si="7"/>
        <v>36.04151575342466</v>
      </c>
      <c r="K100" s="47">
        <f>'Reference Data'!BU96</f>
        <v>36.327</v>
      </c>
      <c r="L100" s="19">
        <f>'Reference Data'!BV96</f>
        <v>-0.28548424657533644</v>
      </c>
      <c r="M100" s="19">
        <f>'Reference Data'!BW96</f>
        <v>0.06775</v>
      </c>
      <c r="N100" s="19">
        <f>'Reference Data'!CF96</f>
        <v>0</v>
      </c>
      <c r="O100" s="20">
        <f>'Reference Data'!CG96</f>
        <v>0</v>
      </c>
      <c r="P100" s="133">
        <f>'Reference Data'!CH96</f>
        <v>1.0429777587139426</v>
      </c>
      <c r="Q100" s="59">
        <f t="shared" si="5"/>
        <v>37.152243512138604</v>
      </c>
      <c r="R100" s="21">
        <f t="shared" si="6"/>
        <v>-1.1107277587139421</v>
      </c>
    </row>
    <row r="101" spans="1:18" ht="15">
      <c r="A101" s="12">
        <v>10304</v>
      </c>
      <c r="B101" s="33" t="s">
        <v>103</v>
      </c>
      <c r="C101" s="47">
        <f>'Reference Data'!R97</f>
        <v>13.38260799086758</v>
      </c>
      <c r="D101" s="52">
        <f>'Reference Data'!S97</f>
        <v>0</v>
      </c>
      <c r="E101" s="19">
        <f>'Reference Data'!AH97</f>
        <v>0</v>
      </c>
      <c r="F101" s="20">
        <f>'Reference Data'!AQ97</f>
        <v>0</v>
      </c>
      <c r="G101" s="19">
        <f>'Reference Data'!AZ97</f>
        <v>0</v>
      </c>
      <c r="H101" s="20">
        <f>'Reference Data'!BI97</f>
        <v>0</v>
      </c>
      <c r="I101" s="52">
        <f>'Reference Data'!BJ97</f>
        <v>0</v>
      </c>
      <c r="J101" s="54">
        <f t="shared" si="7"/>
        <v>13.38260799086758</v>
      </c>
      <c r="K101" s="47">
        <f>'Reference Data'!BU97</f>
        <v>14.068</v>
      </c>
      <c r="L101" s="19">
        <f>'Reference Data'!BV97</f>
        <v>-0.6853920091324195</v>
      </c>
      <c r="M101" s="19">
        <f>'Reference Data'!BW97</f>
        <v>0</v>
      </c>
      <c r="N101" s="19">
        <f>'Reference Data'!CF97</f>
        <v>0</v>
      </c>
      <c r="O101" s="20">
        <f>'Reference Data'!CG97</f>
        <v>0</v>
      </c>
      <c r="P101" s="133">
        <f>'Reference Data'!CH97</f>
        <v>0.38654240668791756</v>
      </c>
      <c r="Q101" s="59">
        <f t="shared" si="5"/>
        <v>13.769150397555498</v>
      </c>
      <c r="R101" s="21">
        <f t="shared" si="6"/>
        <v>-0.3865424066879175</v>
      </c>
    </row>
    <row r="102" spans="1:18" ht="15">
      <c r="A102" s="12">
        <v>10306</v>
      </c>
      <c r="B102" s="33" t="s">
        <v>104</v>
      </c>
      <c r="C102" s="47">
        <f>'Reference Data'!R98</f>
        <v>34.33295981735161</v>
      </c>
      <c r="D102" s="52">
        <f>'Reference Data'!S98</f>
        <v>0</v>
      </c>
      <c r="E102" s="19">
        <f>'Reference Data'!AH98</f>
        <v>0</v>
      </c>
      <c r="F102" s="20">
        <f>'Reference Data'!AQ98</f>
        <v>29.999771689497717</v>
      </c>
      <c r="G102" s="19">
        <f>'Reference Data'!AZ98</f>
        <v>57.46</v>
      </c>
      <c r="H102" s="20">
        <f>'Reference Data'!BI98</f>
        <v>0</v>
      </c>
      <c r="I102" s="52">
        <f>'Reference Data'!BJ98</f>
        <v>0</v>
      </c>
      <c r="J102" s="54">
        <f t="shared" si="7"/>
        <v>0</v>
      </c>
      <c r="K102" s="47">
        <f>'Reference Data'!BU98</f>
        <v>25.769</v>
      </c>
      <c r="L102" s="19">
        <f>'Reference Data'!BV98</f>
        <v>-25.769</v>
      </c>
      <c r="M102" s="19">
        <f>'Reference Data'!BW98</f>
        <v>0.003</v>
      </c>
      <c r="N102" s="19">
        <f>'Reference Data'!CF98</f>
        <v>0</v>
      </c>
      <c r="O102" s="20">
        <f>'Reference Data'!CG98</f>
        <v>0</v>
      </c>
      <c r="P102" s="133">
        <f>'Reference Data'!CH98</f>
        <v>8.665181113091659E-05</v>
      </c>
      <c r="Q102" s="59">
        <f t="shared" si="5"/>
        <v>0.0030866518111309165</v>
      </c>
      <c r="R102" s="21">
        <f t="shared" si="6"/>
        <v>-0.0030866518111309165</v>
      </c>
    </row>
    <row r="103" spans="1:18" ht="15">
      <c r="A103" s="12">
        <v>10307</v>
      </c>
      <c r="B103" s="33" t="s">
        <v>105</v>
      </c>
      <c r="C103" s="47">
        <f>'Reference Data'!R99</f>
        <v>68.283675</v>
      </c>
      <c r="D103" s="52">
        <f>'Reference Data'!S99</f>
        <v>0</v>
      </c>
      <c r="E103" s="19">
        <f>'Reference Data'!AH99</f>
        <v>0</v>
      </c>
      <c r="F103" s="20">
        <f>'Reference Data'!AQ99</f>
        <v>0</v>
      </c>
      <c r="G103" s="19">
        <f>'Reference Data'!AZ99</f>
        <v>0</v>
      </c>
      <c r="H103" s="20">
        <f>'Reference Data'!BI99</f>
        <v>0</v>
      </c>
      <c r="I103" s="52">
        <f>'Reference Data'!BJ99</f>
        <v>0</v>
      </c>
      <c r="J103" s="54">
        <f t="shared" si="7"/>
        <v>68.283675</v>
      </c>
      <c r="K103" s="47">
        <f>'Reference Data'!BU99</f>
        <v>71.985</v>
      </c>
      <c r="L103" s="19">
        <f>'Reference Data'!BV99</f>
        <v>-3.701324999999997</v>
      </c>
      <c r="M103" s="19">
        <f>'Reference Data'!BW99</f>
        <v>0.30600000000000005</v>
      </c>
      <c r="N103" s="19">
        <f>'Reference Data'!CF99</f>
        <v>0</v>
      </c>
      <c r="O103" s="20">
        <f>'Reference Data'!CG99</f>
        <v>0</v>
      </c>
      <c r="P103" s="133">
        <f>'Reference Data'!CH99</f>
        <v>1.9811398545436503</v>
      </c>
      <c r="Q103" s="59">
        <f aca="true" t="shared" si="8" ref="Q103:Q134">SUM(K103:P103)</f>
        <v>70.57081485454366</v>
      </c>
      <c r="R103" s="21">
        <f aca="true" t="shared" si="9" ref="R103:R134">J103-Q103</f>
        <v>-2.2871398545436534</v>
      </c>
    </row>
    <row r="104" spans="1:18" ht="15">
      <c r="A104" s="12">
        <v>10326</v>
      </c>
      <c r="B104" s="33" t="s">
        <v>106</v>
      </c>
      <c r="C104" s="47">
        <f>'Reference Data'!R100</f>
        <v>27.84850102739726</v>
      </c>
      <c r="D104" s="52">
        <f>'Reference Data'!S100</f>
        <v>0</v>
      </c>
      <c r="E104" s="19">
        <f>'Reference Data'!AH100</f>
        <v>0</v>
      </c>
      <c r="F104" s="20">
        <f>'Reference Data'!AQ100</f>
        <v>0</v>
      </c>
      <c r="G104" s="19">
        <f>'Reference Data'!AZ100</f>
        <v>0</v>
      </c>
      <c r="H104" s="20">
        <f>'Reference Data'!BI100</f>
        <v>0</v>
      </c>
      <c r="I104" s="52">
        <f>'Reference Data'!BJ100</f>
        <v>0</v>
      </c>
      <c r="J104" s="54">
        <f t="shared" si="7"/>
        <v>27.84850102739726</v>
      </c>
      <c r="K104" s="47">
        <f>'Reference Data'!BU100</f>
        <v>30.46</v>
      </c>
      <c r="L104" s="19">
        <f>'Reference Data'!BV100</f>
        <v>-2.6114989726027424</v>
      </c>
      <c r="M104" s="19">
        <f>'Reference Data'!BW100</f>
        <v>0</v>
      </c>
      <c r="N104" s="19">
        <f>'Reference Data'!CF100</f>
        <v>0</v>
      </c>
      <c r="O104" s="20">
        <f>'Reference Data'!CG100</f>
        <v>0</v>
      </c>
      <c r="P104" s="133">
        <f>'Reference Data'!CH100</f>
        <v>0.8043743504350547</v>
      </c>
      <c r="Q104" s="59">
        <f t="shared" si="8"/>
        <v>28.652875377832313</v>
      </c>
      <c r="R104" s="21">
        <f t="shared" si="9"/>
        <v>-0.8043743504350545</v>
      </c>
    </row>
    <row r="105" spans="1:18" ht="15">
      <c r="A105" s="12">
        <v>10331</v>
      </c>
      <c r="B105" s="33" t="s">
        <v>107</v>
      </c>
      <c r="C105" s="47">
        <f>'Reference Data'!R101</f>
        <v>35.407541210045665</v>
      </c>
      <c r="D105" s="52">
        <f>'Reference Data'!S101</f>
        <v>0</v>
      </c>
      <c r="E105" s="19">
        <f>'Reference Data'!AH101</f>
        <v>0</v>
      </c>
      <c r="F105" s="20">
        <f>'Reference Data'!AQ101</f>
        <v>0</v>
      </c>
      <c r="G105" s="19">
        <f>'Reference Data'!AZ101</f>
        <v>0</v>
      </c>
      <c r="H105" s="20">
        <f>'Reference Data'!BI101</f>
        <v>0</v>
      </c>
      <c r="I105" s="52">
        <f>'Reference Data'!BJ101</f>
        <v>0</v>
      </c>
      <c r="J105" s="54">
        <f t="shared" si="7"/>
        <v>35.407541210045665</v>
      </c>
      <c r="K105" s="47">
        <f>'Reference Data'!BU101</f>
        <v>36.602</v>
      </c>
      <c r="L105" s="19">
        <f>'Reference Data'!BV101</f>
        <v>-1.1944587899543322</v>
      </c>
      <c r="M105" s="19">
        <f>'Reference Data'!BW101</f>
        <v>0.077</v>
      </c>
      <c r="N105" s="19">
        <f>'Reference Data'!CF101</f>
        <v>0</v>
      </c>
      <c r="O105" s="20">
        <f>'Reference Data'!CG101</f>
        <v>0</v>
      </c>
      <c r="P105" s="133">
        <f>'Reference Data'!CH101</f>
        <v>1.0249332543333676</v>
      </c>
      <c r="Q105" s="59">
        <f t="shared" si="8"/>
        <v>36.50947446437903</v>
      </c>
      <c r="R105" s="21">
        <f t="shared" si="9"/>
        <v>-1.1019332543333675</v>
      </c>
    </row>
    <row r="106" spans="1:18" ht="15">
      <c r="A106" s="12">
        <v>10333</v>
      </c>
      <c r="B106" s="33" t="s">
        <v>108</v>
      </c>
      <c r="C106" s="47">
        <f>'Reference Data'!R102</f>
        <v>20.228649086757997</v>
      </c>
      <c r="D106" s="52">
        <f>'Reference Data'!S102</f>
        <v>0</v>
      </c>
      <c r="E106" s="19">
        <f>'Reference Data'!AH102</f>
        <v>0</v>
      </c>
      <c r="F106" s="20">
        <f>'Reference Data'!AQ102</f>
        <v>0</v>
      </c>
      <c r="G106" s="19">
        <f>'Reference Data'!AZ102</f>
        <v>0</v>
      </c>
      <c r="H106" s="20">
        <f>'Reference Data'!BI102</f>
        <v>0</v>
      </c>
      <c r="I106" s="52">
        <f>'Reference Data'!BJ102</f>
        <v>0</v>
      </c>
      <c r="J106" s="54">
        <f t="shared" si="7"/>
        <v>20.228649086757997</v>
      </c>
      <c r="K106" s="47">
        <f>'Reference Data'!BU102</f>
        <v>18.515</v>
      </c>
      <c r="L106" s="19">
        <f>'Reference Data'!BV102</f>
        <v>0</v>
      </c>
      <c r="M106" s="19">
        <f>'Reference Data'!BW102</f>
        <v>0.0015</v>
      </c>
      <c r="N106" s="19">
        <f>'Reference Data'!CF102</f>
        <v>0</v>
      </c>
      <c r="O106" s="20">
        <f>'Reference Data'!CG102</f>
        <v>0.42841227168949914</v>
      </c>
      <c r="P106" s="133">
        <f>'Reference Data'!CH102</f>
        <v>0.5472036533527408</v>
      </c>
      <c r="Q106" s="59">
        <f t="shared" si="8"/>
        <v>19.492115925042242</v>
      </c>
      <c r="R106" s="21">
        <f t="shared" si="9"/>
        <v>0.7365331617157551</v>
      </c>
    </row>
    <row r="107" spans="1:18" ht="15">
      <c r="A107" s="12">
        <v>10338</v>
      </c>
      <c r="B107" s="33" t="s">
        <v>109</v>
      </c>
      <c r="C107" s="47">
        <f>'Reference Data'!R103</f>
        <v>2.59230399543379</v>
      </c>
      <c r="D107" s="52">
        <f>'Reference Data'!S103</f>
        <v>0</v>
      </c>
      <c r="E107" s="19">
        <f>'Reference Data'!AH103</f>
        <v>0</v>
      </c>
      <c r="F107" s="20">
        <f>'Reference Data'!AQ103</f>
        <v>0</v>
      </c>
      <c r="G107" s="19">
        <f>'Reference Data'!AZ103</f>
        <v>0</v>
      </c>
      <c r="H107" s="20">
        <f>'Reference Data'!BI103</f>
        <v>0</v>
      </c>
      <c r="I107" s="52">
        <f>'Reference Data'!BJ103</f>
        <v>0</v>
      </c>
      <c r="J107" s="54">
        <f t="shared" si="7"/>
        <v>2.59230399543379</v>
      </c>
      <c r="K107" s="47">
        <f>'Reference Data'!BU103</f>
        <v>2.373</v>
      </c>
      <c r="L107" s="19">
        <f>'Reference Data'!BV103</f>
        <v>0</v>
      </c>
      <c r="M107" s="19">
        <f>'Reference Data'!BW103</f>
        <v>0</v>
      </c>
      <c r="N107" s="19">
        <f>'Reference Data'!CF103</f>
        <v>0</v>
      </c>
      <c r="O107" s="20">
        <f>'Reference Data'!CG103</f>
        <v>0.05482599885844741</v>
      </c>
      <c r="P107" s="133">
        <f>'Reference Data'!CH103</f>
        <v>0.07012517330393706</v>
      </c>
      <c r="Q107" s="59">
        <f t="shared" si="8"/>
        <v>2.497951172162385</v>
      </c>
      <c r="R107" s="21">
        <f t="shared" si="9"/>
        <v>0.09435282327140504</v>
      </c>
    </row>
    <row r="108" spans="1:18" ht="15">
      <c r="A108" s="12">
        <v>10342</v>
      </c>
      <c r="B108" s="33" t="s">
        <v>110</v>
      </c>
      <c r="C108" s="47">
        <f>'Reference Data'!R104</f>
        <v>37.91742511415525</v>
      </c>
      <c r="D108" s="52">
        <f>'Reference Data'!S104</f>
        <v>0</v>
      </c>
      <c r="E108" s="19">
        <f>'Reference Data'!AH104</f>
        <v>0</v>
      </c>
      <c r="F108" s="20">
        <f>'Reference Data'!AQ104</f>
        <v>0</v>
      </c>
      <c r="G108" s="19">
        <f>'Reference Data'!AZ104</f>
        <v>0</v>
      </c>
      <c r="H108" s="20">
        <f>'Reference Data'!BI104</f>
        <v>0</v>
      </c>
      <c r="I108" s="52">
        <f>'Reference Data'!BJ104</f>
        <v>0</v>
      </c>
      <c r="J108" s="54">
        <f t="shared" si="7"/>
        <v>37.91742511415525</v>
      </c>
      <c r="K108" s="47">
        <f>'Reference Data'!BU104</f>
        <v>38.691</v>
      </c>
      <c r="L108" s="19">
        <f>'Reference Data'!BV104</f>
        <v>-0.7735748858447522</v>
      </c>
      <c r="M108" s="19">
        <f>'Reference Data'!BW104</f>
        <v>0.21525</v>
      </c>
      <c r="N108" s="19">
        <f>'Reference Data'!CF104</f>
        <v>0</v>
      </c>
      <c r="O108" s="20">
        <f>'Reference Data'!CG104</f>
        <v>0</v>
      </c>
      <c r="P108" s="133">
        <f>'Reference Data'!CH104</f>
        <v>1.1014217873027945</v>
      </c>
      <c r="Q108" s="59">
        <f t="shared" si="8"/>
        <v>39.234096901458045</v>
      </c>
      <c r="R108" s="21">
        <f t="shared" si="9"/>
        <v>-1.3166717873027949</v>
      </c>
    </row>
    <row r="109" spans="1:18" ht="15">
      <c r="A109" s="12">
        <v>10343</v>
      </c>
      <c r="B109" s="33" t="s">
        <v>111</v>
      </c>
      <c r="C109" s="47">
        <f>'Reference Data'!R105</f>
        <v>12.031853424657534</v>
      </c>
      <c r="D109" s="52">
        <f>'Reference Data'!S105</f>
        <v>0</v>
      </c>
      <c r="E109" s="19">
        <f>'Reference Data'!AH105</f>
        <v>0</v>
      </c>
      <c r="F109" s="20">
        <f>'Reference Data'!AQ105</f>
        <v>0.07922374429223744</v>
      </c>
      <c r="G109" s="19">
        <f>'Reference Data'!AZ105</f>
        <v>0</v>
      </c>
      <c r="H109" s="20">
        <f>'Reference Data'!BI105</f>
        <v>0</v>
      </c>
      <c r="I109" s="52">
        <f>'Reference Data'!BJ105</f>
        <v>0</v>
      </c>
      <c r="J109" s="54">
        <f t="shared" si="7"/>
        <v>11.952629680365296</v>
      </c>
      <c r="K109" s="47">
        <f>'Reference Data'!BU105</f>
        <v>31.389</v>
      </c>
      <c r="L109" s="19">
        <f>'Reference Data'!BV105</f>
        <v>-19.436370319634705</v>
      </c>
      <c r="M109" s="19">
        <f>'Reference Data'!BW105</f>
        <v>0</v>
      </c>
      <c r="N109" s="19">
        <f>'Reference Data'!CF105</f>
        <v>0</v>
      </c>
      <c r="O109" s="20">
        <f>'Reference Data'!CG105</f>
        <v>0</v>
      </c>
      <c r="P109" s="133">
        <f>'Reference Data'!CH105</f>
        <v>0.34523900319360046</v>
      </c>
      <c r="Q109" s="59">
        <f t="shared" si="8"/>
        <v>12.297868683558896</v>
      </c>
      <c r="R109" s="21">
        <f t="shared" si="9"/>
        <v>-0.34523900319359946</v>
      </c>
    </row>
    <row r="110" spans="1:18" ht="15">
      <c r="A110" s="12">
        <v>10349</v>
      </c>
      <c r="B110" s="33" t="s">
        <v>112</v>
      </c>
      <c r="C110" s="47">
        <f>'Reference Data'!R106</f>
        <v>1043.6762560502284</v>
      </c>
      <c r="D110" s="52">
        <f>'Reference Data'!S106</f>
        <v>0</v>
      </c>
      <c r="E110" s="19">
        <f>'Reference Data'!AH106</f>
        <v>0</v>
      </c>
      <c r="F110" s="20">
        <f>'Reference Data'!AQ106</f>
        <v>614.3739726027397</v>
      </c>
      <c r="G110" s="19">
        <f>'Reference Data'!AZ106</f>
        <v>0</v>
      </c>
      <c r="H110" s="20">
        <f>'Reference Data'!BI106</f>
        <v>0</v>
      </c>
      <c r="I110" s="52">
        <f>'Reference Data'!BJ106</f>
        <v>0</v>
      </c>
      <c r="J110" s="54">
        <f t="shared" si="7"/>
        <v>429.30228344748866</v>
      </c>
      <c r="K110" s="47">
        <f>'Reference Data'!BU106</f>
        <v>523.911</v>
      </c>
      <c r="L110" s="19">
        <f>'Reference Data'!BV106</f>
        <v>-94.60871655251128</v>
      </c>
      <c r="M110" s="19">
        <f>'Reference Data'!BW106</f>
        <v>32.0755</v>
      </c>
      <c r="N110" s="19">
        <f>'Reference Data'!CF106</f>
        <v>0</v>
      </c>
      <c r="O110" s="20">
        <f>'Reference Data'!CG106</f>
        <v>0</v>
      </c>
      <c r="P110" s="133">
        <f>'Reference Data'!CH106</f>
        <v>13.326406850430905</v>
      </c>
      <c r="Q110" s="59">
        <f t="shared" si="8"/>
        <v>474.7041902979195</v>
      </c>
      <c r="R110" s="21">
        <f t="shared" si="9"/>
        <v>-45.40190685043086</v>
      </c>
    </row>
    <row r="111" spans="1:18" ht="15">
      <c r="A111" s="12">
        <v>10352</v>
      </c>
      <c r="B111" s="33" t="s">
        <v>113</v>
      </c>
      <c r="C111" s="47">
        <f>'Reference Data'!R107</f>
        <v>16.804611187214615</v>
      </c>
      <c r="D111" s="52">
        <f>'Reference Data'!S107</f>
        <v>0</v>
      </c>
      <c r="E111" s="19">
        <f>'Reference Data'!AH107</f>
        <v>0</v>
      </c>
      <c r="F111" s="20">
        <f>'Reference Data'!AQ107</f>
        <v>0</v>
      </c>
      <c r="G111" s="19">
        <f>'Reference Data'!AZ107</f>
        <v>0</v>
      </c>
      <c r="H111" s="20">
        <f>'Reference Data'!BI107</f>
        <v>0</v>
      </c>
      <c r="I111" s="52">
        <f>'Reference Data'!BJ107</f>
        <v>0</v>
      </c>
      <c r="J111" s="54">
        <f t="shared" si="7"/>
        <v>16.804611187214615</v>
      </c>
      <c r="K111" s="47">
        <f>'Reference Data'!BU107</f>
        <v>15.907</v>
      </c>
      <c r="L111" s="19">
        <f>'Reference Data'!BV107</f>
        <v>0</v>
      </c>
      <c r="M111" s="19">
        <f>'Reference Data'!BW107</f>
        <v>0</v>
      </c>
      <c r="N111" s="19">
        <f>'Reference Data'!CF107</f>
        <v>0</v>
      </c>
      <c r="O111" s="20">
        <f>'Reference Data'!CG107</f>
        <v>0.22440279680365371</v>
      </c>
      <c r="P111" s="133">
        <f>'Reference Data'!CH107</f>
        <v>0.46593842280845665</v>
      </c>
      <c r="Q111" s="59">
        <f t="shared" si="8"/>
        <v>16.59734121961211</v>
      </c>
      <c r="R111" s="21">
        <f t="shared" si="9"/>
        <v>0.20726996760250316</v>
      </c>
    </row>
    <row r="112" spans="1:18" ht="15">
      <c r="A112" s="12">
        <v>10354</v>
      </c>
      <c r="B112" s="33" t="s">
        <v>114</v>
      </c>
      <c r="C112" s="47">
        <f>'Reference Data'!R108</f>
        <v>731.9038835616437</v>
      </c>
      <c r="D112" s="52">
        <f>'Reference Data'!S108</f>
        <v>0</v>
      </c>
      <c r="E112" s="19">
        <f>'Reference Data'!AH108</f>
        <v>0</v>
      </c>
      <c r="F112" s="20">
        <f>'Reference Data'!AQ108</f>
        <v>30.827739726027396</v>
      </c>
      <c r="G112" s="19">
        <f>'Reference Data'!AZ108</f>
        <v>0</v>
      </c>
      <c r="H112" s="20">
        <f>'Reference Data'!BI108</f>
        <v>1.3688356164383562</v>
      </c>
      <c r="I112" s="52">
        <f>'Reference Data'!BJ108</f>
        <v>0</v>
      </c>
      <c r="J112" s="54">
        <f t="shared" si="7"/>
        <v>699.707308219178</v>
      </c>
      <c r="K112" s="47">
        <f>'Reference Data'!BU108</f>
        <v>799.07</v>
      </c>
      <c r="L112" s="19">
        <f>'Reference Data'!BV108</f>
        <v>-99.36269178082205</v>
      </c>
      <c r="M112" s="19">
        <f>'Reference Data'!BW108</f>
        <v>5.398250000000001</v>
      </c>
      <c r="N112" s="19">
        <f>'Reference Data'!CF108</f>
        <v>0.6844178082191781</v>
      </c>
      <c r="O112" s="20">
        <f>'Reference Data'!CG108</f>
        <v>0</v>
      </c>
      <c r="P112" s="133">
        <f>'Reference Data'!CH108</f>
        <v>20.385993233606722</v>
      </c>
      <c r="Q112" s="59">
        <f t="shared" si="8"/>
        <v>726.175969261004</v>
      </c>
      <c r="R112" s="21">
        <f t="shared" si="9"/>
        <v>-26.468661041825953</v>
      </c>
    </row>
    <row r="113" spans="1:18" ht="15">
      <c r="A113" s="12">
        <v>10360</v>
      </c>
      <c r="B113" s="33" t="s">
        <v>115</v>
      </c>
      <c r="C113" s="47">
        <f>'Reference Data'!R109</f>
        <v>7.195905593607307</v>
      </c>
      <c r="D113" s="52">
        <f>'Reference Data'!S109</f>
        <v>0</v>
      </c>
      <c r="E113" s="19">
        <f>'Reference Data'!AH109</f>
        <v>0</v>
      </c>
      <c r="F113" s="20">
        <f>'Reference Data'!AQ109</f>
        <v>0</v>
      </c>
      <c r="G113" s="19">
        <f>'Reference Data'!AZ109</f>
        <v>0</v>
      </c>
      <c r="H113" s="20">
        <f>'Reference Data'!BI109</f>
        <v>0</v>
      </c>
      <c r="I113" s="52">
        <f>'Reference Data'!BJ109</f>
        <v>0</v>
      </c>
      <c r="J113" s="54">
        <f t="shared" si="7"/>
        <v>7.195905593607307</v>
      </c>
      <c r="K113" s="47">
        <f>'Reference Data'!BU109</f>
        <v>6.765</v>
      </c>
      <c r="L113" s="19">
        <f>'Reference Data'!BV109</f>
        <v>0</v>
      </c>
      <c r="M113" s="19">
        <f>'Reference Data'!BW109</f>
        <v>0</v>
      </c>
      <c r="N113" s="19">
        <f>'Reference Data'!CF109</f>
        <v>0</v>
      </c>
      <c r="O113" s="20">
        <f>'Reference Data'!CG109</f>
        <v>0.10772639840182685</v>
      </c>
      <c r="P113" s="133">
        <f>'Reference Data'!CH109</f>
        <v>0.19851139660959322</v>
      </c>
      <c r="Q113" s="59">
        <f t="shared" si="8"/>
        <v>7.071237795011419</v>
      </c>
      <c r="R113" s="21">
        <f t="shared" si="9"/>
        <v>0.12466779859588772</v>
      </c>
    </row>
    <row r="114" spans="1:18" ht="15">
      <c r="A114" s="12">
        <v>10363</v>
      </c>
      <c r="B114" s="33" t="s">
        <v>116</v>
      </c>
      <c r="C114" s="47">
        <f>'Reference Data'!R110</f>
        <v>90.9128696347032</v>
      </c>
      <c r="D114" s="52">
        <f>'Reference Data'!S110</f>
        <v>0</v>
      </c>
      <c r="E114" s="19">
        <f>'Reference Data'!AH110</f>
        <v>0</v>
      </c>
      <c r="F114" s="20">
        <f>'Reference Data'!AQ110</f>
        <v>0</v>
      </c>
      <c r="G114" s="19">
        <f>'Reference Data'!AZ110</f>
        <v>0</v>
      </c>
      <c r="H114" s="20">
        <f>'Reference Data'!BI110</f>
        <v>0</v>
      </c>
      <c r="I114" s="52">
        <f>'Reference Data'!BJ110</f>
        <v>0</v>
      </c>
      <c r="J114" s="54">
        <f t="shared" si="7"/>
        <v>90.9128696347032</v>
      </c>
      <c r="K114" s="47">
        <f>'Reference Data'!BU110</f>
        <v>100.706</v>
      </c>
      <c r="L114" s="19">
        <f>'Reference Data'!BV110</f>
        <v>-9.793130365296804</v>
      </c>
      <c r="M114" s="19">
        <f>'Reference Data'!BW110</f>
        <v>0.09225</v>
      </c>
      <c r="N114" s="19">
        <f>'Reference Data'!CF110</f>
        <v>0</v>
      </c>
      <c r="O114" s="20">
        <f>'Reference Data'!CG110</f>
        <v>0</v>
      </c>
      <c r="P114" s="133">
        <f>'Reference Data'!CH110</f>
        <v>2.6285861461775903</v>
      </c>
      <c r="Q114" s="59">
        <f t="shared" si="8"/>
        <v>93.6337057808808</v>
      </c>
      <c r="R114" s="21">
        <f t="shared" si="9"/>
        <v>-2.7208361461776036</v>
      </c>
    </row>
    <row r="115" spans="1:18" ht="15">
      <c r="A115" s="12">
        <v>10369</v>
      </c>
      <c r="B115" s="33" t="s">
        <v>117</v>
      </c>
      <c r="C115" s="47">
        <f>'Reference Data'!R111</f>
        <v>17.310770319634702</v>
      </c>
      <c r="D115" s="52">
        <f>'Reference Data'!S111</f>
        <v>0</v>
      </c>
      <c r="E115" s="19">
        <f>'Reference Data'!AH111</f>
        <v>0</v>
      </c>
      <c r="F115" s="20">
        <f>'Reference Data'!AQ111</f>
        <v>0</v>
      </c>
      <c r="G115" s="19">
        <f>'Reference Data'!AZ111</f>
        <v>0</v>
      </c>
      <c r="H115" s="20">
        <f>'Reference Data'!BI111</f>
        <v>0</v>
      </c>
      <c r="I115" s="52">
        <f>'Reference Data'!BJ111</f>
        <v>0</v>
      </c>
      <c r="J115" s="54">
        <f t="shared" si="7"/>
        <v>17.310770319634702</v>
      </c>
      <c r="K115" s="47">
        <f>'Reference Data'!BU111</f>
        <v>16.432</v>
      </c>
      <c r="L115" s="19">
        <f>'Reference Data'!BV111</f>
        <v>0</v>
      </c>
      <c r="M115" s="19">
        <f>'Reference Data'!BW111</f>
        <v>0</v>
      </c>
      <c r="N115" s="19">
        <f>'Reference Data'!CF111</f>
        <v>0</v>
      </c>
      <c r="O115" s="20">
        <f>'Reference Data'!CG111</f>
        <v>0.21969257990867597</v>
      </c>
      <c r="P115" s="133">
        <f>'Reference Data'!CH111</f>
        <v>0.48096644014811063</v>
      </c>
      <c r="Q115" s="59">
        <f t="shared" si="8"/>
        <v>17.13265902005679</v>
      </c>
      <c r="R115" s="21">
        <f t="shared" si="9"/>
        <v>0.17811129957791394</v>
      </c>
    </row>
    <row r="116" spans="1:18" ht="15">
      <c r="A116" s="12">
        <v>10370</v>
      </c>
      <c r="B116" s="33" t="s">
        <v>118</v>
      </c>
      <c r="C116" s="47">
        <f>'Reference Data'!R112</f>
        <v>541.7216505707763</v>
      </c>
      <c r="D116" s="52">
        <f>'Reference Data'!S112</f>
        <v>0</v>
      </c>
      <c r="E116" s="19">
        <f>'Reference Data'!AH112</f>
        <v>0</v>
      </c>
      <c r="F116" s="20">
        <f>'Reference Data'!AQ112</f>
        <v>178.42568493150685</v>
      </c>
      <c r="G116" s="19">
        <f>'Reference Data'!AZ112</f>
        <v>0</v>
      </c>
      <c r="H116" s="20">
        <f>'Reference Data'!BI112</f>
        <v>29.188584474885843</v>
      </c>
      <c r="I116" s="52">
        <f>'Reference Data'!BJ112</f>
        <v>0</v>
      </c>
      <c r="J116" s="54">
        <f t="shared" si="7"/>
        <v>334.10738116438364</v>
      </c>
      <c r="K116" s="47">
        <f>'Reference Data'!BU112</f>
        <v>402.39</v>
      </c>
      <c r="L116" s="19">
        <f>'Reference Data'!BV112</f>
        <v>-68.28261883561635</v>
      </c>
      <c r="M116" s="19">
        <f>'Reference Data'!BW112</f>
        <v>18.00925</v>
      </c>
      <c r="N116" s="19">
        <f>'Reference Data'!CF112</f>
        <v>14.594292237442922</v>
      </c>
      <c r="O116" s="20">
        <f>'Reference Data'!CG112</f>
        <v>0</v>
      </c>
      <c r="P116" s="133">
        <f>'Reference Data'!CH112</f>
        <v>10.592055224753032</v>
      </c>
      <c r="Q116" s="59">
        <f t="shared" si="8"/>
        <v>377.3029786265796</v>
      </c>
      <c r="R116" s="21">
        <f t="shared" si="9"/>
        <v>-43.19559746219596</v>
      </c>
    </row>
    <row r="117" spans="1:18" ht="15">
      <c r="A117" s="12">
        <v>10371</v>
      </c>
      <c r="B117" s="33" t="s">
        <v>119</v>
      </c>
      <c r="C117" s="47">
        <f>'Reference Data'!R113</f>
        <v>11.271588356164383</v>
      </c>
      <c r="D117" s="52">
        <f>'Reference Data'!S113</f>
        <v>0</v>
      </c>
      <c r="E117" s="19">
        <f>'Reference Data'!AH113</f>
        <v>0</v>
      </c>
      <c r="F117" s="20">
        <f>'Reference Data'!AQ113</f>
        <v>0</v>
      </c>
      <c r="G117" s="19">
        <f>'Reference Data'!AZ113</f>
        <v>0</v>
      </c>
      <c r="H117" s="20">
        <f>'Reference Data'!BI113</f>
        <v>0</v>
      </c>
      <c r="I117" s="52">
        <f>'Reference Data'!BJ113</f>
        <v>0</v>
      </c>
      <c r="J117" s="54">
        <f t="shared" si="7"/>
        <v>11.271588356164383</v>
      </c>
      <c r="K117" s="47">
        <f>'Reference Data'!BU113</f>
        <v>11.032</v>
      </c>
      <c r="L117" s="19">
        <f>'Reference Data'!BV113</f>
        <v>0</v>
      </c>
      <c r="M117" s="19">
        <f>'Reference Data'!BW113</f>
        <v>0</v>
      </c>
      <c r="N117" s="19">
        <f>'Reference Data'!CF113</f>
        <v>0</v>
      </c>
      <c r="O117" s="20">
        <f>'Reference Data'!CG113</f>
        <v>0.0598970890410957</v>
      </c>
      <c r="P117" s="133">
        <f>'Reference Data'!CH113</f>
        <v>0.32037765721438416</v>
      </c>
      <c r="Q117" s="59">
        <f t="shared" si="8"/>
        <v>11.41227474625548</v>
      </c>
      <c r="R117" s="21">
        <f t="shared" si="9"/>
        <v>-0.14068639009109773</v>
      </c>
    </row>
    <row r="118" spans="1:18" ht="15">
      <c r="A118" s="12">
        <v>10376</v>
      </c>
      <c r="B118" s="33" t="s">
        <v>120</v>
      </c>
      <c r="C118" s="47">
        <f>'Reference Data'!R114</f>
        <v>55.93861027397261</v>
      </c>
      <c r="D118" s="52">
        <f>'Reference Data'!S114</f>
        <v>0</v>
      </c>
      <c r="E118" s="19">
        <f>'Reference Data'!AH114</f>
        <v>0</v>
      </c>
      <c r="F118" s="20">
        <f>'Reference Data'!AQ114</f>
        <v>0</v>
      </c>
      <c r="G118" s="19">
        <f>'Reference Data'!AZ114</f>
        <v>0.6973744292237443</v>
      </c>
      <c r="H118" s="20">
        <f>'Reference Data'!BI114</f>
        <v>0</v>
      </c>
      <c r="I118" s="52">
        <f>'Reference Data'!BJ114</f>
        <v>0</v>
      </c>
      <c r="J118" s="54">
        <f t="shared" si="7"/>
        <v>55.241235844748864</v>
      </c>
      <c r="K118" s="47">
        <f>'Reference Data'!BU114</f>
        <v>56.029</v>
      </c>
      <c r="L118" s="19">
        <f>'Reference Data'!BV114</f>
        <v>-0.7877641552511392</v>
      </c>
      <c r="M118" s="19">
        <f>'Reference Data'!BW114</f>
        <v>0.1545</v>
      </c>
      <c r="N118" s="19">
        <f>'Reference Data'!CF114</f>
        <v>0</v>
      </c>
      <c r="O118" s="20">
        <f>'Reference Data'!CG114</f>
        <v>0</v>
      </c>
      <c r="P118" s="133">
        <f>'Reference Data'!CH114</f>
        <v>1.6000469466257747</v>
      </c>
      <c r="Q118" s="59">
        <f t="shared" si="8"/>
        <v>56.99578279137464</v>
      </c>
      <c r="R118" s="21">
        <f t="shared" si="9"/>
        <v>-1.7545469466257728</v>
      </c>
    </row>
    <row r="119" spans="1:18" ht="15">
      <c r="A119" s="12">
        <v>10378</v>
      </c>
      <c r="B119" s="33" t="s">
        <v>121</v>
      </c>
      <c r="C119" s="47">
        <f>'Reference Data'!R115</f>
        <v>2.0274664383561647</v>
      </c>
      <c r="D119" s="52">
        <f>'Reference Data'!S115</f>
        <v>0</v>
      </c>
      <c r="E119" s="19">
        <f>'Reference Data'!AH115</f>
        <v>0</v>
      </c>
      <c r="F119" s="20">
        <f>'Reference Data'!AQ115</f>
        <v>0</v>
      </c>
      <c r="G119" s="19">
        <f>'Reference Data'!AZ115</f>
        <v>0</v>
      </c>
      <c r="H119" s="20">
        <f>'Reference Data'!BI115</f>
        <v>0</v>
      </c>
      <c r="I119" s="52">
        <f>'Reference Data'!BJ115</f>
        <v>0</v>
      </c>
      <c r="J119" s="54">
        <f t="shared" si="7"/>
        <v>2.0274664383561647</v>
      </c>
      <c r="K119" s="47">
        <f>'Reference Data'!BU115</f>
        <v>2.021</v>
      </c>
      <c r="L119" s="19">
        <f>'Reference Data'!BV115</f>
        <v>0</v>
      </c>
      <c r="M119" s="19">
        <f>'Reference Data'!BW115</f>
        <v>0</v>
      </c>
      <c r="N119" s="19">
        <f>'Reference Data'!CF115</f>
        <v>0</v>
      </c>
      <c r="O119" s="20">
        <f>'Reference Data'!CG115</f>
        <v>0.0016166095890411958</v>
      </c>
      <c r="P119" s="133">
        <f>'Reference Data'!CH115</f>
        <v>0.05842113081478815</v>
      </c>
      <c r="Q119" s="59">
        <f t="shared" si="8"/>
        <v>2.081037740403829</v>
      </c>
      <c r="R119" s="21">
        <f t="shared" si="9"/>
        <v>-0.05357130204766447</v>
      </c>
    </row>
    <row r="120" spans="1:18" ht="15">
      <c r="A120" s="12">
        <v>10379</v>
      </c>
      <c r="B120" s="33" t="s">
        <v>122</v>
      </c>
      <c r="C120" s="47">
        <f>'Reference Data'!R116</f>
        <v>4.504687442922373</v>
      </c>
      <c r="D120" s="52">
        <f>'Reference Data'!S116</f>
        <v>0</v>
      </c>
      <c r="E120" s="19">
        <f>'Reference Data'!AH116</f>
        <v>0</v>
      </c>
      <c r="F120" s="20">
        <f>'Reference Data'!AQ116</f>
        <v>0</v>
      </c>
      <c r="G120" s="19">
        <f>'Reference Data'!AZ116</f>
        <v>0</v>
      </c>
      <c r="H120" s="20">
        <f>'Reference Data'!BI116</f>
        <v>0</v>
      </c>
      <c r="I120" s="52">
        <f>'Reference Data'!BJ116</f>
        <v>0</v>
      </c>
      <c r="J120" s="54">
        <f t="shared" si="7"/>
        <v>4.504687442922373</v>
      </c>
      <c r="K120" s="47">
        <f>'Reference Data'!BU116</f>
        <v>4.808</v>
      </c>
      <c r="L120" s="19">
        <f>'Reference Data'!BV116</f>
        <v>-0.3033125570776267</v>
      </c>
      <c r="M120" s="19">
        <f>'Reference Data'!BW116</f>
        <v>0</v>
      </c>
      <c r="N120" s="19">
        <f>'Reference Data'!CF116</f>
        <v>0</v>
      </c>
      <c r="O120" s="20">
        <f>'Reference Data'!CG116</f>
        <v>0</v>
      </c>
      <c r="P120" s="133">
        <f>'Reference Data'!CH116</f>
        <v>0.13011310850264035</v>
      </c>
      <c r="Q120" s="59">
        <f t="shared" si="8"/>
        <v>4.6348005514250135</v>
      </c>
      <c r="R120" s="21">
        <f t="shared" si="9"/>
        <v>-0.13011310850264035</v>
      </c>
    </row>
    <row r="121" spans="1:18" ht="15">
      <c r="A121" s="12">
        <v>10388</v>
      </c>
      <c r="B121" s="33" t="s">
        <v>123</v>
      </c>
      <c r="C121" s="47">
        <f>'Reference Data'!R117</f>
        <v>702.488137214612</v>
      </c>
      <c r="D121" s="52">
        <f>'Reference Data'!S117</f>
        <v>0</v>
      </c>
      <c r="E121" s="19">
        <f>'Reference Data'!AH117</f>
        <v>480.17416312785394</v>
      </c>
      <c r="F121" s="20">
        <f>'Reference Data'!AQ117</f>
        <v>0</v>
      </c>
      <c r="G121" s="19">
        <f>'Reference Data'!AZ117</f>
        <v>0.2321917808219178</v>
      </c>
      <c r="H121" s="20">
        <f>'Reference Data'!BI117</f>
        <v>0</v>
      </c>
      <c r="I121" s="52">
        <f>'Reference Data'!BJ117</f>
        <v>0</v>
      </c>
      <c r="J121" s="54">
        <f t="shared" si="7"/>
        <v>222.0817823059362</v>
      </c>
      <c r="K121" s="47">
        <f>'Reference Data'!BU117</f>
        <v>113.223</v>
      </c>
      <c r="L121" s="19">
        <f>'Reference Data'!BV117</f>
        <v>0</v>
      </c>
      <c r="M121" s="19">
        <f>'Reference Data'!BW117</f>
        <v>6.1625</v>
      </c>
      <c r="N121" s="19">
        <f>'Reference Data'!CF117</f>
        <v>0</v>
      </c>
      <c r="O121" s="20">
        <f>'Reference Data'!CG117</f>
        <v>27.21469557648405</v>
      </c>
      <c r="P121" s="133">
        <f>'Reference Data'!CH117</f>
        <v>4.23439081961631</v>
      </c>
      <c r="Q121" s="59">
        <f t="shared" si="8"/>
        <v>150.83458639610038</v>
      </c>
      <c r="R121" s="21">
        <f t="shared" si="9"/>
        <v>71.24719590983582</v>
      </c>
    </row>
    <row r="122" spans="1:18" ht="15">
      <c r="A122" s="12">
        <v>10391</v>
      </c>
      <c r="B122" s="33" t="s">
        <v>124</v>
      </c>
      <c r="C122" s="47">
        <f>'Reference Data'!R118</f>
        <v>33.01731438356165</v>
      </c>
      <c r="D122" s="52">
        <f>'Reference Data'!S118</f>
        <v>0</v>
      </c>
      <c r="E122" s="19">
        <f>'Reference Data'!AH118</f>
        <v>0</v>
      </c>
      <c r="F122" s="20">
        <f>'Reference Data'!AQ118</f>
        <v>0</v>
      </c>
      <c r="G122" s="19">
        <f>'Reference Data'!AZ118</f>
        <v>0</v>
      </c>
      <c r="H122" s="20">
        <f>'Reference Data'!BI118</f>
        <v>0</v>
      </c>
      <c r="I122" s="52">
        <f>'Reference Data'!BJ118</f>
        <v>0</v>
      </c>
      <c r="J122" s="54">
        <f t="shared" si="7"/>
        <v>33.01731438356165</v>
      </c>
      <c r="K122" s="47">
        <f>'Reference Data'!BU118</f>
        <v>29.977</v>
      </c>
      <c r="L122" s="19">
        <f>'Reference Data'!BV118</f>
        <v>0</v>
      </c>
      <c r="M122" s="19">
        <f>'Reference Data'!BW118</f>
        <v>0.156</v>
      </c>
      <c r="N122" s="19">
        <f>'Reference Data'!CF118</f>
        <v>0</v>
      </c>
      <c r="O122" s="20">
        <f>'Reference Data'!CG118</f>
        <v>0.7600785958904117</v>
      </c>
      <c r="P122" s="133">
        <f>'Reference Data'!CH118</f>
        <v>0.892313737247886</v>
      </c>
      <c r="Q122" s="59">
        <f t="shared" si="8"/>
        <v>31.785392333138297</v>
      </c>
      <c r="R122" s="21">
        <f t="shared" si="9"/>
        <v>1.23192205042335</v>
      </c>
    </row>
    <row r="123" spans="1:18" ht="15">
      <c r="A123" s="12">
        <v>10406</v>
      </c>
      <c r="B123" s="33" t="s">
        <v>125</v>
      </c>
      <c r="C123" s="47">
        <f>'Reference Data'!R119</f>
        <v>0.7178454337899545</v>
      </c>
      <c r="D123" s="52">
        <f>'Reference Data'!S119</f>
        <v>0</v>
      </c>
      <c r="E123" s="19">
        <f>'Reference Data'!AH119</f>
        <v>0</v>
      </c>
      <c r="F123" s="20">
        <f>'Reference Data'!AQ119</f>
        <v>0</v>
      </c>
      <c r="G123" s="19">
        <f>'Reference Data'!AZ119</f>
        <v>0</v>
      </c>
      <c r="H123" s="20">
        <f>'Reference Data'!BI119</f>
        <v>0</v>
      </c>
      <c r="I123" s="52">
        <f>'Reference Data'!BJ119</f>
        <v>0</v>
      </c>
      <c r="J123" s="54">
        <f t="shared" si="7"/>
        <v>0.7178454337899545</v>
      </c>
      <c r="K123" s="47">
        <f>'Reference Data'!BU119</f>
        <v>0.458</v>
      </c>
      <c r="L123" s="19">
        <f>'Reference Data'!BV119</f>
        <v>0</v>
      </c>
      <c r="M123" s="19">
        <f>'Reference Data'!BW119</f>
        <v>0</v>
      </c>
      <c r="N123" s="19">
        <f>'Reference Data'!CF119</f>
        <v>0</v>
      </c>
      <c r="O123" s="20">
        <f>'Reference Data'!CG119</f>
        <v>0.06496135844748861</v>
      </c>
      <c r="P123" s="133">
        <f>'Reference Data'!CH119</f>
        <v>0.015105182953653118</v>
      </c>
      <c r="Q123" s="59">
        <f t="shared" si="8"/>
        <v>0.5380665414011417</v>
      </c>
      <c r="R123" s="21">
        <f t="shared" si="9"/>
        <v>0.17977889238881273</v>
      </c>
    </row>
    <row r="124" spans="1:18" ht="15">
      <c r="A124" s="12">
        <v>10408</v>
      </c>
      <c r="B124" s="33" t="s">
        <v>126</v>
      </c>
      <c r="C124" s="47">
        <f>'Reference Data'!R120</f>
        <v>1.6404974885844752</v>
      </c>
      <c r="D124" s="52">
        <f>'Reference Data'!S120</f>
        <v>0</v>
      </c>
      <c r="E124" s="19">
        <f>'Reference Data'!AH120</f>
        <v>0</v>
      </c>
      <c r="F124" s="20">
        <f>'Reference Data'!AQ120</f>
        <v>0</v>
      </c>
      <c r="G124" s="19">
        <f>'Reference Data'!AZ120</f>
        <v>0</v>
      </c>
      <c r="H124" s="20">
        <f>'Reference Data'!BI120</f>
        <v>0</v>
      </c>
      <c r="I124" s="52">
        <f>'Reference Data'!BJ120</f>
        <v>0</v>
      </c>
      <c r="J124" s="54">
        <f t="shared" si="7"/>
        <v>1.6404974885844752</v>
      </c>
      <c r="K124" s="47">
        <f>'Reference Data'!BU120</f>
        <v>1.527</v>
      </c>
      <c r="L124" s="19">
        <f>'Reference Data'!BV120</f>
        <v>0</v>
      </c>
      <c r="M124" s="19">
        <f>'Reference Data'!BW120</f>
        <v>0</v>
      </c>
      <c r="N124" s="19">
        <f>'Reference Data'!CF120</f>
        <v>0</v>
      </c>
      <c r="O124" s="20">
        <f>'Reference Data'!CG120</f>
        <v>0.02837437214611882</v>
      </c>
      <c r="P124" s="133">
        <f>'Reference Data'!CH120</f>
        <v>0.04492533544435782</v>
      </c>
      <c r="Q124" s="59">
        <f t="shared" si="8"/>
        <v>1.6002997075904766</v>
      </c>
      <c r="R124" s="21">
        <f t="shared" si="9"/>
        <v>0.04019778099399862</v>
      </c>
    </row>
    <row r="125" spans="1:18" ht="15">
      <c r="A125" s="12">
        <v>10409</v>
      </c>
      <c r="B125" s="33" t="s">
        <v>127</v>
      </c>
      <c r="C125" s="47">
        <f>'Reference Data'!R121</f>
        <v>25.485007305936072</v>
      </c>
      <c r="D125" s="52">
        <f>'Reference Data'!S121</f>
        <v>0</v>
      </c>
      <c r="E125" s="19">
        <f>'Reference Data'!AH121</f>
        <v>0</v>
      </c>
      <c r="F125" s="20">
        <f>'Reference Data'!AQ121</f>
        <v>0</v>
      </c>
      <c r="G125" s="19">
        <f>'Reference Data'!AZ121</f>
        <v>0</v>
      </c>
      <c r="H125" s="20">
        <f>'Reference Data'!BI121</f>
        <v>0</v>
      </c>
      <c r="I125" s="52">
        <f>'Reference Data'!BJ121</f>
        <v>0</v>
      </c>
      <c r="J125" s="54">
        <f t="shared" si="7"/>
        <v>25.485007305936072</v>
      </c>
      <c r="K125" s="47">
        <f>'Reference Data'!BU121</f>
        <v>20.421</v>
      </c>
      <c r="L125" s="19">
        <f>'Reference Data'!BV121</f>
        <v>0</v>
      </c>
      <c r="M125" s="19">
        <f>'Reference Data'!BW121</f>
        <v>0</v>
      </c>
      <c r="N125" s="19">
        <f>'Reference Data'!CF121</f>
        <v>0</v>
      </c>
      <c r="O125" s="20">
        <f>'Reference Data'!CG121</f>
        <v>1.2660018264840183</v>
      </c>
      <c r="P125" s="133">
        <f>'Reference Data'!CH121</f>
        <v>0.6264059954214454</v>
      </c>
      <c r="Q125" s="59">
        <f t="shared" si="8"/>
        <v>22.313407821905464</v>
      </c>
      <c r="R125" s="21">
        <f t="shared" si="9"/>
        <v>3.171599484030608</v>
      </c>
    </row>
    <row r="126" spans="1:18" ht="15">
      <c r="A126" s="12">
        <v>10426</v>
      </c>
      <c r="B126" s="33" t="s">
        <v>128</v>
      </c>
      <c r="C126" s="47">
        <f>'Reference Data'!R122</f>
        <v>15.818367123287665</v>
      </c>
      <c r="D126" s="52">
        <f>'Reference Data'!S122</f>
        <v>0</v>
      </c>
      <c r="E126" s="19">
        <f>'Reference Data'!AH122</f>
        <v>0</v>
      </c>
      <c r="F126" s="20">
        <f>'Reference Data'!AQ122</f>
        <v>0</v>
      </c>
      <c r="G126" s="19">
        <f>'Reference Data'!AZ122</f>
        <v>0</v>
      </c>
      <c r="H126" s="20">
        <f>'Reference Data'!BI122</f>
        <v>0</v>
      </c>
      <c r="I126" s="52">
        <f>'Reference Data'!BJ122</f>
        <v>0</v>
      </c>
      <c r="J126" s="54">
        <f t="shared" si="7"/>
        <v>15.818367123287665</v>
      </c>
      <c r="K126" s="47">
        <f>'Reference Data'!BU122</f>
        <v>36.539</v>
      </c>
      <c r="L126" s="19">
        <f>'Reference Data'!BV122</f>
        <v>-20.720632876712337</v>
      </c>
      <c r="M126" s="19">
        <f>'Reference Data'!BW122</f>
        <v>0</v>
      </c>
      <c r="N126" s="19">
        <f>'Reference Data'!CF122</f>
        <v>0</v>
      </c>
      <c r="O126" s="20">
        <f>'Reference Data'!CG122</f>
        <v>0</v>
      </c>
      <c r="P126" s="133">
        <f>'Reference Data'!CH122</f>
        <v>0.45689672012220767</v>
      </c>
      <c r="Q126" s="59">
        <f t="shared" si="8"/>
        <v>16.275263843409874</v>
      </c>
      <c r="R126" s="21">
        <f t="shared" si="9"/>
        <v>-0.4568967201222094</v>
      </c>
    </row>
    <row r="127" spans="1:18" ht="15">
      <c r="A127" s="12">
        <v>10434</v>
      </c>
      <c r="B127" s="33" t="s">
        <v>129</v>
      </c>
      <c r="C127" s="47">
        <f>'Reference Data'!R123</f>
        <v>26.469575228310493</v>
      </c>
      <c r="D127" s="52">
        <f>'Reference Data'!S123</f>
        <v>0</v>
      </c>
      <c r="E127" s="19">
        <f>'Reference Data'!AH123</f>
        <v>0</v>
      </c>
      <c r="F127" s="20">
        <f>'Reference Data'!AQ123</f>
        <v>0</v>
      </c>
      <c r="G127" s="19">
        <f>'Reference Data'!AZ123</f>
        <v>0</v>
      </c>
      <c r="H127" s="20">
        <f>'Reference Data'!BI123</f>
        <v>0</v>
      </c>
      <c r="I127" s="52">
        <f>'Reference Data'!BJ123</f>
        <v>0</v>
      </c>
      <c r="J127" s="54">
        <f t="shared" si="7"/>
        <v>26.469575228310493</v>
      </c>
      <c r="K127" s="47">
        <f>'Reference Data'!BU123</f>
        <v>27.157</v>
      </c>
      <c r="L127" s="19">
        <f>'Reference Data'!BV123</f>
        <v>-0.687424771689507</v>
      </c>
      <c r="M127" s="19">
        <f>'Reference Data'!BW123</f>
        <v>0</v>
      </c>
      <c r="N127" s="19">
        <f>'Reference Data'!CF123</f>
        <v>0</v>
      </c>
      <c r="O127" s="20">
        <f>'Reference Data'!CG123</f>
        <v>0</v>
      </c>
      <c r="P127" s="133">
        <f>'Reference Data'!CH123</f>
        <v>0.7645455444663831</v>
      </c>
      <c r="Q127" s="59">
        <f t="shared" si="8"/>
        <v>27.234120772776876</v>
      </c>
      <c r="R127" s="21">
        <f t="shared" si="9"/>
        <v>-0.7645455444663831</v>
      </c>
    </row>
    <row r="128" spans="1:18" ht="15">
      <c r="A128" s="12">
        <v>10436</v>
      </c>
      <c r="B128" s="33" t="s">
        <v>130</v>
      </c>
      <c r="C128" s="47">
        <f>'Reference Data'!R124</f>
        <v>23.73813207762557</v>
      </c>
      <c r="D128" s="52">
        <f>'Reference Data'!S124</f>
        <v>0</v>
      </c>
      <c r="E128" s="19">
        <f>'Reference Data'!AH124</f>
        <v>0</v>
      </c>
      <c r="F128" s="20">
        <f>'Reference Data'!AQ124</f>
        <v>0</v>
      </c>
      <c r="G128" s="19">
        <f>'Reference Data'!AZ124</f>
        <v>0</v>
      </c>
      <c r="H128" s="20">
        <f>'Reference Data'!BI124</f>
        <v>0</v>
      </c>
      <c r="I128" s="52">
        <f>'Reference Data'!BJ124</f>
        <v>0</v>
      </c>
      <c r="J128" s="54">
        <f t="shared" si="7"/>
        <v>23.73813207762557</v>
      </c>
      <c r="K128" s="47">
        <f>'Reference Data'!BU124</f>
        <v>19.152</v>
      </c>
      <c r="L128" s="19">
        <f>'Reference Data'!BV124</f>
        <v>0</v>
      </c>
      <c r="M128" s="19">
        <f>'Reference Data'!BW124</f>
        <v>0.003</v>
      </c>
      <c r="N128" s="19">
        <f>'Reference Data'!CF124</f>
        <v>0</v>
      </c>
      <c r="O128" s="20">
        <f>'Reference Data'!CG124</f>
        <v>1.1465330194063919</v>
      </c>
      <c r="P128" s="133">
        <f>'Reference Data'!CH124</f>
        <v>0.5863882016218898</v>
      </c>
      <c r="Q128" s="59">
        <f t="shared" si="8"/>
        <v>20.887921221028282</v>
      </c>
      <c r="R128" s="21">
        <f t="shared" si="9"/>
        <v>2.850210856597286</v>
      </c>
    </row>
    <row r="129" spans="1:18" ht="15">
      <c r="A129" s="12">
        <v>10440</v>
      </c>
      <c r="B129" s="33" t="s">
        <v>131</v>
      </c>
      <c r="C129" s="47">
        <f>'Reference Data'!R125</f>
        <v>5.193996575342465</v>
      </c>
      <c r="D129" s="52">
        <f>'Reference Data'!S125</f>
        <v>0</v>
      </c>
      <c r="E129" s="19">
        <f>'Reference Data'!AH125</f>
        <v>0</v>
      </c>
      <c r="F129" s="20">
        <f>'Reference Data'!AQ125</f>
        <v>0</v>
      </c>
      <c r="G129" s="19">
        <f>'Reference Data'!AZ125</f>
        <v>0</v>
      </c>
      <c r="H129" s="20">
        <f>'Reference Data'!BI125</f>
        <v>0</v>
      </c>
      <c r="I129" s="52">
        <f>'Reference Data'!BJ125</f>
        <v>0</v>
      </c>
      <c r="J129" s="54">
        <f t="shared" si="7"/>
        <v>5.193996575342465</v>
      </c>
      <c r="K129" s="47">
        <f>'Reference Data'!BU125</f>
        <v>5.005</v>
      </c>
      <c r="L129" s="19">
        <f>'Reference Data'!BV125</f>
        <v>0</v>
      </c>
      <c r="M129" s="19">
        <f>'Reference Data'!BW125</f>
        <v>0</v>
      </c>
      <c r="N129" s="19">
        <f>'Reference Data'!CF125</f>
        <v>0</v>
      </c>
      <c r="O129" s="20">
        <f>'Reference Data'!CG125</f>
        <v>0.04724914383561618</v>
      </c>
      <c r="P129" s="133">
        <f>'Reference Data'!CH125</f>
        <v>0.14592884619932628</v>
      </c>
      <c r="Q129" s="59">
        <f t="shared" si="8"/>
        <v>5.198177990034942</v>
      </c>
      <c r="R129" s="21">
        <f t="shared" si="9"/>
        <v>-0.004181414692477681</v>
      </c>
    </row>
    <row r="130" spans="1:18" ht="15">
      <c r="A130" s="12">
        <v>10442</v>
      </c>
      <c r="B130" s="33" t="s">
        <v>132</v>
      </c>
      <c r="C130" s="47">
        <f>'Reference Data'!R126</f>
        <v>11.459271118721457</v>
      </c>
      <c r="D130" s="52">
        <f>'Reference Data'!S126</f>
        <v>0</v>
      </c>
      <c r="E130" s="19">
        <f>'Reference Data'!AH126</f>
        <v>0</v>
      </c>
      <c r="F130" s="20">
        <f>'Reference Data'!AQ126</f>
        <v>0</v>
      </c>
      <c r="G130" s="19">
        <f>'Reference Data'!AZ126</f>
        <v>0</v>
      </c>
      <c r="H130" s="20">
        <f>'Reference Data'!BI126</f>
        <v>0</v>
      </c>
      <c r="I130" s="52">
        <f>'Reference Data'!BJ126</f>
        <v>0</v>
      </c>
      <c r="J130" s="54">
        <f t="shared" si="7"/>
        <v>11.459271118721457</v>
      </c>
      <c r="K130" s="47">
        <f>'Reference Data'!BU126</f>
        <v>13.396</v>
      </c>
      <c r="L130" s="19">
        <f>'Reference Data'!BV126</f>
        <v>-1.936728881278544</v>
      </c>
      <c r="M130" s="19">
        <f>'Reference Data'!BW126</f>
        <v>0.0025</v>
      </c>
      <c r="N130" s="19">
        <f>'Reference Data'!CF126</f>
        <v>0</v>
      </c>
      <c r="O130" s="20">
        <f>'Reference Data'!CG126</f>
        <v>0</v>
      </c>
      <c r="P130" s="133">
        <f>'Reference Data'!CH126</f>
        <v>0.33106107540174873</v>
      </c>
      <c r="Q130" s="59">
        <f t="shared" si="8"/>
        <v>11.792832194123205</v>
      </c>
      <c r="R130" s="21">
        <f t="shared" si="9"/>
        <v>-0.3335610754017484</v>
      </c>
    </row>
    <row r="131" spans="1:18" ht="15">
      <c r="A131" s="12">
        <v>10446</v>
      </c>
      <c r="B131" s="33" t="s">
        <v>133</v>
      </c>
      <c r="C131" s="47">
        <f>'Reference Data'!R127</f>
        <v>101.62078401826484</v>
      </c>
      <c r="D131" s="52">
        <f>'Reference Data'!S127</f>
        <v>0</v>
      </c>
      <c r="E131" s="19">
        <f>'Reference Data'!AH127</f>
        <v>0</v>
      </c>
      <c r="F131" s="20">
        <f>'Reference Data'!AQ127</f>
        <v>0</v>
      </c>
      <c r="G131" s="19">
        <f>'Reference Data'!AZ127</f>
        <v>0</v>
      </c>
      <c r="H131" s="20">
        <f>'Reference Data'!BI127</f>
        <v>0</v>
      </c>
      <c r="I131" s="52">
        <f>'Reference Data'!BJ127</f>
        <v>0</v>
      </c>
      <c r="J131" s="54">
        <f t="shared" si="7"/>
        <v>101.62078401826484</v>
      </c>
      <c r="K131" s="47">
        <f>'Reference Data'!BU127</f>
        <v>95.771</v>
      </c>
      <c r="L131" s="19">
        <f>'Reference Data'!BV127</f>
        <v>0</v>
      </c>
      <c r="M131" s="19">
        <f>'Reference Data'!BW127</f>
        <v>0</v>
      </c>
      <c r="N131" s="19">
        <f>'Reference Data'!CF127</f>
        <v>0</v>
      </c>
      <c r="O131" s="20">
        <f>'Reference Data'!CG127</f>
        <v>1.4624460045662104</v>
      </c>
      <c r="P131" s="133">
        <f>'Reference Data'!CH127</f>
        <v>2.8084847329319493</v>
      </c>
      <c r="Q131" s="59">
        <f t="shared" si="8"/>
        <v>100.04193073749816</v>
      </c>
      <c r="R131" s="21">
        <f t="shared" si="9"/>
        <v>1.5788532807666797</v>
      </c>
    </row>
    <row r="132" spans="1:18" ht="15">
      <c r="A132" s="12">
        <v>10448</v>
      </c>
      <c r="B132" s="33" t="s">
        <v>134</v>
      </c>
      <c r="C132" s="47">
        <f>'Reference Data'!R128</f>
        <v>8.235857876712329</v>
      </c>
      <c r="D132" s="52">
        <f>'Reference Data'!S128</f>
        <v>0</v>
      </c>
      <c r="E132" s="19">
        <f>'Reference Data'!AH128</f>
        <v>0</v>
      </c>
      <c r="F132" s="20">
        <f>'Reference Data'!AQ128</f>
        <v>0</v>
      </c>
      <c r="G132" s="19">
        <f>'Reference Data'!AZ128</f>
        <v>0</v>
      </c>
      <c r="H132" s="20">
        <f>'Reference Data'!BI128</f>
        <v>0</v>
      </c>
      <c r="I132" s="52">
        <f>'Reference Data'!BJ128</f>
        <v>0</v>
      </c>
      <c r="J132" s="54">
        <f t="shared" si="7"/>
        <v>8.235857876712329</v>
      </c>
      <c r="K132" s="47">
        <f>'Reference Data'!BU128</f>
        <v>8.481</v>
      </c>
      <c r="L132" s="19">
        <f>'Reference Data'!BV128</f>
        <v>-0.24514212328767115</v>
      </c>
      <c r="M132" s="19">
        <f>'Reference Data'!BW128</f>
        <v>0</v>
      </c>
      <c r="N132" s="19">
        <f>'Reference Data'!CF128</f>
        <v>0</v>
      </c>
      <c r="O132" s="20">
        <f>'Reference Data'!CG128</f>
        <v>0</v>
      </c>
      <c r="P132" s="133">
        <f>'Reference Data'!CH128</f>
        <v>0.23788400041131613</v>
      </c>
      <c r="Q132" s="59">
        <f t="shared" si="8"/>
        <v>8.473741877123645</v>
      </c>
      <c r="R132" s="21">
        <f t="shared" si="9"/>
        <v>-0.23788400041131652</v>
      </c>
    </row>
    <row r="133" spans="1:18" ht="15">
      <c r="A133" s="12">
        <v>10451</v>
      </c>
      <c r="B133" s="33" t="s">
        <v>135</v>
      </c>
      <c r="C133" s="47">
        <f>'Reference Data'!R129</f>
        <v>31.108805593607304</v>
      </c>
      <c r="D133" s="52">
        <f>'Reference Data'!S129</f>
        <v>0</v>
      </c>
      <c r="E133" s="19">
        <f>'Reference Data'!AH129</f>
        <v>0</v>
      </c>
      <c r="F133" s="20">
        <f>'Reference Data'!AQ129</f>
        <v>0</v>
      </c>
      <c r="G133" s="19">
        <f>'Reference Data'!AZ129</f>
        <v>0</v>
      </c>
      <c r="H133" s="20">
        <f>'Reference Data'!BI129</f>
        <v>0</v>
      </c>
      <c r="I133" s="52">
        <f>'Reference Data'!BJ129</f>
        <v>0</v>
      </c>
      <c r="J133" s="54">
        <f t="shared" si="7"/>
        <v>31.108805593607304</v>
      </c>
      <c r="K133" s="47">
        <f>'Reference Data'!BU129</f>
        <v>26.833</v>
      </c>
      <c r="L133" s="19">
        <f>'Reference Data'!BV129</f>
        <v>0</v>
      </c>
      <c r="M133" s="19">
        <f>'Reference Data'!BW129</f>
        <v>0</v>
      </c>
      <c r="N133" s="19">
        <f>'Reference Data'!CF129</f>
        <v>0</v>
      </c>
      <c r="O133" s="20">
        <f>'Reference Data'!CG129</f>
        <v>1.0689513984018264</v>
      </c>
      <c r="P133" s="133">
        <f>'Reference Data'!CH129</f>
        <v>0.8059182075861097</v>
      </c>
      <c r="Q133" s="59">
        <f t="shared" si="8"/>
        <v>28.707869605987934</v>
      </c>
      <c r="R133" s="21">
        <f t="shared" si="9"/>
        <v>2.40093598761937</v>
      </c>
    </row>
    <row r="134" spans="1:18" ht="15">
      <c r="A134" s="12">
        <v>10482</v>
      </c>
      <c r="B134" s="33" t="s">
        <v>136</v>
      </c>
      <c r="C134" s="47">
        <f>'Reference Data'!R130</f>
        <v>2.809667694063927</v>
      </c>
      <c r="D134" s="52">
        <f>'Reference Data'!S130</f>
        <v>0</v>
      </c>
      <c r="E134" s="19">
        <f>'Reference Data'!AH130</f>
        <v>0</v>
      </c>
      <c r="F134" s="20">
        <f>'Reference Data'!AQ130</f>
        <v>0</v>
      </c>
      <c r="G134" s="19">
        <f>'Reference Data'!AZ130</f>
        <v>0</v>
      </c>
      <c r="H134" s="20">
        <f>'Reference Data'!BI130</f>
        <v>0</v>
      </c>
      <c r="I134" s="52">
        <f>'Reference Data'!BJ130</f>
        <v>0</v>
      </c>
      <c r="J134" s="54">
        <f t="shared" si="7"/>
        <v>2.809667694063927</v>
      </c>
      <c r="K134" s="47">
        <f>'Reference Data'!BU130</f>
        <v>4.114</v>
      </c>
      <c r="L134" s="19">
        <f>'Reference Data'!BV130</f>
        <v>-1.304332305936073</v>
      </c>
      <c r="M134" s="19">
        <f>'Reference Data'!BW130</f>
        <v>0</v>
      </c>
      <c r="N134" s="19">
        <f>'Reference Data'!CF130</f>
        <v>0</v>
      </c>
      <c r="O134" s="20">
        <f>'Reference Data'!CG130</f>
        <v>0</v>
      </c>
      <c r="P134" s="133">
        <f>'Reference Data'!CH130</f>
        <v>0.08115426478888844</v>
      </c>
      <c r="Q134" s="59">
        <f t="shared" si="8"/>
        <v>2.8908219588528152</v>
      </c>
      <c r="R134" s="21">
        <f t="shared" si="9"/>
        <v>-0.08115426478888832</v>
      </c>
    </row>
    <row r="135" spans="1:18" ht="15">
      <c r="A135" s="12">
        <v>10502</v>
      </c>
      <c r="B135" s="33" t="s">
        <v>137</v>
      </c>
      <c r="C135" s="47">
        <f>'Reference Data'!R131</f>
        <v>18.84555308219178</v>
      </c>
      <c r="D135" s="52">
        <f>'Reference Data'!S131</f>
        <v>0</v>
      </c>
      <c r="E135" s="19">
        <f>'Reference Data'!AH131</f>
        <v>0</v>
      </c>
      <c r="F135" s="20">
        <f>'Reference Data'!AQ131</f>
        <v>0</v>
      </c>
      <c r="G135" s="19">
        <f>'Reference Data'!AZ131</f>
        <v>0</v>
      </c>
      <c r="H135" s="20">
        <f>'Reference Data'!BI131</f>
        <v>0</v>
      </c>
      <c r="I135" s="52">
        <f>'Reference Data'!BJ131</f>
        <v>0</v>
      </c>
      <c r="J135" s="54">
        <f t="shared" si="7"/>
        <v>18.84555308219178</v>
      </c>
      <c r="K135" s="47">
        <f>'Reference Data'!BU131</f>
        <v>18.707</v>
      </c>
      <c r="L135" s="19">
        <f>'Reference Data'!BV131</f>
        <v>0</v>
      </c>
      <c r="M135" s="19">
        <f>'Reference Data'!BW131</f>
        <v>0</v>
      </c>
      <c r="N135" s="19">
        <f>'Reference Data'!CF131</f>
        <v>0</v>
      </c>
      <c r="O135" s="20">
        <f>'Reference Data'!CG131</f>
        <v>0.034638270547945105</v>
      </c>
      <c r="P135" s="133">
        <f>'Reference Data'!CH131</f>
        <v>0.5413322999011596</v>
      </c>
      <c r="Q135" s="59">
        <f aca="true" t="shared" si="10" ref="Q135:Q140">SUM(K135:P135)</f>
        <v>19.282970570449105</v>
      </c>
      <c r="R135" s="21">
        <f aca="true" t="shared" si="11" ref="R135:R140">J135-Q135</f>
        <v>-0.4374174882573243</v>
      </c>
    </row>
    <row r="136" spans="1:18" ht="15">
      <c r="A136" s="12">
        <v>13927</v>
      </c>
      <c r="B136" s="33" t="s">
        <v>138</v>
      </c>
      <c r="C136" s="47">
        <f>'Reference Data'!R132</f>
        <v>3.4731445205479456</v>
      </c>
      <c r="D136" s="52">
        <f>'Reference Data'!S132</f>
        <v>0</v>
      </c>
      <c r="E136" s="19">
        <f>'Reference Data'!AH132</f>
        <v>0</v>
      </c>
      <c r="F136" s="20">
        <f>'Reference Data'!AQ132</f>
        <v>0</v>
      </c>
      <c r="G136" s="19">
        <f>'Reference Data'!AZ132</f>
        <v>0</v>
      </c>
      <c r="H136" s="20">
        <f>'Reference Data'!BI132</f>
        <v>0</v>
      </c>
      <c r="I136" s="52">
        <f>'Reference Data'!BJ132</f>
        <v>0</v>
      </c>
      <c r="J136" s="54">
        <f aca="true" t="shared" si="12" ref="J136:J140">IF((C136+D136-SUM(E136:H136)+I136)&gt;0,C136+D136-SUM(E136:H136)+I136,0)</f>
        <v>3.4731445205479456</v>
      </c>
      <c r="K136" s="47">
        <f>'Reference Data'!BU132</f>
        <v>4.073</v>
      </c>
      <c r="L136" s="19">
        <f>'Reference Data'!BV132</f>
        <v>-0.5998554794520548</v>
      </c>
      <c r="M136" s="19">
        <f>'Reference Data'!BW132</f>
        <v>0</v>
      </c>
      <c r="N136" s="19">
        <f>'Reference Data'!CF132</f>
        <v>0</v>
      </c>
      <c r="O136" s="20">
        <f>'Reference Data'!CG132</f>
        <v>0</v>
      </c>
      <c r="P136" s="133">
        <f>'Reference Data'!CH132</f>
        <v>0.10031808767496614</v>
      </c>
      <c r="Q136" s="59">
        <f t="shared" si="10"/>
        <v>3.5734626082229117</v>
      </c>
      <c r="R136" s="21">
        <f t="shared" si="11"/>
        <v>-0.10031808767496608</v>
      </c>
    </row>
    <row r="137" spans="1:18" ht="15">
      <c r="A137" s="12">
        <v>10597</v>
      </c>
      <c r="B137" s="33" t="s">
        <v>139</v>
      </c>
      <c r="C137" s="47">
        <f>'Reference Data'!R133</f>
        <v>12.313948287671234</v>
      </c>
      <c r="D137" s="52">
        <f>'Reference Data'!S133</f>
        <v>0</v>
      </c>
      <c r="E137" s="19">
        <f>'Reference Data'!AH133</f>
        <v>0</v>
      </c>
      <c r="F137" s="20">
        <f>'Reference Data'!AQ133</f>
        <v>0</v>
      </c>
      <c r="G137" s="19">
        <f>'Reference Data'!AZ133</f>
        <v>0</v>
      </c>
      <c r="H137" s="20">
        <f>'Reference Data'!BI133</f>
        <v>0</v>
      </c>
      <c r="I137" s="52">
        <f>'Reference Data'!BJ133</f>
        <v>0</v>
      </c>
      <c r="J137" s="54">
        <f t="shared" si="12"/>
        <v>12.313948287671234</v>
      </c>
      <c r="K137" s="47">
        <f>'Reference Data'!BU133</f>
        <v>12.937</v>
      </c>
      <c r="L137" s="19">
        <f>'Reference Data'!BV133</f>
        <v>-0.6230517123287651</v>
      </c>
      <c r="M137" s="19">
        <f>'Reference Data'!BW133</f>
        <v>0.037000000000000005</v>
      </c>
      <c r="N137" s="19">
        <f>'Reference Data'!CF133</f>
        <v>0</v>
      </c>
      <c r="O137" s="20">
        <f>'Reference Data'!CG133</f>
        <v>0</v>
      </c>
      <c r="P137" s="133">
        <f>'Reference Data'!CH133</f>
        <v>0.3567440127703352</v>
      </c>
      <c r="Q137" s="59">
        <f t="shared" si="10"/>
        <v>12.70769230044157</v>
      </c>
      <c r="R137" s="21">
        <f t="shared" si="11"/>
        <v>-0.39374401277033577</v>
      </c>
    </row>
    <row r="138" spans="1:18" ht="15">
      <c r="A138" s="12">
        <v>10706</v>
      </c>
      <c r="B138" s="33" t="s">
        <v>140</v>
      </c>
      <c r="C138" s="47">
        <f>'Reference Data'!R134</f>
        <v>16.20850308219178</v>
      </c>
      <c r="D138" s="52">
        <f>'Reference Data'!S134</f>
        <v>0</v>
      </c>
      <c r="E138" s="19">
        <f>'Reference Data'!AH134</f>
        <v>0</v>
      </c>
      <c r="F138" s="20">
        <f>'Reference Data'!AQ134</f>
        <v>0</v>
      </c>
      <c r="G138" s="19">
        <f>'Reference Data'!AZ134</f>
        <v>0</v>
      </c>
      <c r="H138" s="20">
        <f>'Reference Data'!BI134</f>
        <v>0</v>
      </c>
      <c r="I138" s="52">
        <f>'Reference Data'!BJ134</f>
        <v>0</v>
      </c>
      <c r="J138" s="54">
        <f t="shared" si="12"/>
        <v>16.20850308219178</v>
      </c>
      <c r="K138" s="47">
        <f>'Reference Data'!BU134</f>
        <v>17.278</v>
      </c>
      <c r="L138" s="19">
        <f>'Reference Data'!BV134</f>
        <v>-1.0694969178082196</v>
      </c>
      <c r="M138" s="19">
        <f>'Reference Data'!BW134</f>
        <v>0.1695</v>
      </c>
      <c r="N138" s="19">
        <f>'Reference Data'!CF134</f>
        <v>0</v>
      </c>
      <c r="O138" s="20">
        <f>'Reference Data'!CG134</f>
        <v>0</v>
      </c>
      <c r="P138" s="133">
        <f>'Reference Data'!CH134</f>
        <v>0.4730612099265506</v>
      </c>
      <c r="Q138" s="59">
        <f t="shared" si="10"/>
        <v>16.85106429211833</v>
      </c>
      <c r="R138" s="21">
        <f t="shared" si="11"/>
        <v>-0.6425612099265514</v>
      </c>
    </row>
    <row r="139" spans="1:18" ht="15">
      <c r="A139" s="12">
        <v>11680</v>
      </c>
      <c r="B139" s="33" t="s">
        <v>141</v>
      </c>
      <c r="C139" s="47">
        <f>'Reference Data'!R135</f>
        <v>6.422121575342467</v>
      </c>
      <c r="D139" s="52">
        <f>'Reference Data'!S135</f>
        <v>0</v>
      </c>
      <c r="E139" s="19">
        <f>'Reference Data'!AH135</f>
        <v>0</v>
      </c>
      <c r="F139" s="20">
        <f>'Reference Data'!AQ135</f>
        <v>0</v>
      </c>
      <c r="G139" s="19">
        <f>'Reference Data'!AZ135</f>
        <v>0</v>
      </c>
      <c r="H139" s="20">
        <f>'Reference Data'!BI135</f>
        <v>0</v>
      </c>
      <c r="I139" s="52">
        <f>'Reference Data'!BJ135</f>
        <v>0</v>
      </c>
      <c r="J139" s="54">
        <f t="shared" si="12"/>
        <v>6.422121575342467</v>
      </c>
      <c r="K139" s="47">
        <f>'Reference Data'!BU135</f>
        <v>6.329</v>
      </c>
      <c r="L139" s="19">
        <f>'Reference Data'!BV135</f>
        <v>0</v>
      </c>
      <c r="M139" s="19">
        <f>'Reference Data'!BW135</f>
        <v>0</v>
      </c>
      <c r="N139" s="19">
        <f>'Reference Data'!CF135</f>
        <v>0</v>
      </c>
      <c r="O139" s="20">
        <f>'Reference Data'!CG135</f>
        <v>0.023280393835616753</v>
      </c>
      <c r="P139" s="133">
        <f>'Reference Data'!CH135</f>
        <v>0.18347886697908944</v>
      </c>
      <c r="Q139" s="59">
        <f t="shared" si="10"/>
        <v>6.535759260814706</v>
      </c>
      <c r="R139" s="21">
        <f t="shared" si="11"/>
        <v>-0.11363768547223962</v>
      </c>
    </row>
    <row r="140" spans="1:18" ht="15" thickBot="1">
      <c r="A140" s="13">
        <v>12026</v>
      </c>
      <c r="B140" s="33" t="s">
        <v>142</v>
      </c>
      <c r="C140" s="47">
        <f>'Reference Data'!R136</f>
        <v>45.611939383561634</v>
      </c>
      <c r="D140" s="52">
        <f>'Reference Data'!S136</f>
        <v>0</v>
      </c>
      <c r="E140" s="19">
        <f>'Reference Data'!AH136</f>
        <v>0</v>
      </c>
      <c r="F140" s="20">
        <f>'Reference Data'!AQ136</f>
        <v>0</v>
      </c>
      <c r="G140" s="19">
        <f>'Reference Data'!AZ136</f>
        <v>0</v>
      </c>
      <c r="H140" s="20">
        <f>'Reference Data'!BI136</f>
        <v>0</v>
      </c>
      <c r="I140" s="52">
        <f>'Reference Data'!BJ136</f>
        <v>0</v>
      </c>
      <c r="J140" s="54">
        <f t="shared" si="12"/>
        <v>45.611939383561634</v>
      </c>
      <c r="K140" s="47">
        <f>'Reference Data'!BU136</f>
        <v>45.173</v>
      </c>
      <c r="L140" s="19">
        <f>'Reference Data'!BV136</f>
        <v>0</v>
      </c>
      <c r="M140" s="19">
        <f>'Reference Data'!BW136</f>
        <v>0.18525</v>
      </c>
      <c r="N140" s="19">
        <f>'Reference Data'!CF136</f>
        <v>0</v>
      </c>
      <c r="O140" s="20">
        <f>'Reference Data'!CG136</f>
        <v>0.10973484589040794</v>
      </c>
      <c r="P140" s="133">
        <f>'Reference Data'!CH136</f>
        <v>1.3132944117898246</v>
      </c>
      <c r="Q140" s="59">
        <f t="shared" si="10"/>
        <v>46.78127925768024</v>
      </c>
      <c r="R140" s="21">
        <f t="shared" si="11"/>
        <v>-1.1693398741186058</v>
      </c>
    </row>
    <row r="141" spans="2:18" ht="15" thickBot="1">
      <c r="B141" s="46" t="s">
        <v>143</v>
      </c>
      <c r="C141" s="48">
        <f aca="true" t="shared" si="13" ref="C141:R141">SUM(C7:C140)</f>
        <v>9482.141102739723</v>
      </c>
      <c r="D141" s="49">
        <f t="shared" si="13"/>
        <v>0</v>
      </c>
      <c r="E141" s="49">
        <f t="shared" si="13"/>
        <v>866.4216231735161</v>
      </c>
      <c r="F141" s="50">
        <f t="shared" si="13"/>
        <v>1497.2993835616437</v>
      </c>
      <c r="G141" s="49">
        <f t="shared" si="13"/>
        <v>70.16228310502284</v>
      </c>
      <c r="H141" s="50">
        <f t="shared" si="13"/>
        <v>44.52979452054794</v>
      </c>
      <c r="I141" s="53">
        <f t="shared" si="13"/>
        <v>123</v>
      </c>
      <c r="J141" s="55">
        <f t="shared" si="13"/>
        <v>7179.85483025114</v>
      </c>
      <c r="K141" s="48">
        <f t="shared" si="13"/>
        <v>7245.234000000001</v>
      </c>
      <c r="L141" s="49">
        <f t="shared" si="13"/>
        <v>-570.4170579908673</v>
      </c>
      <c r="M141" s="49">
        <f t="shared" si="13"/>
        <v>100.92250000000001</v>
      </c>
      <c r="N141" s="49">
        <f t="shared" si="13"/>
        <v>22.26489726027397</v>
      </c>
      <c r="O141" s="50">
        <f t="shared" si="13"/>
        <v>126.25947206050233</v>
      </c>
      <c r="P141" s="134">
        <f t="shared" si="13"/>
        <v>200.00000000000009</v>
      </c>
      <c r="Q141" s="60">
        <f t="shared" si="13"/>
        <v>7124.263811329908</v>
      </c>
      <c r="R141" s="51">
        <f t="shared" si="13"/>
        <v>55.59101892123297</v>
      </c>
    </row>
    <row r="142" ht="15" thickBot="1"/>
    <row r="143" spans="17:18" ht="15">
      <c r="Q143" s="140" t="s">
        <v>254</v>
      </c>
      <c r="R143" s="141">
        <f>SUMIF(R$7:R$140,"&lt;0")</f>
        <v>-205.97655074997408</v>
      </c>
    </row>
    <row r="144" spans="10:18" ht="15.75" thickBot="1">
      <c r="J144" s="20"/>
      <c r="M144" s="20"/>
      <c r="N144" s="20"/>
      <c r="Q144" s="142" t="s">
        <v>290</v>
      </c>
      <c r="R144" s="143">
        <f>SUMIF(R$7:R$140,"&gt;0")</f>
        <v>261.5675696712071</v>
      </c>
    </row>
  </sheetData>
  <mergeCells count="21">
    <mergeCell ref="B1:B2"/>
    <mergeCell ref="A1:A2"/>
    <mergeCell ref="D2:D5"/>
    <mergeCell ref="O2:O4"/>
    <mergeCell ref="H3:H5"/>
    <mergeCell ref="C1:J1"/>
    <mergeCell ref="K1:R1"/>
    <mergeCell ref="F2:I2"/>
    <mergeCell ref="J2:J6"/>
    <mergeCell ref="C2:C5"/>
    <mergeCell ref="E2:E5"/>
    <mergeCell ref="F3:F5"/>
    <mergeCell ref="G3:G5"/>
    <mergeCell ref="Q2:Q6"/>
    <mergeCell ref="R2:R6"/>
    <mergeCell ref="M2:M3"/>
    <mergeCell ref="I3:I5"/>
    <mergeCell ref="K2:K5"/>
    <mergeCell ref="N2:N4"/>
    <mergeCell ref="P2:P4"/>
    <mergeCell ref="L2:L4"/>
  </mergeCells>
  <dataValidations count="5">
    <dataValidation type="list" allowBlank="1" showInputMessage="1" showErrorMessage="1" sqref="F6:H6 N6">
      <formula1>Lists!$D$2:$D$9</formula1>
    </dataValidation>
    <dataValidation type="list" allowBlank="1" showInputMessage="1" showErrorMessage="1" sqref="I6 D6 O6:P6 L6:M6">
      <formula1>Lists!$A$2:$A$3</formula1>
    </dataValidation>
    <dataValidation type="list" allowBlank="1" showInputMessage="1" showErrorMessage="1" sqref="M4">
      <formula1>Lists!$F$2:$F$6</formula1>
    </dataValidation>
    <dataValidation type="list" allowBlank="1" showInputMessage="1" showErrorMessage="1" sqref="C6 E6">
      <formula1>Lists!$B$2:$B$16</formula1>
    </dataValidation>
    <dataValidation type="list" allowBlank="1" showInputMessage="1" showErrorMessage="1" sqref="K6">
      <formula1>Lists!$E$2:$E$5</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37"/>
  <sheetViews>
    <sheetView zoomScale="110" zoomScaleNormal="110" workbookViewId="0" topLeftCell="A1">
      <pane xSplit="2" ySplit="2" topLeftCell="C3" activePane="bottomRight" state="frozen"/>
      <selection pane="topLeft" activeCell="AT147" sqref="AT147"/>
      <selection pane="topRight" activeCell="AT147" sqref="AT147"/>
      <selection pane="bottomLeft" activeCell="AT147" sqref="AT147"/>
      <selection pane="bottomRight" activeCell="C3" sqref="C3"/>
    </sheetView>
  </sheetViews>
  <sheetFormatPr defaultColWidth="8.7109375" defaultRowHeight="15"/>
  <cols>
    <col min="1" max="1" width="8.7109375" style="1" bestFit="1" customWidth="1"/>
    <col min="2" max="2" width="32.421875" style="1" bestFit="1" customWidth="1"/>
    <col min="3" max="17" width="9.57421875" style="1" customWidth="1"/>
    <col min="18" max="18" width="11.7109375" style="1" customWidth="1"/>
    <col min="19" max="54" width="9.57421875" style="1" customWidth="1"/>
    <col min="55" max="58" width="13.57421875" style="1" bestFit="1" customWidth="1"/>
    <col min="59" max="64" width="9.57421875" style="1" customWidth="1"/>
    <col min="65" max="66" width="9.57421875" style="22" customWidth="1"/>
    <col min="67" max="72" width="9.57421875" style="1" customWidth="1"/>
    <col min="73" max="74" width="9.57421875" style="22" customWidth="1"/>
    <col min="75" max="79" width="16.57421875" style="1" customWidth="1"/>
    <col min="80" max="16384" width="8.7109375" style="1" customWidth="1"/>
  </cols>
  <sheetData>
    <row r="1" spans="1:78" ht="14.65" customHeight="1" thickBot="1">
      <c r="A1" s="276" t="s">
        <v>1</v>
      </c>
      <c r="B1" s="277"/>
      <c r="C1" s="268" t="s">
        <v>3</v>
      </c>
      <c r="D1" s="269"/>
      <c r="E1" s="269"/>
      <c r="F1" s="269"/>
      <c r="G1" s="269"/>
      <c r="H1" s="269"/>
      <c r="I1" s="269"/>
      <c r="J1" s="269"/>
      <c r="K1" s="269"/>
      <c r="L1" s="269"/>
      <c r="M1" s="269"/>
      <c r="N1" s="269"/>
      <c r="O1" s="269"/>
      <c r="P1" s="269"/>
      <c r="Q1" s="270"/>
      <c r="R1" s="278" t="s">
        <v>258</v>
      </c>
      <c r="S1" s="268" t="s">
        <v>4</v>
      </c>
      <c r="T1" s="269"/>
      <c r="U1" s="269"/>
      <c r="V1" s="269"/>
      <c r="W1" s="269"/>
      <c r="X1" s="269"/>
      <c r="Y1" s="269"/>
      <c r="Z1" s="269"/>
      <c r="AA1" s="269"/>
      <c r="AB1" s="269"/>
      <c r="AC1" s="269"/>
      <c r="AD1" s="269"/>
      <c r="AE1" s="269"/>
      <c r="AF1" s="270"/>
      <c r="AG1" s="268" t="s">
        <v>162</v>
      </c>
      <c r="AH1" s="269"/>
      <c r="AI1" s="269"/>
      <c r="AJ1" s="269"/>
      <c r="AK1" s="269"/>
      <c r="AL1" s="269"/>
      <c r="AM1" s="270"/>
      <c r="AN1" s="268" t="s">
        <v>173</v>
      </c>
      <c r="AO1" s="269"/>
      <c r="AP1" s="269"/>
      <c r="AQ1" s="269"/>
      <c r="AR1" s="269"/>
      <c r="AS1" s="269"/>
      <c r="AT1" s="270"/>
      <c r="AU1" s="268" t="s">
        <v>163</v>
      </c>
      <c r="AV1" s="269"/>
      <c r="AW1" s="269"/>
      <c r="AX1" s="269"/>
      <c r="AY1" s="269"/>
      <c r="AZ1" s="269"/>
      <c r="BA1" s="270"/>
      <c r="BB1" s="271" t="s">
        <v>151</v>
      </c>
      <c r="BC1" s="265" t="s">
        <v>250</v>
      </c>
      <c r="BD1" s="266"/>
      <c r="BE1" s="266"/>
      <c r="BF1" s="267"/>
      <c r="BG1" s="273" t="s">
        <v>164</v>
      </c>
      <c r="BH1" s="274"/>
      <c r="BI1" s="274"/>
      <c r="BJ1" s="274"/>
      <c r="BK1" s="274"/>
      <c r="BL1" s="274"/>
      <c r="BM1" s="274"/>
      <c r="BN1" s="275"/>
      <c r="BO1" s="273" t="s">
        <v>165</v>
      </c>
      <c r="BP1" s="274"/>
      <c r="BQ1" s="274"/>
      <c r="BR1" s="274"/>
      <c r="BS1" s="274"/>
      <c r="BT1" s="274"/>
      <c r="BU1" s="274"/>
      <c r="BV1" s="275"/>
      <c r="BW1" s="265" t="s">
        <v>178</v>
      </c>
      <c r="BX1" s="266"/>
      <c r="BY1" s="266"/>
      <c r="BZ1" s="267"/>
    </row>
    <row r="2" spans="1:78" ht="15" customHeight="1" thickBot="1">
      <c r="A2" s="8" t="s">
        <v>6</v>
      </c>
      <c r="B2" s="9" t="s">
        <v>7</v>
      </c>
      <c r="C2" s="17" t="s">
        <v>145</v>
      </c>
      <c r="D2" s="15" t="s">
        <v>153</v>
      </c>
      <c r="E2" s="10" t="s">
        <v>154</v>
      </c>
      <c r="F2" s="14" t="s">
        <v>155</v>
      </c>
      <c r="G2" s="10" t="s">
        <v>152</v>
      </c>
      <c r="H2" s="14" t="s">
        <v>5</v>
      </c>
      <c r="I2" s="10" t="s">
        <v>146</v>
      </c>
      <c r="J2" s="14" t="s">
        <v>147</v>
      </c>
      <c r="K2" s="10" t="s">
        <v>148</v>
      </c>
      <c r="L2" s="14" t="s">
        <v>156</v>
      </c>
      <c r="M2" s="10" t="s">
        <v>157</v>
      </c>
      <c r="N2" s="14" t="s">
        <v>158</v>
      </c>
      <c r="O2" s="10" t="s">
        <v>159</v>
      </c>
      <c r="P2" s="10" t="s">
        <v>160</v>
      </c>
      <c r="Q2" s="11" t="s">
        <v>161</v>
      </c>
      <c r="R2" s="279"/>
      <c r="S2" s="17" t="s">
        <v>153</v>
      </c>
      <c r="T2" s="16" t="s">
        <v>154</v>
      </c>
      <c r="U2" s="14" t="s">
        <v>155</v>
      </c>
      <c r="V2" s="16" t="s">
        <v>152</v>
      </c>
      <c r="W2" s="14" t="s">
        <v>5</v>
      </c>
      <c r="X2" s="16" t="s">
        <v>146</v>
      </c>
      <c r="Y2" s="14" t="s">
        <v>147</v>
      </c>
      <c r="Z2" s="16" t="s">
        <v>148</v>
      </c>
      <c r="AA2" s="14" t="s">
        <v>156</v>
      </c>
      <c r="AB2" s="16" t="s">
        <v>157</v>
      </c>
      <c r="AC2" s="14" t="s">
        <v>158</v>
      </c>
      <c r="AD2" s="16" t="s">
        <v>159</v>
      </c>
      <c r="AE2" s="16" t="s">
        <v>160</v>
      </c>
      <c r="AF2" s="11" t="s">
        <v>161</v>
      </c>
      <c r="AG2" s="17" t="s">
        <v>153</v>
      </c>
      <c r="AH2" s="16" t="s">
        <v>154</v>
      </c>
      <c r="AI2" s="14" t="s">
        <v>155</v>
      </c>
      <c r="AJ2" s="16" t="s">
        <v>152</v>
      </c>
      <c r="AK2" s="14" t="s">
        <v>5</v>
      </c>
      <c r="AL2" s="16" t="s">
        <v>146</v>
      </c>
      <c r="AM2" s="11" t="s">
        <v>147</v>
      </c>
      <c r="AN2" s="17" t="s">
        <v>153</v>
      </c>
      <c r="AO2" s="16" t="s">
        <v>154</v>
      </c>
      <c r="AP2" s="16" t="s">
        <v>155</v>
      </c>
      <c r="AQ2" s="30" t="s">
        <v>152</v>
      </c>
      <c r="AR2" s="16" t="s">
        <v>5</v>
      </c>
      <c r="AS2" s="30" t="s">
        <v>146</v>
      </c>
      <c r="AT2" s="31" t="s">
        <v>147</v>
      </c>
      <c r="AU2" s="17" t="s">
        <v>153</v>
      </c>
      <c r="AV2" s="16" t="s">
        <v>154</v>
      </c>
      <c r="AW2" s="14" t="s">
        <v>155</v>
      </c>
      <c r="AX2" s="16" t="s">
        <v>152</v>
      </c>
      <c r="AY2" s="14" t="s">
        <v>5</v>
      </c>
      <c r="AZ2" s="16" t="s">
        <v>146</v>
      </c>
      <c r="BA2" s="11" t="s">
        <v>147</v>
      </c>
      <c r="BB2" s="272"/>
      <c r="BC2" s="135" t="s">
        <v>189</v>
      </c>
      <c r="BD2" s="136" t="s">
        <v>190</v>
      </c>
      <c r="BE2" s="136" t="s">
        <v>187</v>
      </c>
      <c r="BF2" s="137" t="s">
        <v>188</v>
      </c>
      <c r="BG2" s="23" t="s">
        <v>166</v>
      </c>
      <c r="BH2" s="25" t="s">
        <v>167</v>
      </c>
      <c r="BI2" s="24" t="s">
        <v>168</v>
      </c>
      <c r="BJ2" s="25" t="s">
        <v>169</v>
      </c>
      <c r="BK2" s="24" t="s">
        <v>170</v>
      </c>
      <c r="BL2" s="25" t="s">
        <v>171</v>
      </c>
      <c r="BM2" s="24" t="s">
        <v>172</v>
      </c>
      <c r="BN2" s="26" t="s">
        <v>5</v>
      </c>
      <c r="BO2" s="29" t="s">
        <v>166</v>
      </c>
      <c r="BP2" s="24" t="s">
        <v>167</v>
      </c>
      <c r="BQ2" s="25" t="s">
        <v>168</v>
      </c>
      <c r="BR2" s="24" t="s">
        <v>169</v>
      </c>
      <c r="BS2" s="25" t="s">
        <v>170</v>
      </c>
      <c r="BT2" s="24" t="s">
        <v>171</v>
      </c>
      <c r="BU2" s="25" t="s">
        <v>172</v>
      </c>
      <c r="BV2" s="26" t="s">
        <v>5</v>
      </c>
      <c r="BW2" s="23" t="s">
        <v>176</v>
      </c>
      <c r="BX2" s="25" t="s">
        <v>175</v>
      </c>
      <c r="BY2" s="25" t="s">
        <v>177</v>
      </c>
      <c r="BZ2" s="28" t="s">
        <v>179</v>
      </c>
    </row>
    <row r="3" spans="1:78" ht="15">
      <c r="A3" s="12">
        <v>10005</v>
      </c>
      <c r="B3" s="33" t="s">
        <v>9</v>
      </c>
      <c r="C3" s="3">
        <v>0.5351775956284153</v>
      </c>
      <c r="D3" s="20">
        <v>0.6516803652968037</v>
      </c>
      <c r="E3" s="19">
        <v>0.6524691780821918</v>
      </c>
      <c r="F3" s="20">
        <v>0.6803334471766849</v>
      </c>
      <c r="G3" s="19">
        <v>0.6887400684931506</v>
      </c>
      <c r="H3" s="20">
        <v>0.6887400684931506</v>
      </c>
      <c r="I3" s="19">
        <v>0.6887399543378995</v>
      </c>
      <c r="J3" s="20">
        <v>0.6839661885245901</v>
      </c>
      <c r="K3" s="19">
        <v>0.688739611872146</v>
      </c>
      <c r="L3" s="20">
        <v>0.6887400684931506</v>
      </c>
      <c r="M3" s="19">
        <v>0.6887400684931506</v>
      </c>
      <c r="N3" s="20">
        <v>0.6839664162112932</v>
      </c>
      <c r="O3" s="19">
        <v>0.6887397260273972</v>
      </c>
      <c r="P3" s="19">
        <v>0.6887397260273972</v>
      </c>
      <c r="Q3" s="21">
        <v>0.688739611872146</v>
      </c>
      <c r="R3" s="4">
        <v>0</v>
      </c>
      <c r="S3" s="18">
        <v>0</v>
      </c>
      <c r="T3" s="5">
        <v>0</v>
      </c>
      <c r="U3" s="4">
        <v>0</v>
      </c>
      <c r="V3" s="5">
        <v>0</v>
      </c>
      <c r="W3" s="4">
        <v>0</v>
      </c>
      <c r="X3" s="5">
        <v>0</v>
      </c>
      <c r="Y3" s="4">
        <v>0</v>
      </c>
      <c r="Z3" s="5">
        <v>0</v>
      </c>
      <c r="AA3" s="4">
        <v>0</v>
      </c>
      <c r="AB3" s="5">
        <v>0</v>
      </c>
      <c r="AC3" s="4">
        <v>0</v>
      </c>
      <c r="AD3" s="5">
        <v>0</v>
      </c>
      <c r="AE3" s="5">
        <v>0</v>
      </c>
      <c r="AF3" s="6">
        <v>0</v>
      </c>
      <c r="AG3" s="18">
        <v>0</v>
      </c>
      <c r="AH3" s="5">
        <v>0</v>
      </c>
      <c r="AI3" s="4">
        <v>0</v>
      </c>
      <c r="AJ3" s="5">
        <v>0</v>
      </c>
      <c r="AK3" s="4">
        <v>0</v>
      </c>
      <c r="AL3" s="5">
        <v>0</v>
      </c>
      <c r="AM3" s="6">
        <v>0</v>
      </c>
      <c r="AN3" s="18">
        <v>0</v>
      </c>
      <c r="AO3" s="5">
        <v>0</v>
      </c>
      <c r="AP3" s="5">
        <v>0</v>
      </c>
      <c r="AQ3" s="4">
        <v>0</v>
      </c>
      <c r="AR3" s="5">
        <v>0</v>
      </c>
      <c r="AS3" s="4">
        <v>0</v>
      </c>
      <c r="AT3" s="32">
        <v>0</v>
      </c>
      <c r="AU3" s="18">
        <v>0</v>
      </c>
      <c r="AV3" s="5">
        <v>0</v>
      </c>
      <c r="AW3" s="4">
        <v>0</v>
      </c>
      <c r="AX3" s="5">
        <v>0</v>
      </c>
      <c r="AY3" s="4">
        <v>0</v>
      </c>
      <c r="AZ3" s="5">
        <v>0</v>
      </c>
      <c r="BA3" s="6">
        <v>0</v>
      </c>
      <c r="BB3" s="78">
        <v>0</v>
      </c>
      <c r="BC3" s="63">
        <v>0.556</v>
      </c>
      <c r="BD3" s="61">
        <v>0.523</v>
      </c>
      <c r="BE3" s="62">
        <v>0.556</v>
      </c>
      <c r="BF3" s="64">
        <v>0.548</v>
      </c>
      <c r="BG3" s="18">
        <v>0</v>
      </c>
      <c r="BH3" s="5">
        <v>0.013</v>
      </c>
      <c r="BI3" s="4">
        <v>0</v>
      </c>
      <c r="BJ3" s="5">
        <v>0.001</v>
      </c>
      <c r="BK3" s="4">
        <v>0</v>
      </c>
      <c r="BL3" s="5">
        <v>0.0005</v>
      </c>
      <c r="BM3" s="5">
        <v>0.0005</v>
      </c>
      <c r="BN3" s="7">
        <v>0.00025</v>
      </c>
      <c r="BO3" s="3">
        <v>0</v>
      </c>
      <c r="BP3" s="4">
        <v>0</v>
      </c>
      <c r="BQ3" s="5">
        <v>0</v>
      </c>
      <c r="BR3" s="4">
        <v>0</v>
      </c>
      <c r="BS3" s="5">
        <v>0</v>
      </c>
      <c r="BT3" s="4">
        <v>0</v>
      </c>
      <c r="BU3" s="5">
        <v>0</v>
      </c>
      <c r="BV3" s="27">
        <v>0</v>
      </c>
      <c r="BW3" s="18">
        <v>0</v>
      </c>
      <c r="BX3" s="5">
        <v>0</v>
      </c>
      <c r="BY3" s="5">
        <v>0</v>
      </c>
      <c r="BZ3" s="6">
        <v>0</v>
      </c>
    </row>
    <row r="4" spans="1:78" ht="15">
      <c r="A4" s="12">
        <v>10015</v>
      </c>
      <c r="B4" s="33" t="s">
        <v>10</v>
      </c>
      <c r="C4" s="3">
        <v>0.5695582877959927</v>
      </c>
      <c r="D4" s="20">
        <v>0.5833477168949771</v>
      </c>
      <c r="E4" s="19">
        <v>0.5833477168949771</v>
      </c>
      <c r="F4" s="20">
        <v>0.5823247950819673</v>
      </c>
      <c r="G4" s="19">
        <v>0.5833477168949771</v>
      </c>
      <c r="H4" s="20">
        <v>0.5833477168949771</v>
      </c>
      <c r="I4" s="19">
        <v>0.5833477168949771</v>
      </c>
      <c r="J4" s="20">
        <v>0.5823247950819673</v>
      </c>
      <c r="K4" s="19">
        <v>0.5833477168949771</v>
      </c>
      <c r="L4" s="20">
        <v>0.5833477168949771</v>
      </c>
      <c r="M4" s="19">
        <v>0.5833477168949771</v>
      </c>
      <c r="N4" s="20">
        <v>0.5823247950819673</v>
      </c>
      <c r="O4" s="19">
        <v>0.5833477168949771</v>
      </c>
      <c r="P4" s="19">
        <v>0.5833477168949771</v>
      </c>
      <c r="Q4" s="21">
        <v>0.5833477168949771</v>
      </c>
      <c r="R4" s="4">
        <v>0</v>
      </c>
      <c r="S4" s="18">
        <v>0</v>
      </c>
      <c r="T4" s="5">
        <v>0</v>
      </c>
      <c r="U4" s="4">
        <v>0</v>
      </c>
      <c r="V4" s="5">
        <v>0</v>
      </c>
      <c r="W4" s="4">
        <v>0</v>
      </c>
      <c r="X4" s="5">
        <v>0</v>
      </c>
      <c r="Y4" s="4">
        <v>0</v>
      </c>
      <c r="Z4" s="5">
        <v>0</v>
      </c>
      <c r="AA4" s="4">
        <v>0</v>
      </c>
      <c r="AB4" s="5">
        <v>0</v>
      </c>
      <c r="AC4" s="4">
        <v>0</v>
      </c>
      <c r="AD4" s="5">
        <v>0</v>
      </c>
      <c r="AE4" s="5">
        <v>0</v>
      </c>
      <c r="AF4" s="6">
        <v>0</v>
      </c>
      <c r="AG4" s="18">
        <v>0</v>
      </c>
      <c r="AH4" s="5">
        <v>0</v>
      </c>
      <c r="AI4" s="4">
        <v>0</v>
      </c>
      <c r="AJ4" s="5">
        <v>0</v>
      </c>
      <c r="AK4" s="4">
        <v>0</v>
      </c>
      <c r="AL4" s="5">
        <v>0</v>
      </c>
      <c r="AM4" s="6">
        <v>0</v>
      </c>
      <c r="AN4" s="18">
        <v>0</v>
      </c>
      <c r="AO4" s="5">
        <v>0</v>
      </c>
      <c r="AP4" s="5">
        <v>0</v>
      </c>
      <c r="AQ4" s="4">
        <v>0</v>
      </c>
      <c r="AR4" s="5">
        <v>0</v>
      </c>
      <c r="AS4" s="4">
        <v>0</v>
      </c>
      <c r="AT4" s="32">
        <v>0</v>
      </c>
      <c r="AU4" s="18">
        <v>0</v>
      </c>
      <c r="AV4" s="5">
        <v>0</v>
      </c>
      <c r="AW4" s="4">
        <v>0</v>
      </c>
      <c r="AX4" s="5">
        <v>0</v>
      </c>
      <c r="AY4" s="4">
        <v>0</v>
      </c>
      <c r="AZ4" s="5">
        <v>0</v>
      </c>
      <c r="BA4" s="6">
        <v>0</v>
      </c>
      <c r="BB4" s="78">
        <v>0</v>
      </c>
      <c r="BC4" s="63">
        <v>0.582</v>
      </c>
      <c r="BD4" s="61">
        <v>0.547</v>
      </c>
      <c r="BE4" s="62">
        <v>0.582</v>
      </c>
      <c r="BF4" s="64">
        <v>0.573</v>
      </c>
      <c r="BG4" s="18">
        <v>0</v>
      </c>
      <c r="BH4" s="5">
        <v>0.021</v>
      </c>
      <c r="BI4" s="4">
        <v>0</v>
      </c>
      <c r="BJ4" s="5">
        <v>0</v>
      </c>
      <c r="BK4" s="4">
        <v>0.001</v>
      </c>
      <c r="BL4" s="5">
        <v>0.0005</v>
      </c>
      <c r="BM4" s="5">
        <v>0.0005</v>
      </c>
      <c r="BN4" s="7">
        <v>0.00025</v>
      </c>
      <c r="BO4" s="3">
        <v>0</v>
      </c>
      <c r="BP4" s="4">
        <v>0</v>
      </c>
      <c r="BQ4" s="5">
        <v>0</v>
      </c>
      <c r="BR4" s="4">
        <v>0</v>
      </c>
      <c r="BS4" s="5">
        <v>0</v>
      </c>
      <c r="BT4" s="4">
        <v>0</v>
      </c>
      <c r="BU4" s="5">
        <v>0</v>
      </c>
      <c r="BV4" s="27">
        <v>0</v>
      </c>
      <c r="BW4" s="18">
        <v>0</v>
      </c>
      <c r="BX4" s="5">
        <v>0</v>
      </c>
      <c r="BY4" s="5">
        <v>0</v>
      </c>
      <c r="BZ4" s="6">
        <v>0</v>
      </c>
    </row>
    <row r="5" spans="1:78" ht="15">
      <c r="A5" s="12">
        <v>10024</v>
      </c>
      <c r="B5" s="33" t="s">
        <v>11</v>
      </c>
      <c r="C5" s="3">
        <v>194.98938843351547</v>
      </c>
      <c r="D5" s="20">
        <v>209.96722500000004</v>
      </c>
      <c r="E5" s="19">
        <v>209.98174771689503</v>
      </c>
      <c r="F5" s="20">
        <v>206.0514775728597</v>
      </c>
      <c r="G5" s="19">
        <v>206.8860819634703</v>
      </c>
      <c r="H5" s="20">
        <v>207.45154303652967</v>
      </c>
      <c r="I5" s="19">
        <v>208.167147260274</v>
      </c>
      <c r="J5" s="20">
        <v>207.73219262295083</v>
      </c>
      <c r="K5" s="19">
        <v>208.40779589041097</v>
      </c>
      <c r="L5" s="20">
        <v>208.87934589041092</v>
      </c>
      <c r="M5" s="19">
        <v>209.87657146118724</v>
      </c>
      <c r="N5" s="20">
        <v>210.12369091530053</v>
      </c>
      <c r="O5" s="19">
        <v>211.86777168949777</v>
      </c>
      <c r="P5" s="19">
        <v>212.78847682648401</v>
      </c>
      <c r="Q5" s="21">
        <v>214.02114349315067</v>
      </c>
      <c r="R5" s="4">
        <v>0</v>
      </c>
      <c r="S5" s="18">
        <v>0</v>
      </c>
      <c r="T5" s="5">
        <v>0</v>
      </c>
      <c r="U5" s="4">
        <v>0</v>
      </c>
      <c r="V5" s="5">
        <v>0</v>
      </c>
      <c r="W5" s="4">
        <v>0</v>
      </c>
      <c r="X5" s="5">
        <v>0</v>
      </c>
      <c r="Y5" s="4">
        <v>0</v>
      </c>
      <c r="Z5" s="5">
        <v>0</v>
      </c>
      <c r="AA5" s="4">
        <v>0</v>
      </c>
      <c r="AB5" s="5">
        <v>0</v>
      </c>
      <c r="AC5" s="4">
        <v>0</v>
      </c>
      <c r="AD5" s="5">
        <v>0</v>
      </c>
      <c r="AE5" s="5">
        <v>0</v>
      </c>
      <c r="AF5" s="6">
        <v>0</v>
      </c>
      <c r="AG5" s="18">
        <v>0.9188356164383562</v>
      </c>
      <c r="AH5" s="5">
        <v>0.9188356164383562</v>
      </c>
      <c r="AI5" s="4">
        <v>0.9181466302367942</v>
      </c>
      <c r="AJ5" s="5">
        <v>0.9188356164383562</v>
      </c>
      <c r="AK5" s="4">
        <v>0.9188356164383562</v>
      </c>
      <c r="AL5" s="5">
        <v>0.9188356164383562</v>
      </c>
      <c r="AM5" s="6">
        <v>0.9181466302367942</v>
      </c>
      <c r="AN5" s="18">
        <v>0</v>
      </c>
      <c r="AO5" s="5">
        <v>0</v>
      </c>
      <c r="AP5" s="5">
        <v>0</v>
      </c>
      <c r="AQ5" s="4">
        <v>0</v>
      </c>
      <c r="AR5" s="5">
        <v>0</v>
      </c>
      <c r="AS5" s="4">
        <v>0</v>
      </c>
      <c r="AT5" s="32">
        <v>0</v>
      </c>
      <c r="AU5" s="18">
        <v>0</v>
      </c>
      <c r="AV5" s="5">
        <v>0</v>
      </c>
      <c r="AW5" s="4">
        <v>0</v>
      </c>
      <c r="AX5" s="5">
        <v>0</v>
      </c>
      <c r="AY5" s="4">
        <v>0</v>
      </c>
      <c r="AZ5" s="5">
        <v>0</v>
      </c>
      <c r="BA5" s="6">
        <v>0</v>
      </c>
      <c r="BB5" s="78">
        <v>0</v>
      </c>
      <c r="BC5" s="63">
        <v>204.282</v>
      </c>
      <c r="BD5" s="61">
        <v>192.001</v>
      </c>
      <c r="BE5" s="62">
        <v>203.92</v>
      </c>
      <c r="BF5" s="64">
        <v>200.923</v>
      </c>
      <c r="BG5" s="18">
        <v>5.833</v>
      </c>
      <c r="BH5" s="5">
        <v>4.519</v>
      </c>
      <c r="BI5" s="4">
        <v>5.358</v>
      </c>
      <c r="BJ5" s="5">
        <v>4.117</v>
      </c>
      <c r="BK5" s="4">
        <v>1.924</v>
      </c>
      <c r="BL5" s="5">
        <v>3.0205</v>
      </c>
      <c r="BM5" s="5">
        <v>3.0205</v>
      </c>
      <c r="BN5" s="7">
        <v>1.51025</v>
      </c>
      <c r="BO5" s="3">
        <v>2.295</v>
      </c>
      <c r="BP5" s="4">
        <v>0.067</v>
      </c>
      <c r="BQ5" s="5">
        <v>0.152</v>
      </c>
      <c r="BR5" s="4">
        <v>0.31</v>
      </c>
      <c r="BS5" s="5">
        <v>0.027</v>
      </c>
      <c r="BT5" s="4">
        <v>0.1685</v>
      </c>
      <c r="BU5" s="5">
        <v>0.1685</v>
      </c>
      <c r="BV5" s="27">
        <v>0.08425</v>
      </c>
      <c r="BW5" s="18">
        <v>2.8510000000000004</v>
      </c>
      <c r="BX5" s="5">
        <v>3.0195000000000003</v>
      </c>
      <c r="BY5" s="5">
        <v>3.27225</v>
      </c>
      <c r="BZ5" s="6">
        <v>0.42125</v>
      </c>
    </row>
    <row r="6" spans="1:78" ht="15">
      <c r="A6" s="12">
        <v>10025</v>
      </c>
      <c r="B6" s="33" t="s">
        <v>12</v>
      </c>
      <c r="C6" s="3">
        <v>66.82752732240438</v>
      </c>
      <c r="D6" s="20">
        <v>67.01557842465753</v>
      </c>
      <c r="E6" s="19">
        <v>67.88498219178081</v>
      </c>
      <c r="F6" s="20">
        <v>64.32395298269581</v>
      </c>
      <c r="G6" s="19">
        <v>64.53708253424658</v>
      </c>
      <c r="H6" s="20">
        <v>64.75091815068494</v>
      </c>
      <c r="I6" s="19">
        <v>64.96048595890412</v>
      </c>
      <c r="J6" s="20">
        <v>64.82116985428051</v>
      </c>
      <c r="K6" s="19">
        <v>65.0272712328767</v>
      </c>
      <c r="L6" s="20">
        <v>65.24195776255706</v>
      </c>
      <c r="M6" s="19">
        <v>65.45654143835615</v>
      </c>
      <c r="N6" s="20">
        <v>65.43425295992714</v>
      </c>
      <c r="O6" s="19">
        <v>65.71196997716896</v>
      </c>
      <c r="P6" s="19">
        <v>65.67837488584475</v>
      </c>
      <c r="Q6" s="21">
        <v>65.87005924657535</v>
      </c>
      <c r="R6" s="4">
        <v>0</v>
      </c>
      <c r="S6" s="18">
        <v>0</v>
      </c>
      <c r="T6" s="5">
        <v>0</v>
      </c>
      <c r="U6" s="4">
        <v>0</v>
      </c>
      <c r="V6" s="5">
        <v>0</v>
      </c>
      <c r="W6" s="4">
        <v>0</v>
      </c>
      <c r="X6" s="5">
        <v>0</v>
      </c>
      <c r="Y6" s="4">
        <v>0</v>
      </c>
      <c r="Z6" s="5">
        <v>0</v>
      </c>
      <c r="AA6" s="4">
        <v>0</v>
      </c>
      <c r="AB6" s="5">
        <v>0</v>
      </c>
      <c r="AC6" s="4">
        <v>0</v>
      </c>
      <c r="AD6" s="5">
        <v>0</v>
      </c>
      <c r="AE6" s="5">
        <v>0</v>
      </c>
      <c r="AF6" s="6">
        <v>0</v>
      </c>
      <c r="AG6" s="18">
        <v>0</v>
      </c>
      <c r="AH6" s="5">
        <v>0</v>
      </c>
      <c r="AI6" s="4">
        <v>0</v>
      </c>
      <c r="AJ6" s="5">
        <v>0</v>
      </c>
      <c r="AK6" s="4">
        <v>0</v>
      </c>
      <c r="AL6" s="5">
        <v>0</v>
      </c>
      <c r="AM6" s="6">
        <v>0</v>
      </c>
      <c r="AN6" s="18">
        <v>0</v>
      </c>
      <c r="AO6" s="5">
        <v>0</v>
      </c>
      <c r="AP6" s="5">
        <v>0</v>
      </c>
      <c r="AQ6" s="4">
        <v>0</v>
      </c>
      <c r="AR6" s="5">
        <v>0</v>
      </c>
      <c r="AS6" s="4">
        <v>0</v>
      </c>
      <c r="AT6" s="32">
        <v>0</v>
      </c>
      <c r="AU6" s="18">
        <v>0</v>
      </c>
      <c r="AV6" s="5">
        <v>0</v>
      </c>
      <c r="AW6" s="4">
        <v>0</v>
      </c>
      <c r="AX6" s="5">
        <v>0</v>
      </c>
      <c r="AY6" s="4">
        <v>0</v>
      </c>
      <c r="AZ6" s="5">
        <v>0</v>
      </c>
      <c r="BA6" s="6">
        <v>0</v>
      </c>
      <c r="BB6" s="78">
        <v>0</v>
      </c>
      <c r="BC6" s="63">
        <v>60.549</v>
      </c>
      <c r="BD6" s="61">
        <v>56.909</v>
      </c>
      <c r="BE6" s="62">
        <v>60.549</v>
      </c>
      <c r="BF6" s="64">
        <v>59.659</v>
      </c>
      <c r="BG6" s="18">
        <v>0.708</v>
      </c>
      <c r="BH6" s="5">
        <v>0.803</v>
      </c>
      <c r="BI6" s="4">
        <v>0.497</v>
      </c>
      <c r="BJ6" s="5">
        <v>1.895</v>
      </c>
      <c r="BK6" s="4">
        <v>0.876</v>
      </c>
      <c r="BL6" s="5">
        <v>1.3855</v>
      </c>
      <c r="BM6" s="5">
        <v>1.3855</v>
      </c>
      <c r="BN6" s="7">
        <v>0.69275</v>
      </c>
      <c r="BO6" s="3">
        <v>0.015</v>
      </c>
      <c r="BP6" s="4">
        <v>0.008</v>
      </c>
      <c r="BQ6" s="5">
        <v>0.039</v>
      </c>
      <c r="BR6" s="4">
        <v>0.484</v>
      </c>
      <c r="BS6" s="5">
        <v>0.048</v>
      </c>
      <c r="BT6" s="4">
        <v>0.266</v>
      </c>
      <c r="BU6" s="5">
        <v>0.266</v>
      </c>
      <c r="BV6" s="27">
        <v>0.133</v>
      </c>
      <c r="BW6" s="18">
        <v>0.5940000000000001</v>
      </c>
      <c r="BX6" s="5">
        <v>0.8600000000000001</v>
      </c>
      <c r="BY6" s="5">
        <v>1.2590000000000001</v>
      </c>
      <c r="BZ6" s="6">
        <v>0.665</v>
      </c>
    </row>
    <row r="7" spans="1:78" ht="15">
      <c r="A7" s="12">
        <v>10027</v>
      </c>
      <c r="B7" s="33" t="s">
        <v>13</v>
      </c>
      <c r="C7" s="3">
        <v>59.346197632058285</v>
      </c>
      <c r="D7" s="20">
        <v>66.27039280821916</v>
      </c>
      <c r="E7" s="19">
        <v>66.58574794520548</v>
      </c>
      <c r="F7" s="20">
        <v>67.79147996357013</v>
      </c>
      <c r="G7" s="19">
        <v>68.21645753424659</v>
      </c>
      <c r="H7" s="20">
        <v>68.5318147260274</v>
      </c>
      <c r="I7" s="19">
        <v>68.84717180365297</v>
      </c>
      <c r="J7" s="20">
        <v>69.04945548724955</v>
      </c>
      <c r="K7" s="19">
        <v>69.47788047945205</v>
      </c>
      <c r="L7" s="20">
        <v>69.79323538812785</v>
      </c>
      <c r="M7" s="19">
        <v>70.10859235159818</v>
      </c>
      <c r="N7" s="20">
        <v>70.3074304417122</v>
      </c>
      <c r="O7" s="19">
        <v>70.73930194063928</v>
      </c>
      <c r="P7" s="19">
        <v>71.05465616438356</v>
      </c>
      <c r="Q7" s="21">
        <v>71.37001232876713</v>
      </c>
      <c r="R7" s="4">
        <v>0</v>
      </c>
      <c r="S7" s="18">
        <v>0</v>
      </c>
      <c r="T7" s="5">
        <v>0</v>
      </c>
      <c r="U7" s="4">
        <v>0</v>
      </c>
      <c r="V7" s="5">
        <v>0</v>
      </c>
      <c r="W7" s="4">
        <v>0</v>
      </c>
      <c r="X7" s="5">
        <v>0</v>
      </c>
      <c r="Y7" s="4">
        <v>0</v>
      </c>
      <c r="Z7" s="5">
        <v>0</v>
      </c>
      <c r="AA7" s="4">
        <v>0</v>
      </c>
      <c r="AB7" s="5">
        <v>0</v>
      </c>
      <c r="AC7" s="4">
        <v>0</v>
      </c>
      <c r="AD7" s="5">
        <v>0</v>
      </c>
      <c r="AE7" s="5">
        <v>0</v>
      </c>
      <c r="AF7" s="6">
        <v>0</v>
      </c>
      <c r="AG7" s="18">
        <v>0</v>
      </c>
      <c r="AH7" s="5">
        <v>0</v>
      </c>
      <c r="AI7" s="4">
        <v>0</v>
      </c>
      <c r="AJ7" s="5">
        <v>0</v>
      </c>
      <c r="AK7" s="4">
        <v>0</v>
      </c>
      <c r="AL7" s="5">
        <v>0</v>
      </c>
      <c r="AM7" s="6">
        <v>0</v>
      </c>
      <c r="AN7" s="18">
        <v>0</v>
      </c>
      <c r="AO7" s="5">
        <v>0</v>
      </c>
      <c r="AP7" s="5">
        <v>0</v>
      </c>
      <c r="AQ7" s="4">
        <v>0</v>
      </c>
      <c r="AR7" s="5">
        <v>0</v>
      </c>
      <c r="AS7" s="4">
        <v>0</v>
      </c>
      <c r="AT7" s="32">
        <v>0</v>
      </c>
      <c r="AU7" s="18">
        <v>0</v>
      </c>
      <c r="AV7" s="5">
        <v>0</v>
      </c>
      <c r="AW7" s="4">
        <v>0</v>
      </c>
      <c r="AX7" s="5">
        <v>0</v>
      </c>
      <c r="AY7" s="4">
        <v>0</v>
      </c>
      <c r="AZ7" s="5">
        <v>0</v>
      </c>
      <c r="BA7" s="6">
        <v>0</v>
      </c>
      <c r="BB7" s="78">
        <v>0</v>
      </c>
      <c r="BC7" s="63">
        <v>62.107</v>
      </c>
      <c r="BD7" s="61">
        <v>58.373</v>
      </c>
      <c r="BE7" s="62">
        <v>62.107</v>
      </c>
      <c r="BF7" s="64">
        <v>61.194</v>
      </c>
      <c r="BG7" s="18">
        <v>0.665</v>
      </c>
      <c r="BH7" s="5">
        <v>1.019</v>
      </c>
      <c r="BI7" s="4">
        <v>0.812</v>
      </c>
      <c r="BJ7" s="5">
        <v>0.975</v>
      </c>
      <c r="BK7" s="4">
        <v>0.586</v>
      </c>
      <c r="BL7" s="5">
        <v>0.7805</v>
      </c>
      <c r="BM7" s="5">
        <v>0.7805</v>
      </c>
      <c r="BN7" s="7">
        <v>0.39025</v>
      </c>
      <c r="BO7" s="3">
        <v>0.006</v>
      </c>
      <c r="BP7" s="4">
        <v>0</v>
      </c>
      <c r="BQ7" s="5">
        <v>0</v>
      </c>
      <c r="BR7" s="4">
        <v>0</v>
      </c>
      <c r="BS7" s="5">
        <v>0</v>
      </c>
      <c r="BT7" s="4">
        <v>0</v>
      </c>
      <c r="BU7" s="5">
        <v>0</v>
      </c>
      <c r="BV7" s="27">
        <v>0</v>
      </c>
      <c r="BW7" s="18">
        <v>0.006</v>
      </c>
      <c r="BX7" s="5">
        <v>0.006</v>
      </c>
      <c r="BY7" s="5">
        <v>0.006</v>
      </c>
      <c r="BZ7" s="6">
        <v>0</v>
      </c>
    </row>
    <row r="8" spans="1:78" ht="15">
      <c r="A8" s="12">
        <v>10029</v>
      </c>
      <c r="B8" s="33" t="s">
        <v>14</v>
      </c>
      <c r="C8" s="3">
        <v>18.87363387978142</v>
      </c>
      <c r="D8" s="20">
        <v>20.350107762557077</v>
      </c>
      <c r="E8" s="19">
        <v>20.350107762557077</v>
      </c>
      <c r="F8" s="20">
        <v>21.678668374316942</v>
      </c>
      <c r="G8" s="19">
        <v>21.673903196347037</v>
      </c>
      <c r="H8" s="20">
        <v>21.67390308219179</v>
      </c>
      <c r="I8" s="19">
        <v>21.673903310502286</v>
      </c>
      <c r="J8" s="20">
        <v>21.678668715847</v>
      </c>
      <c r="K8" s="19">
        <v>21.673903310502283</v>
      </c>
      <c r="L8" s="20">
        <v>21.67390308219178</v>
      </c>
      <c r="M8" s="19">
        <v>21.673903196347037</v>
      </c>
      <c r="N8" s="20">
        <v>21.678668260473593</v>
      </c>
      <c r="O8" s="19">
        <v>21.673903538812787</v>
      </c>
      <c r="P8" s="19">
        <v>21.673903538812787</v>
      </c>
      <c r="Q8" s="21">
        <v>21.673903310502283</v>
      </c>
      <c r="R8" s="4">
        <v>0</v>
      </c>
      <c r="S8" s="18">
        <v>0</v>
      </c>
      <c r="T8" s="5">
        <v>0</v>
      </c>
      <c r="U8" s="4">
        <v>0</v>
      </c>
      <c r="V8" s="5">
        <v>0</v>
      </c>
      <c r="W8" s="4">
        <v>0</v>
      </c>
      <c r="X8" s="5">
        <v>0</v>
      </c>
      <c r="Y8" s="4">
        <v>0</v>
      </c>
      <c r="Z8" s="5">
        <v>0</v>
      </c>
      <c r="AA8" s="4">
        <v>0</v>
      </c>
      <c r="AB8" s="5">
        <v>0</v>
      </c>
      <c r="AC8" s="4">
        <v>0</v>
      </c>
      <c r="AD8" s="5">
        <v>0</v>
      </c>
      <c r="AE8" s="5">
        <v>0</v>
      </c>
      <c r="AF8" s="6">
        <v>0</v>
      </c>
      <c r="AG8" s="18">
        <v>0</v>
      </c>
      <c r="AH8" s="5">
        <v>0</v>
      </c>
      <c r="AI8" s="4">
        <v>0</v>
      </c>
      <c r="AJ8" s="5">
        <v>0</v>
      </c>
      <c r="AK8" s="4">
        <v>0</v>
      </c>
      <c r="AL8" s="5">
        <v>0</v>
      </c>
      <c r="AM8" s="6">
        <v>0</v>
      </c>
      <c r="AN8" s="18">
        <v>0</v>
      </c>
      <c r="AO8" s="5">
        <v>0</v>
      </c>
      <c r="AP8" s="5">
        <v>0</v>
      </c>
      <c r="AQ8" s="4">
        <v>0</v>
      </c>
      <c r="AR8" s="5">
        <v>0</v>
      </c>
      <c r="AS8" s="4">
        <v>0</v>
      </c>
      <c r="AT8" s="32">
        <v>0</v>
      </c>
      <c r="AU8" s="18">
        <v>0</v>
      </c>
      <c r="AV8" s="5">
        <v>0</v>
      </c>
      <c r="AW8" s="4">
        <v>0</v>
      </c>
      <c r="AX8" s="5">
        <v>0</v>
      </c>
      <c r="AY8" s="4">
        <v>0</v>
      </c>
      <c r="AZ8" s="5">
        <v>0</v>
      </c>
      <c r="BA8" s="6">
        <v>0</v>
      </c>
      <c r="BB8" s="78">
        <v>0</v>
      </c>
      <c r="BC8" s="63">
        <v>17.879</v>
      </c>
      <c r="BD8" s="61">
        <v>16.804</v>
      </c>
      <c r="BE8" s="62">
        <v>17.879</v>
      </c>
      <c r="BF8" s="64">
        <v>17.616</v>
      </c>
      <c r="BG8" s="18">
        <v>0.284</v>
      </c>
      <c r="BH8" s="5">
        <v>0.232</v>
      </c>
      <c r="BI8" s="4">
        <v>0.116</v>
      </c>
      <c r="BJ8" s="5">
        <v>0.178</v>
      </c>
      <c r="BK8" s="4">
        <v>0.153</v>
      </c>
      <c r="BL8" s="5">
        <v>0.16549999999999998</v>
      </c>
      <c r="BM8" s="5">
        <v>0.16549999999999998</v>
      </c>
      <c r="BN8" s="7">
        <v>0.08274999999999999</v>
      </c>
      <c r="BO8" s="3">
        <v>0</v>
      </c>
      <c r="BP8" s="4">
        <v>0</v>
      </c>
      <c r="BQ8" s="5">
        <v>0</v>
      </c>
      <c r="BR8" s="4">
        <v>0</v>
      </c>
      <c r="BS8" s="5">
        <v>0</v>
      </c>
      <c r="BT8" s="4">
        <v>0</v>
      </c>
      <c r="BU8" s="5">
        <v>0</v>
      </c>
      <c r="BV8" s="27">
        <v>0</v>
      </c>
      <c r="BW8" s="18">
        <v>0</v>
      </c>
      <c r="BX8" s="5">
        <v>0</v>
      </c>
      <c r="BY8" s="5">
        <v>0</v>
      </c>
      <c r="BZ8" s="6">
        <v>0</v>
      </c>
    </row>
    <row r="9" spans="1:78" ht="15">
      <c r="A9" s="12">
        <v>10044</v>
      </c>
      <c r="B9" s="33" t="s">
        <v>15</v>
      </c>
      <c r="C9" s="3">
        <v>20.221311475409838</v>
      </c>
      <c r="D9" s="20">
        <v>21.85749646118721</v>
      </c>
      <c r="E9" s="19">
        <v>21.984089155251144</v>
      </c>
      <c r="F9" s="20">
        <v>23.850768214936252</v>
      </c>
      <c r="G9" s="19">
        <v>24.049530022831053</v>
      </c>
      <c r="H9" s="20">
        <v>24.2094200913242</v>
      </c>
      <c r="I9" s="19">
        <v>24.32435662100456</v>
      </c>
      <c r="J9" s="20">
        <v>24.439982240437157</v>
      </c>
      <c r="K9" s="19">
        <v>24.544341210045662</v>
      </c>
      <c r="L9" s="20">
        <v>24.64928436073059</v>
      </c>
      <c r="M9" s="19">
        <v>24.754709132420086</v>
      </c>
      <c r="N9" s="20">
        <v>24.86072700364299</v>
      </c>
      <c r="O9" s="19">
        <v>24.967006392694064</v>
      </c>
      <c r="P9" s="19">
        <v>25.07388150684931</v>
      </c>
      <c r="Q9" s="21">
        <v>25.18124246575343</v>
      </c>
      <c r="R9" s="4">
        <v>0</v>
      </c>
      <c r="S9" s="18">
        <v>0</v>
      </c>
      <c r="T9" s="5">
        <v>0</v>
      </c>
      <c r="U9" s="4">
        <v>0</v>
      </c>
      <c r="V9" s="5">
        <v>0</v>
      </c>
      <c r="W9" s="4">
        <v>0</v>
      </c>
      <c r="X9" s="5">
        <v>0</v>
      </c>
      <c r="Y9" s="4">
        <v>0</v>
      </c>
      <c r="Z9" s="5">
        <v>0</v>
      </c>
      <c r="AA9" s="4">
        <v>0</v>
      </c>
      <c r="AB9" s="5">
        <v>0</v>
      </c>
      <c r="AC9" s="4">
        <v>0</v>
      </c>
      <c r="AD9" s="5">
        <v>0</v>
      </c>
      <c r="AE9" s="5">
        <v>0</v>
      </c>
      <c r="AF9" s="6">
        <v>0</v>
      </c>
      <c r="AG9" s="18">
        <v>0</v>
      </c>
      <c r="AH9" s="5">
        <v>0</v>
      </c>
      <c r="AI9" s="4">
        <v>0</v>
      </c>
      <c r="AJ9" s="5">
        <v>0</v>
      </c>
      <c r="AK9" s="4">
        <v>0</v>
      </c>
      <c r="AL9" s="5">
        <v>0</v>
      </c>
      <c r="AM9" s="6">
        <v>0</v>
      </c>
      <c r="AN9" s="18">
        <v>0</v>
      </c>
      <c r="AO9" s="5">
        <v>0</v>
      </c>
      <c r="AP9" s="5">
        <v>0</v>
      </c>
      <c r="AQ9" s="4">
        <v>0</v>
      </c>
      <c r="AR9" s="5">
        <v>0</v>
      </c>
      <c r="AS9" s="4">
        <v>0</v>
      </c>
      <c r="AT9" s="32">
        <v>0</v>
      </c>
      <c r="AU9" s="18">
        <v>0</v>
      </c>
      <c r="AV9" s="5">
        <v>0</v>
      </c>
      <c r="AW9" s="4">
        <v>0</v>
      </c>
      <c r="AX9" s="5">
        <v>0</v>
      </c>
      <c r="AY9" s="4">
        <v>0</v>
      </c>
      <c r="AZ9" s="5">
        <v>0</v>
      </c>
      <c r="BA9" s="6">
        <v>0</v>
      </c>
      <c r="BB9" s="78">
        <v>0</v>
      </c>
      <c r="BC9" s="63">
        <v>20.612</v>
      </c>
      <c r="BD9" s="61">
        <v>19.373</v>
      </c>
      <c r="BE9" s="62">
        <v>20.612</v>
      </c>
      <c r="BF9" s="64">
        <v>20.309</v>
      </c>
      <c r="BG9" s="18">
        <v>0.174</v>
      </c>
      <c r="BH9" s="5">
        <v>0.221</v>
      </c>
      <c r="BI9" s="4">
        <v>0.288</v>
      </c>
      <c r="BJ9" s="5">
        <v>0.098</v>
      </c>
      <c r="BK9" s="4">
        <v>0.391</v>
      </c>
      <c r="BL9" s="5">
        <v>0.2445</v>
      </c>
      <c r="BM9" s="5">
        <v>0.2445</v>
      </c>
      <c r="BN9" s="7">
        <v>0.12225</v>
      </c>
      <c r="BO9" s="3">
        <v>0</v>
      </c>
      <c r="BP9" s="4">
        <v>0</v>
      </c>
      <c r="BQ9" s="5">
        <v>0</v>
      </c>
      <c r="BR9" s="4">
        <v>0</v>
      </c>
      <c r="BS9" s="5">
        <v>0</v>
      </c>
      <c r="BT9" s="4">
        <v>0</v>
      </c>
      <c r="BU9" s="5">
        <v>0</v>
      </c>
      <c r="BV9" s="27">
        <v>0</v>
      </c>
      <c r="BW9" s="18">
        <v>0</v>
      </c>
      <c r="BX9" s="5">
        <v>0</v>
      </c>
      <c r="BY9" s="5">
        <v>0</v>
      </c>
      <c r="BZ9" s="6">
        <v>0</v>
      </c>
    </row>
    <row r="10" spans="1:78" ht="15">
      <c r="A10" s="12">
        <v>10046</v>
      </c>
      <c r="B10" s="33" t="s">
        <v>16</v>
      </c>
      <c r="C10" s="3">
        <v>79.31659836065573</v>
      </c>
      <c r="D10" s="20">
        <v>95.83247534246577</v>
      </c>
      <c r="E10" s="19">
        <v>97.42363641552512</v>
      </c>
      <c r="F10" s="20">
        <v>96.87290107012751</v>
      </c>
      <c r="G10" s="19">
        <v>98.1803184931507</v>
      </c>
      <c r="H10" s="20">
        <v>99.40237203196347</v>
      </c>
      <c r="I10" s="19">
        <v>100.624425</v>
      </c>
      <c r="J10" s="20">
        <v>101.74775170765028</v>
      </c>
      <c r="K10" s="19">
        <v>103.06852579908674</v>
      </c>
      <c r="L10" s="20">
        <v>104.29057579908675</v>
      </c>
      <c r="M10" s="19">
        <v>105.51262819634704</v>
      </c>
      <c r="N10" s="20">
        <v>106.62260223132968</v>
      </c>
      <c r="O10" s="19">
        <v>107.95673276255711</v>
      </c>
      <c r="P10" s="19">
        <v>109.17878356164383</v>
      </c>
      <c r="Q10" s="21">
        <v>110.40083333333332</v>
      </c>
      <c r="R10" s="4">
        <v>0</v>
      </c>
      <c r="S10" s="18">
        <v>0</v>
      </c>
      <c r="T10" s="5">
        <v>0</v>
      </c>
      <c r="U10" s="4">
        <v>0</v>
      </c>
      <c r="V10" s="5">
        <v>0</v>
      </c>
      <c r="W10" s="4">
        <v>0</v>
      </c>
      <c r="X10" s="5">
        <v>0</v>
      </c>
      <c r="Y10" s="4">
        <v>0</v>
      </c>
      <c r="Z10" s="5">
        <v>0</v>
      </c>
      <c r="AA10" s="4">
        <v>0</v>
      </c>
      <c r="AB10" s="5">
        <v>0</v>
      </c>
      <c r="AC10" s="4">
        <v>0</v>
      </c>
      <c r="AD10" s="5">
        <v>0</v>
      </c>
      <c r="AE10" s="5">
        <v>0</v>
      </c>
      <c r="AF10" s="6">
        <v>0</v>
      </c>
      <c r="AG10" s="18">
        <v>0</v>
      </c>
      <c r="AH10" s="5">
        <v>0</v>
      </c>
      <c r="AI10" s="4">
        <v>0</v>
      </c>
      <c r="AJ10" s="5">
        <v>0</v>
      </c>
      <c r="AK10" s="4">
        <v>0</v>
      </c>
      <c r="AL10" s="5">
        <v>0</v>
      </c>
      <c r="AM10" s="6">
        <v>0</v>
      </c>
      <c r="AN10" s="18">
        <v>0</v>
      </c>
      <c r="AO10" s="5">
        <v>0</v>
      </c>
      <c r="AP10" s="5">
        <v>0</v>
      </c>
      <c r="AQ10" s="4">
        <v>0</v>
      </c>
      <c r="AR10" s="5">
        <v>0</v>
      </c>
      <c r="AS10" s="4">
        <v>0</v>
      </c>
      <c r="AT10" s="32">
        <v>0</v>
      </c>
      <c r="AU10" s="18">
        <v>0</v>
      </c>
      <c r="AV10" s="5">
        <v>0</v>
      </c>
      <c r="AW10" s="4">
        <v>0</v>
      </c>
      <c r="AX10" s="5">
        <v>0</v>
      </c>
      <c r="AY10" s="4">
        <v>0</v>
      </c>
      <c r="AZ10" s="5">
        <v>0</v>
      </c>
      <c r="BA10" s="6">
        <v>0</v>
      </c>
      <c r="BB10" s="78">
        <v>0</v>
      </c>
      <c r="BC10" s="63">
        <v>83.072</v>
      </c>
      <c r="BD10" s="61">
        <v>78.078</v>
      </c>
      <c r="BE10" s="62">
        <v>83.072</v>
      </c>
      <c r="BF10" s="64">
        <v>81.851</v>
      </c>
      <c r="BG10" s="18">
        <v>0.629</v>
      </c>
      <c r="BH10" s="5">
        <v>0.759</v>
      </c>
      <c r="BI10" s="4">
        <v>0.899</v>
      </c>
      <c r="BJ10" s="5">
        <v>0.745</v>
      </c>
      <c r="BK10" s="4">
        <v>0.728</v>
      </c>
      <c r="BL10" s="5">
        <v>0.7364999999999999</v>
      </c>
      <c r="BM10" s="5">
        <v>0.7364999999999999</v>
      </c>
      <c r="BN10" s="7">
        <v>0.36824999999999997</v>
      </c>
      <c r="BO10" s="3">
        <v>0.012</v>
      </c>
      <c r="BP10" s="4">
        <v>0.051</v>
      </c>
      <c r="BQ10" s="5">
        <v>0</v>
      </c>
      <c r="BR10" s="4">
        <v>0.085</v>
      </c>
      <c r="BS10" s="5">
        <v>0.145</v>
      </c>
      <c r="BT10" s="4">
        <v>0.11499999999999999</v>
      </c>
      <c r="BU10" s="5">
        <v>0.11499999999999999</v>
      </c>
      <c r="BV10" s="27">
        <v>0.057499999999999996</v>
      </c>
      <c r="BW10" s="18">
        <v>0.29300000000000004</v>
      </c>
      <c r="BX10" s="5">
        <v>0.40800000000000003</v>
      </c>
      <c r="BY10" s="5">
        <v>0.5805</v>
      </c>
      <c r="BZ10" s="6">
        <v>0.2875</v>
      </c>
    </row>
    <row r="11" spans="1:78" ht="15">
      <c r="A11" s="12">
        <v>10047</v>
      </c>
      <c r="B11" s="33" t="s">
        <v>17</v>
      </c>
      <c r="C11" s="3">
        <v>153.99533242258653</v>
      </c>
      <c r="D11" s="20">
        <v>150.00256015981734</v>
      </c>
      <c r="E11" s="19">
        <v>150.2446770547945</v>
      </c>
      <c r="F11" s="20">
        <v>152.3125109289617</v>
      </c>
      <c r="G11" s="19">
        <v>152.46512716894975</v>
      </c>
      <c r="H11" s="20">
        <v>152.61783732876714</v>
      </c>
      <c r="I11" s="19">
        <v>152.77070182648407</v>
      </c>
      <c r="J11" s="20">
        <v>152.92366142987248</v>
      </c>
      <c r="K11" s="19">
        <v>153.07689132420091</v>
      </c>
      <c r="L11" s="20">
        <v>153.23021175799087</v>
      </c>
      <c r="M11" s="19">
        <v>153.3836886986301</v>
      </c>
      <c r="N11" s="20">
        <v>153.5372580828779</v>
      </c>
      <c r="O11" s="19">
        <v>153.69110273972603</v>
      </c>
      <c r="P11" s="19">
        <v>153.84503847031968</v>
      </c>
      <c r="Q11" s="21">
        <v>153.99912819634704</v>
      </c>
      <c r="R11" s="4">
        <v>0</v>
      </c>
      <c r="S11" s="18">
        <v>0</v>
      </c>
      <c r="T11" s="5">
        <v>0</v>
      </c>
      <c r="U11" s="4">
        <v>0</v>
      </c>
      <c r="V11" s="5">
        <v>0</v>
      </c>
      <c r="W11" s="4">
        <v>0</v>
      </c>
      <c r="X11" s="5">
        <v>0</v>
      </c>
      <c r="Y11" s="4">
        <v>0</v>
      </c>
      <c r="Z11" s="5">
        <v>0</v>
      </c>
      <c r="AA11" s="4">
        <v>0</v>
      </c>
      <c r="AB11" s="5">
        <v>0</v>
      </c>
      <c r="AC11" s="4">
        <v>0</v>
      </c>
      <c r="AD11" s="5">
        <v>0</v>
      </c>
      <c r="AE11" s="5">
        <v>0</v>
      </c>
      <c r="AF11" s="6">
        <v>0</v>
      </c>
      <c r="AG11" s="18">
        <v>0</v>
      </c>
      <c r="AH11" s="5">
        <v>0</v>
      </c>
      <c r="AI11" s="4">
        <v>0</v>
      </c>
      <c r="AJ11" s="5">
        <v>0</v>
      </c>
      <c r="AK11" s="4">
        <v>0</v>
      </c>
      <c r="AL11" s="5">
        <v>0</v>
      </c>
      <c r="AM11" s="6">
        <v>0</v>
      </c>
      <c r="AN11" s="18">
        <v>0</v>
      </c>
      <c r="AO11" s="5">
        <v>0</v>
      </c>
      <c r="AP11" s="5">
        <v>0</v>
      </c>
      <c r="AQ11" s="4">
        <v>0</v>
      </c>
      <c r="AR11" s="5">
        <v>0</v>
      </c>
      <c r="AS11" s="4">
        <v>0</v>
      </c>
      <c r="AT11" s="32">
        <v>0</v>
      </c>
      <c r="AU11" s="18">
        <v>0</v>
      </c>
      <c r="AV11" s="5">
        <v>0</v>
      </c>
      <c r="AW11" s="4">
        <v>0</v>
      </c>
      <c r="AX11" s="5">
        <v>0</v>
      </c>
      <c r="AY11" s="4">
        <v>0</v>
      </c>
      <c r="AZ11" s="5">
        <v>0</v>
      </c>
      <c r="BA11" s="6">
        <v>0</v>
      </c>
      <c r="BB11" s="78">
        <v>0</v>
      </c>
      <c r="BC11" s="63">
        <v>159.01</v>
      </c>
      <c r="BD11" s="61">
        <v>149.45</v>
      </c>
      <c r="BE11" s="62">
        <v>159.01</v>
      </c>
      <c r="BF11" s="64">
        <v>156.673</v>
      </c>
      <c r="BG11" s="18">
        <v>1.759</v>
      </c>
      <c r="BH11" s="5">
        <v>1.346</v>
      </c>
      <c r="BI11" s="4">
        <v>1.392</v>
      </c>
      <c r="BJ11" s="5">
        <v>1.902</v>
      </c>
      <c r="BK11" s="4">
        <v>0.849</v>
      </c>
      <c r="BL11" s="5">
        <v>1.3755</v>
      </c>
      <c r="BM11" s="5">
        <v>1.3755</v>
      </c>
      <c r="BN11" s="7">
        <v>0.68775</v>
      </c>
      <c r="BO11" s="3">
        <v>0</v>
      </c>
      <c r="BP11" s="4">
        <v>0</v>
      </c>
      <c r="BQ11" s="5">
        <v>0.002</v>
      </c>
      <c r="BR11" s="4">
        <v>0.077</v>
      </c>
      <c r="BS11" s="5">
        <v>0.069</v>
      </c>
      <c r="BT11" s="4">
        <v>0.073</v>
      </c>
      <c r="BU11" s="5">
        <v>0.073</v>
      </c>
      <c r="BV11" s="27">
        <v>0.0365</v>
      </c>
      <c r="BW11" s="18">
        <v>0.14800000000000002</v>
      </c>
      <c r="BX11" s="5">
        <v>0.22100000000000003</v>
      </c>
      <c r="BY11" s="5">
        <v>0.3305</v>
      </c>
      <c r="BZ11" s="6">
        <v>0.1825</v>
      </c>
    </row>
    <row r="12" spans="1:78" ht="15">
      <c r="A12" s="12">
        <v>10055</v>
      </c>
      <c r="B12" s="33" t="s">
        <v>18</v>
      </c>
      <c r="C12" s="3">
        <v>0.38353825136612024</v>
      </c>
      <c r="D12" s="20">
        <v>0.38418984018264846</v>
      </c>
      <c r="E12" s="19">
        <v>0.38418984018264846</v>
      </c>
      <c r="F12" s="20">
        <v>0.39058378870673965</v>
      </c>
      <c r="G12" s="19">
        <v>0.39026484018264845</v>
      </c>
      <c r="H12" s="20">
        <v>0.3902648401826484</v>
      </c>
      <c r="I12" s="19">
        <v>0.39026484018264834</v>
      </c>
      <c r="J12" s="20">
        <v>0.3905836748633881</v>
      </c>
      <c r="K12" s="19">
        <v>0.3902648401826485</v>
      </c>
      <c r="L12" s="20">
        <v>0.39026495433789965</v>
      </c>
      <c r="M12" s="19">
        <v>0.39026484018264845</v>
      </c>
      <c r="N12" s="20">
        <v>0.3905836748633879</v>
      </c>
      <c r="O12" s="19">
        <v>0.3902649543378996</v>
      </c>
      <c r="P12" s="19">
        <v>0.39026484018264845</v>
      </c>
      <c r="Q12" s="21">
        <v>0.3902648401826485</v>
      </c>
      <c r="R12" s="4">
        <v>0</v>
      </c>
      <c r="S12" s="18">
        <v>0</v>
      </c>
      <c r="T12" s="5">
        <v>0</v>
      </c>
      <c r="U12" s="4">
        <v>0</v>
      </c>
      <c r="V12" s="5">
        <v>0</v>
      </c>
      <c r="W12" s="4">
        <v>0</v>
      </c>
      <c r="X12" s="5">
        <v>0</v>
      </c>
      <c r="Y12" s="4">
        <v>0</v>
      </c>
      <c r="Z12" s="5">
        <v>0</v>
      </c>
      <c r="AA12" s="4">
        <v>0</v>
      </c>
      <c r="AB12" s="5">
        <v>0</v>
      </c>
      <c r="AC12" s="4">
        <v>0</v>
      </c>
      <c r="AD12" s="5">
        <v>0</v>
      </c>
      <c r="AE12" s="5">
        <v>0</v>
      </c>
      <c r="AF12" s="6">
        <v>0</v>
      </c>
      <c r="AG12" s="18">
        <v>0</v>
      </c>
      <c r="AH12" s="5">
        <v>0</v>
      </c>
      <c r="AI12" s="4">
        <v>0</v>
      </c>
      <c r="AJ12" s="5">
        <v>0</v>
      </c>
      <c r="AK12" s="4">
        <v>0</v>
      </c>
      <c r="AL12" s="5">
        <v>0</v>
      </c>
      <c r="AM12" s="6">
        <v>0</v>
      </c>
      <c r="AN12" s="18">
        <v>0</v>
      </c>
      <c r="AO12" s="5">
        <v>0</v>
      </c>
      <c r="AP12" s="5">
        <v>0</v>
      </c>
      <c r="AQ12" s="4">
        <v>0</v>
      </c>
      <c r="AR12" s="5">
        <v>0</v>
      </c>
      <c r="AS12" s="4">
        <v>0</v>
      </c>
      <c r="AT12" s="32">
        <v>0</v>
      </c>
      <c r="AU12" s="18">
        <v>0</v>
      </c>
      <c r="AV12" s="5">
        <v>0</v>
      </c>
      <c r="AW12" s="4">
        <v>0</v>
      </c>
      <c r="AX12" s="5">
        <v>0</v>
      </c>
      <c r="AY12" s="4">
        <v>0</v>
      </c>
      <c r="AZ12" s="5">
        <v>0</v>
      </c>
      <c r="BA12" s="6">
        <v>0</v>
      </c>
      <c r="BB12" s="78">
        <v>0</v>
      </c>
      <c r="BC12" s="63">
        <v>0.404</v>
      </c>
      <c r="BD12" s="61">
        <v>0.38</v>
      </c>
      <c r="BE12" s="62">
        <v>0.404</v>
      </c>
      <c r="BF12" s="64">
        <v>0.398</v>
      </c>
      <c r="BG12" s="18">
        <v>0.001</v>
      </c>
      <c r="BH12" s="5">
        <v>0.007</v>
      </c>
      <c r="BI12" s="4">
        <v>0.002</v>
      </c>
      <c r="BJ12" s="5">
        <v>0.002</v>
      </c>
      <c r="BK12" s="4">
        <v>0</v>
      </c>
      <c r="BL12" s="5">
        <v>0.001</v>
      </c>
      <c r="BM12" s="5">
        <v>0.001</v>
      </c>
      <c r="BN12" s="7">
        <v>0.0005</v>
      </c>
      <c r="BO12" s="3">
        <v>0</v>
      </c>
      <c r="BP12" s="4">
        <v>0</v>
      </c>
      <c r="BQ12" s="5">
        <v>0</v>
      </c>
      <c r="BR12" s="4">
        <v>0</v>
      </c>
      <c r="BS12" s="5">
        <v>0</v>
      </c>
      <c r="BT12" s="4">
        <v>0</v>
      </c>
      <c r="BU12" s="5">
        <v>0</v>
      </c>
      <c r="BV12" s="27">
        <v>0</v>
      </c>
      <c r="BW12" s="18">
        <v>0</v>
      </c>
      <c r="BX12" s="5">
        <v>0</v>
      </c>
      <c r="BY12" s="5">
        <v>0</v>
      </c>
      <c r="BZ12" s="6">
        <v>0</v>
      </c>
    </row>
    <row r="13" spans="1:78" ht="15">
      <c r="A13" s="12">
        <v>10057</v>
      </c>
      <c r="B13" s="33" t="s">
        <v>19</v>
      </c>
      <c r="C13" s="3">
        <v>20.323428961748633</v>
      </c>
      <c r="D13" s="20">
        <v>20.13381324200913</v>
      </c>
      <c r="E13" s="19">
        <v>20.13381324200913</v>
      </c>
      <c r="F13" s="20">
        <v>20.152092440801457</v>
      </c>
      <c r="G13" s="19">
        <v>20.148157305936074</v>
      </c>
      <c r="H13" s="20">
        <v>20.148157420091323</v>
      </c>
      <c r="I13" s="19">
        <v>20.148157420091323</v>
      </c>
      <c r="J13" s="20">
        <v>20.15209255464481</v>
      </c>
      <c r="K13" s="19">
        <v>20.148157420091323</v>
      </c>
      <c r="L13" s="20">
        <v>20.148157305936074</v>
      </c>
      <c r="M13" s="19">
        <v>20.148157305936074</v>
      </c>
      <c r="N13" s="20">
        <v>20.15209255464481</v>
      </c>
      <c r="O13" s="19">
        <v>20.148157420091323</v>
      </c>
      <c r="P13" s="19">
        <v>20.148157420091323</v>
      </c>
      <c r="Q13" s="21">
        <v>20.148157420091323</v>
      </c>
      <c r="R13" s="4">
        <v>0</v>
      </c>
      <c r="S13" s="18">
        <v>0</v>
      </c>
      <c r="T13" s="5">
        <v>0</v>
      </c>
      <c r="U13" s="4">
        <v>0</v>
      </c>
      <c r="V13" s="5">
        <v>0</v>
      </c>
      <c r="W13" s="4">
        <v>0</v>
      </c>
      <c r="X13" s="5">
        <v>0</v>
      </c>
      <c r="Y13" s="4">
        <v>0</v>
      </c>
      <c r="Z13" s="5">
        <v>0</v>
      </c>
      <c r="AA13" s="4">
        <v>0</v>
      </c>
      <c r="AB13" s="5">
        <v>0</v>
      </c>
      <c r="AC13" s="4">
        <v>0</v>
      </c>
      <c r="AD13" s="5">
        <v>0</v>
      </c>
      <c r="AE13" s="5">
        <v>0</v>
      </c>
      <c r="AF13" s="6">
        <v>0</v>
      </c>
      <c r="AG13" s="18">
        <v>0.15799086757990868</v>
      </c>
      <c r="AH13" s="5">
        <v>0.15810502283105024</v>
      </c>
      <c r="AI13" s="4">
        <v>0.15812841530054644</v>
      </c>
      <c r="AJ13" s="5">
        <v>0.15821917808219177</v>
      </c>
      <c r="AK13" s="4">
        <v>0.15821917808219177</v>
      </c>
      <c r="AL13" s="5">
        <v>0.15821917808219177</v>
      </c>
      <c r="AM13" s="6">
        <v>0.15812841530054644</v>
      </c>
      <c r="AN13" s="18">
        <v>0</v>
      </c>
      <c r="AO13" s="5">
        <v>0</v>
      </c>
      <c r="AP13" s="5">
        <v>0</v>
      </c>
      <c r="AQ13" s="4">
        <v>0</v>
      </c>
      <c r="AR13" s="5">
        <v>0</v>
      </c>
      <c r="AS13" s="4">
        <v>0</v>
      </c>
      <c r="AT13" s="32">
        <v>0</v>
      </c>
      <c r="AU13" s="18">
        <v>0</v>
      </c>
      <c r="AV13" s="5">
        <v>0</v>
      </c>
      <c r="AW13" s="4">
        <v>0</v>
      </c>
      <c r="AX13" s="5">
        <v>0</v>
      </c>
      <c r="AY13" s="4">
        <v>0</v>
      </c>
      <c r="AZ13" s="5">
        <v>0</v>
      </c>
      <c r="BA13" s="6">
        <v>0</v>
      </c>
      <c r="BB13" s="78">
        <v>0</v>
      </c>
      <c r="BC13" s="63">
        <v>21.383</v>
      </c>
      <c r="BD13" s="61">
        <v>20.097</v>
      </c>
      <c r="BE13" s="62">
        <v>21.383</v>
      </c>
      <c r="BF13" s="64">
        <v>21.069</v>
      </c>
      <c r="BG13" s="18">
        <v>0.157</v>
      </c>
      <c r="BH13" s="5">
        <v>0.254</v>
      </c>
      <c r="BI13" s="4">
        <v>0.139</v>
      </c>
      <c r="BJ13" s="5">
        <v>0.14</v>
      </c>
      <c r="BK13" s="4">
        <v>0.058</v>
      </c>
      <c r="BL13" s="5">
        <v>0.099</v>
      </c>
      <c r="BM13" s="5">
        <v>0.099</v>
      </c>
      <c r="BN13" s="7">
        <v>0.0495</v>
      </c>
      <c r="BO13" s="3">
        <v>0</v>
      </c>
      <c r="BP13" s="4">
        <v>0</v>
      </c>
      <c r="BQ13" s="5">
        <v>0</v>
      </c>
      <c r="BR13" s="4">
        <v>0</v>
      </c>
      <c r="BS13" s="5">
        <v>0</v>
      </c>
      <c r="BT13" s="4">
        <v>0</v>
      </c>
      <c r="BU13" s="5">
        <v>0</v>
      </c>
      <c r="BV13" s="27">
        <v>0</v>
      </c>
      <c r="BW13" s="18">
        <v>0</v>
      </c>
      <c r="BX13" s="5">
        <v>0</v>
      </c>
      <c r="BY13" s="5">
        <v>0</v>
      </c>
      <c r="BZ13" s="6">
        <v>0</v>
      </c>
    </row>
    <row r="14" spans="1:78" ht="15">
      <c r="A14" s="12">
        <v>10059</v>
      </c>
      <c r="B14" s="33" t="s">
        <v>20</v>
      </c>
      <c r="C14" s="3">
        <v>7.783583788706739</v>
      </c>
      <c r="D14" s="20">
        <v>7.598566666666667</v>
      </c>
      <c r="E14" s="19">
        <v>7.5985666666666685</v>
      </c>
      <c r="F14" s="20">
        <v>7.604351206739528</v>
      </c>
      <c r="G14" s="19">
        <v>7.598566666666667</v>
      </c>
      <c r="H14" s="20">
        <v>7.598566666666667</v>
      </c>
      <c r="I14" s="19">
        <v>7.598566780821918</v>
      </c>
      <c r="J14" s="20">
        <v>7.60435143442623</v>
      </c>
      <c r="K14" s="19">
        <v>7.598566666666667</v>
      </c>
      <c r="L14" s="20">
        <v>7.598566552511415</v>
      </c>
      <c r="M14" s="19">
        <v>7.598566666666667</v>
      </c>
      <c r="N14" s="20">
        <v>7.60435154826958</v>
      </c>
      <c r="O14" s="19">
        <v>7.598566666666667</v>
      </c>
      <c r="P14" s="19">
        <v>7.5985666666666685</v>
      </c>
      <c r="Q14" s="21">
        <v>7.598566666666667</v>
      </c>
      <c r="R14" s="4">
        <v>0</v>
      </c>
      <c r="S14" s="18">
        <v>0</v>
      </c>
      <c r="T14" s="5">
        <v>0</v>
      </c>
      <c r="U14" s="4">
        <v>0</v>
      </c>
      <c r="V14" s="5">
        <v>0</v>
      </c>
      <c r="W14" s="4">
        <v>0</v>
      </c>
      <c r="X14" s="5">
        <v>0</v>
      </c>
      <c r="Y14" s="4">
        <v>0</v>
      </c>
      <c r="Z14" s="5">
        <v>0</v>
      </c>
      <c r="AA14" s="4">
        <v>0</v>
      </c>
      <c r="AB14" s="5">
        <v>0</v>
      </c>
      <c r="AC14" s="4">
        <v>0</v>
      </c>
      <c r="AD14" s="5">
        <v>0</v>
      </c>
      <c r="AE14" s="5">
        <v>0</v>
      </c>
      <c r="AF14" s="6">
        <v>0</v>
      </c>
      <c r="AG14" s="18">
        <v>0</v>
      </c>
      <c r="AH14" s="5">
        <v>0</v>
      </c>
      <c r="AI14" s="4">
        <v>0</v>
      </c>
      <c r="AJ14" s="5">
        <v>0</v>
      </c>
      <c r="AK14" s="4">
        <v>0</v>
      </c>
      <c r="AL14" s="5">
        <v>0</v>
      </c>
      <c r="AM14" s="6">
        <v>0</v>
      </c>
      <c r="AN14" s="18">
        <v>0</v>
      </c>
      <c r="AO14" s="5">
        <v>0</v>
      </c>
      <c r="AP14" s="5">
        <v>0</v>
      </c>
      <c r="AQ14" s="4">
        <v>0</v>
      </c>
      <c r="AR14" s="5">
        <v>0</v>
      </c>
      <c r="AS14" s="4">
        <v>0</v>
      </c>
      <c r="AT14" s="32">
        <v>0</v>
      </c>
      <c r="AU14" s="18">
        <v>0</v>
      </c>
      <c r="AV14" s="5">
        <v>0</v>
      </c>
      <c r="AW14" s="4">
        <v>0</v>
      </c>
      <c r="AX14" s="5">
        <v>0</v>
      </c>
      <c r="AY14" s="4">
        <v>0</v>
      </c>
      <c r="AZ14" s="5">
        <v>0</v>
      </c>
      <c r="BA14" s="6">
        <v>0</v>
      </c>
      <c r="BB14" s="78">
        <v>0</v>
      </c>
      <c r="BC14" s="63">
        <v>7.753</v>
      </c>
      <c r="BD14" s="61">
        <v>7.287</v>
      </c>
      <c r="BE14" s="62">
        <v>7.753</v>
      </c>
      <c r="BF14" s="64">
        <v>7.639</v>
      </c>
      <c r="BG14" s="18">
        <v>0.082</v>
      </c>
      <c r="BH14" s="5">
        <v>0.075</v>
      </c>
      <c r="BI14" s="4">
        <v>0.043</v>
      </c>
      <c r="BJ14" s="5">
        <v>0.057</v>
      </c>
      <c r="BK14" s="4">
        <v>0.037</v>
      </c>
      <c r="BL14" s="5">
        <v>0.047</v>
      </c>
      <c r="BM14" s="5">
        <v>0.047</v>
      </c>
      <c r="BN14" s="7">
        <v>0.0235</v>
      </c>
      <c r="BO14" s="3">
        <v>0</v>
      </c>
      <c r="BP14" s="4">
        <v>0</v>
      </c>
      <c r="BQ14" s="5">
        <v>0</v>
      </c>
      <c r="BR14" s="4">
        <v>0</v>
      </c>
      <c r="BS14" s="5">
        <v>0</v>
      </c>
      <c r="BT14" s="4">
        <v>0</v>
      </c>
      <c r="BU14" s="5">
        <v>0</v>
      </c>
      <c r="BV14" s="27">
        <v>0</v>
      </c>
      <c r="BW14" s="18">
        <v>0</v>
      </c>
      <c r="BX14" s="5">
        <v>0</v>
      </c>
      <c r="BY14" s="5">
        <v>0</v>
      </c>
      <c r="BZ14" s="6">
        <v>0</v>
      </c>
    </row>
    <row r="15" spans="1:78" ht="15">
      <c r="A15" s="12">
        <v>10061</v>
      </c>
      <c r="B15" s="33" t="s">
        <v>21</v>
      </c>
      <c r="C15" s="3">
        <v>9.02037795992714</v>
      </c>
      <c r="D15" s="20">
        <v>9.294692237442922</v>
      </c>
      <c r="E15" s="19">
        <v>9.359002397260275</v>
      </c>
      <c r="F15" s="20">
        <v>9.714220969945355</v>
      </c>
      <c r="G15" s="19">
        <v>9.802314497716898</v>
      </c>
      <c r="H15" s="20">
        <v>9.835696347031964</v>
      </c>
      <c r="I15" s="19">
        <v>9.86332602739726</v>
      </c>
      <c r="J15" s="20">
        <v>9.877288023679418</v>
      </c>
      <c r="K15" s="19">
        <v>9.913295776255708</v>
      </c>
      <c r="L15" s="20">
        <v>9.924345205479451</v>
      </c>
      <c r="M15" s="19">
        <v>9.944784703196348</v>
      </c>
      <c r="N15" s="20">
        <v>9.956867827868855</v>
      </c>
      <c r="O15" s="19">
        <v>9.990737214611872</v>
      </c>
      <c r="P15" s="19">
        <v>10.000777968036532</v>
      </c>
      <c r="Q15" s="21">
        <v>10.019653424657537</v>
      </c>
      <c r="R15" s="4">
        <v>0</v>
      </c>
      <c r="S15" s="18">
        <v>0</v>
      </c>
      <c r="T15" s="5">
        <v>0</v>
      </c>
      <c r="U15" s="4">
        <v>0</v>
      </c>
      <c r="V15" s="5">
        <v>0</v>
      </c>
      <c r="W15" s="4">
        <v>0</v>
      </c>
      <c r="X15" s="5">
        <v>0</v>
      </c>
      <c r="Y15" s="4">
        <v>0</v>
      </c>
      <c r="Z15" s="5">
        <v>0</v>
      </c>
      <c r="AA15" s="4">
        <v>0</v>
      </c>
      <c r="AB15" s="5">
        <v>0</v>
      </c>
      <c r="AC15" s="4">
        <v>0</v>
      </c>
      <c r="AD15" s="5">
        <v>0</v>
      </c>
      <c r="AE15" s="5">
        <v>0</v>
      </c>
      <c r="AF15" s="6">
        <v>0</v>
      </c>
      <c r="AG15" s="18">
        <v>0</v>
      </c>
      <c r="AH15" s="5">
        <v>0</v>
      </c>
      <c r="AI15" s="4">
        <v>0</v>
      </c>
      <c r="AJ15" s="5">
        <v>0</v>
      </c>
      <c r="AK15" s="4">
        <v>0</v>
      </c>
      <c r="AL15" s="5">
        <v>0</v>
      </c>
      <c r="AM15" s="6">
        <v>0</v>
      </c>
      <c r="AN15" s="18">
        <v>0</v>
      </c>
      <c r="AO15" s="5">
        <v>0</v>
      </c>
      <c r="AP15" s="5">
        <v>0</v>
      </c>
      <c r="AQ15" s="4">
        <v>0</v>
      </c>
      <c r="AR15" s="5">
        <v>0</v>
      </c>
      <c r="AS15" s="4">
        <v>0</v>
      </c>
      <c r="AT15" s="32">
        <v>0</v>
      </c>
      <c r="AU15" s="18">
        <v>0</v>
      </c>
      <c r="AV15" s="5">
        <v>0</v>
      </c>
      <c r="AW15" s="4">
        <v>0</v>
      </c>
      <c r="AX15" s="5">
        <v>0</v>
      </c>
      <c r="AY15" s="4">
        <v>0</v>
      </c>
      <c r="AZ15" s="5">
        <v>0</v>
      </c>
      <c r="BA15" s="6">
        <v>0</v>
      </c>
      <c r="BB15" s="78">
        <v>0</v>
      </c>
      <c r="BC15" s="63">
        <v>8.877</v>
      </c>
      <c r="BD15" s="61">
        <v>8.343</v>
      </c>
      <c r="BE15" s="62">
        <v>8.877</v>
      </c>
      <c r="BF15" s="64">
        <v>8.747</v>
      </c>
      <c r="BG15" s="18">
        <v>0.106</v>
      </c>
      <c r="BH15" s="5">
        <v>0.09</v>
      </c>
      <c r="BI15" s="4">
        <v>0.174</v>
      </c>
      <c r="BJ15" s="5">
        <v>0.163</v>
      </c>
      <c r="BK15" s="4">
        <v>0.005</v>
      </c>
      <c r="BL15" s="5">
        <v>0.084</v>
      </c>
      <c r="BM15" s="5">
        <v>0.084</v>
      </c>
      <c r="BN15" s="7">
        <v>0.042</v>
      </c>
      <c r="BO15" s="3">
        <v>0</v>
      </c>
      <c r="BP15" s="4">
        <v>0</v>
      </c>
      <c r="BQ15" s="5">
        <v>0</v>
      </c>
      <c r="BR15" s="4">
        <v>0</v>
      </c>
      <c r="BS15" s="5">
        <v>0</v>
      </c>
      <c r="BT15" s="4">
        <v>0</v>
      </c>
      <c r="BU15" s="5">
        <v>0</v>
      </c>
      <c r="BV15" s="27">
        <v>0</v>
      </c>
      <c r="BW15" s="18">
        <v>0</v>
      </c>
      <c r="BX15" s="5">
        <v>0</v>
      </c>
      <c r="BY15" s="5">
        <v>0</v>
      </c>
      <c r="BZ15" s="6">
        <v>0</v>
      </c>
    </row>
    <row r="16" spans="1:78" ht="15">
      <c r="A16" s="12">
        <v>10062</v>
      </c>
      <c r="B16" s="33" t="s">
        <v>22</v>
      </c>
      <c r="C16" s="3">
        <v>7.900500910746812</v>
      </c>
      <c r="D16" s="20">
        <v>9.051486415525114</v>
      </c>
      <c r="E16" s="19">
        <v>9.146599315068494</v>
      </c>
      <c r="F16" s="20">
        <v>9.003684426229508</v>
      </c>
      <c r="G16" s="19">
        <v>9.089780136986302</v>
      </c>
      <c r="H16" s="20">
        <v>9.17897682648402</v>
      </c>
      <c r="I16" s="19">
        <v>9.266572374429224</v>
      </c>
      <c r="J16" s="20">
        <v>9.356539959016397</v>
      </c>
      <c r="K16" s="19">
        <v>9.4382049086758</v>
      </c>
      <c r="L16" s="20">
        <v>9.522364497716897</v>
      </c>
      <c r="M16" s="19">
        <v>9.605558105022833</v>
      </c>
      <c r="N16" s="20">
        <v>9.690343010018216</v>
      </c>
      <c r="O16" s="19">
        <v>9.769474543378996</v>
      </c>
      <c r="P16" s="19">
        <v>9.850626369863013</v>
      </c>
      <c r="Q16" s="21">
        <v>9.931024315068495</v>
      </c>
      <c r="R16" s="4">
        <v>0</v>
      </c>
      <c r="S16" s="18">
        <v>0</v>
      </c>
      <c r="T16" s="5">
        <v>0</v>
      </c>
      <c r="U16" s="4">
        <v>0</v>
      </c>
      <c r="V16" s="5">
        <v>0</v>
      </c>
      <c r="W16" s="4">
        <v>0</v>
      </c>
      <c r="X16" s="5">
        <v>0</v>
      </c>
      <c r="Y16" s="4">
        <v>0</v>
      </c>
      <c r="Z16" s="5">
        <v>0</v>
      </c>
      <c r="AA16" s="4">
        <v>0</v>
      </c>
      <c r="AB16" s="5">
        <v>0</v>
      </c>
      <c r="AC16" s="4">
        <v>0</v>
      </c>
      <c r="AD16" s="5">
        <v>0</v>
      </c>
      <c r="AE16" s="5">
        <v>0</v>
      </c>
      <c r="AF16" s="6">
        <v>0</v>
      </c>
      <c r="AG16" s="18">
        <v>1.8812785388127853</v>
      </c>
      <c r="AH16" s="5">
        <v>1.8811643835616438</v>
      </c>
      <c r="AI16" s="4">
        <v>1.8780737704918034</v>
      </c>
      <c r="AJ16" s="5">
        <v>1.8812785388127853</v>
      </c>
      <c r="AK16" s="4">
        <v>1.8812785388127853</v>
      </c>
      <c r="AL16" s="5">
        <v>1.8812785388127853</v>
      </c>
      <c r="AM16" s="6">
        <v>1.8780737704918034</v>
      </c>
      <c r="AN16" s="18">
        <v>0</v>
      </c>
      <c r="AO16" s="5">
        <v>0</v>
      </c>
      <c r="AP16" s="5">
        <v>0</v>
      </c>
      <c r="AQ16" s="4">
        <v>0</v>
      </c>
      <c r="AR16" s="5">
        <v>0</v>
      </c>
      <c r="AS16" s="4">
        <v>0</v>
      </c>
      <c r="AT16" s="32">
        <v>0</v>
      </c>
      <c r="AU16" s="18">
        <v>0</v>
      </c>
      <c r="AV16" s="5">
        <v>0</v>
      </c>
      <c r="AW16" s="4">
        <v>0</v>
      </c>
      <c r="AX16" s="5">
        <v>0</v>
      </c>
      <c r="AY16" s="4">
        <v>0</v>
      </c>
      <c r="AZ16" s="5">
        <v>0</v>
      </c>
      <c r="BA16" s="6">
        <v>0</v>
      </c>
      <c r="BB16" s="78">
        <v>0</v>
      </c>
      <c r="BC16" s="63">
        <v>5.399</v>
      </c>
      <c r="BD16" s="61">
        <v>5.074</v>
      </c>
      <c r="BE16" s="62">
        <v>5.399</v>
      </c>
      <c r="BF16" s="64">
        <v>5.32</v>
      </c>
      <c r="BG16" s="18">
        <v>0.03</v>
      </c>
      <c r="BH16" s="5">
        <v>0.031</v>
      </c>
      <c r="BI16" s="4">
        <v>0.065</v>
      </c>
      <c r="BJ16" s="5">
        <v>0.044</v>
      </c>
      <c r="BK16" s="4">
        <v>0.061</v>
      </c>
      <c r="BL16" s="5">
        <v>0.052500000000000005</v>
      </c>
      <c r="BM16" s="5">
        <v>0.052500000000000005</v>
      </c>
      <c r="BN16" s="7">
        <v>0.026250000000000002</v>
      </c>
      <c r="BO16" s="3">
        <v>0</v>
      </c>
      <c r="BP16" s="4">
        <v>0</v>
      </c>
      <c r="BQ16" s="5">
        <v>0</v>
      </c>
      <c r="BR16" s="4">
        <v>0</v>
      </c>
      <c r="BS16" s="5">
        <v>0</v>
      </c>
      <c r="BT16" s="4">
        <v>0</v>
      </c>
      <c r="BU16" s="5">
        <v>0</v>
      </c>
      <c r="BV16" s="27">
        <v>0</v>
      </c>
      <c r="BW16" s="18">
        <v>0</v>
      </c>
      <c r="BX16" s="5">
        <v>0</v>
      </c>
      <c r="BY16" s="5">
        <v>0</v>
      </c>
      <c r="BZ16" s="6">
        <v>0</v>
      </c>
    </row>
    <row r="17" spans="1:78" ht="15">
      <c r="A17" s="12">
        <v>10064</v>
      </c>
      <c r="B17" s="33" t="s">
        <v>23</v>
      </c>
      <c r="C17" s="3">
        <v>13.630806010928962</v>
      </c>
      <c r="D17" s="20">
        <v>13.746377397260275</v>
      </c>
      <c r="E17" s="19">
        <v>13.773583219178082</v>
      </c>
      <c r="F17" s="20">
        <v>16.59441996812386</v>
      </c>
      <c r="G17" s="19">
        <v>17.511301141552515</v>
      </c>
      <c r="H17" s="20">
        <v>18.528970205479453</v>
      </c>
      <c r="I17" s="19">
        <v>19.20023002283105</v>
      </c>
      <c r="J17" s="20">
        <v>19.72485541894353</v>
      </c>
      <c r="K17" s="19">
        <v>19.882815753424662</v>
      </c>
      <c r="L17" s="20">
        <v>19.91044623287671</v>
      </c>
      <c r="M17" s="19">
        <v>19.938117351598176</v>
      </c>
      <c r="N17" s="20">
        <v>19.97262078779599</v>
      </c>
      <c r="O17" s="19">
        <v>19.993627853881282</v>
      </c>
      <c r="P17" s="19">
        <v>20.021455593607307</v>
      </c>
      <c r="Q17" s="21">
        <v>20.04935878995434</v>
      </c>
      <c r="R17" s="4">
        <v>0</v>
      </c>
      <c r="S17" s="18">
        <v>0</v>
      </c>
      <c r="T17" s="5">
        <v>0</v>
      </c>
      <c r="U17" s="4">
        <v>0</v>
      </c>
      <c r="V17" s="5">
        <v>0</v>
      </c>
      <c r="W17" s="4">
        <v>0</v>
      </c>
      <c r="X17" s="5">
        <v>0</v>
      </c>
      <c r="Y17" s="4">
        <v>0</v>
      </c>
      <c r="Z17" s="5">
        <v>0</v>
      </c>
      <c r="AA17" s="4">
        <v>0</v>
      </c>
      <c r="AB17" s="5">
        <v>0</v>
      </c>
      <c r="AC17" s="4">
        <v>0</v>
      </c>
      <c r="AD17" s="5">
        <v>0</v>
      </c>
      <c r="AE17" s="5">
        <v>0</v>
      </c>
      <c r="AF17" s="6">
        <v>0</v>
      </c>
      <c r="AG17" s="18">
        <v>0</v>
      </c>
      <c r="AH17" s="5">
        <v>0</v>
      </c>
      <c r="AI17" s="4">
        <v>0</v>
      </c>
      <c r="AJ17" s="5">
        <v>0</v>
      </c>
      <c r="AK17" s="4">
        <v>0</v>
      </c>
      <c r="AL17" s="5">
        <v>0</v>
      </c>
      <c r="AM17" s="6">
        <v>0</v>
      </c>
      <c r="AN17" s="18">
        <v>0</v>
      </c>
      <c r="AO17" s="5">
        <v>0</v>
      </c>
      <c r="AP17" s="5">
        <v>0</v>
      </c>
      <c r="AQ17" s="4">
        <v>0</v>
      </c>
      <c r="AR17" s="5">
        <v>0</v>
      </c>
      <c r="AS17" s="4">
        <v>0</v>
      </c>
      <c r="AT17" s="32">
        <v>0</v>
      </c>
      <c r="AU17" s="18">
        <v>0</v>
      </c>
      <c r="AV17" s="5">
        <v>0</v>
      </c>
      <c r="AW17" s="4">
        <v>0</v>
      </c>
      <c r="AX17" s="5">
        <v>0</v>
      </c>
      <c r="AY17" s="4">
        <v>0</v>
      </c>
      <c r="AZ17" s="5">
        <v>0</v>
      </c>
      <c r="BA17" s="6">
        <v>0</v>
      </c>
      <c r="BB17" s="78">
        <v>0</v>
      </c>
      <c r="BC17" s="63">
        <v>14.274</v>
      </c>
      <c r="BD17" s="61">
        <v>13.416</v>
      </c>
      <c r="BE17" s="62">
        <v>14.274</v>
      </c>
      <c r="BF17" s="64">
        <v>14.064</v>
      </c>
      <c r="BG17" s="18">
        <v>0.102</v>
      </c>
      <c r="BH17" s="5">
        <v>0.223</v>
      </c>
      <c r="BI17" s="4">
        <v>0.126</v>
      </c>
      <c r="BJ17" s="5">
        <v>0.164</v>
      </c>
      <c r="BK17" s="4">
        <v>0.119</v>
      </c>
      <c r="BL17" s="5">
        <v>0.14150000000000001</v>
      </c>
      <c r="BM17" s="5">
        <v>0.14150000000000001</v>
      </c>
      <c r="BN17" s="7">
        <v>0.07075000000000001</v>
      </c>
      <c r="BO17" s="3">
        <v>0</v>
      </c>
      <c r="BP17" s="4">
        <v>0</v>
      </c>
      <c r="BQ17" s="5">
        <v>0</v>
      </c>
      <c r="BR17" s="4">
        <v>0</v>
      </c>
      <c r="BS17" s="5">
        <v>0</v>
      </c>
      <c r="BT17" s="4">
        <v>0</v>
      </c>
      <c r="BU17" s="5">
        <v>0</v>
      </c>
      <c r="BV17" s="27">
        <v>0</v>
      </c>
      <c r="BW17" s="18">
        <v>0</v>
      </c>
      <c r="BX17" s="5">
        <v>0</v>
      </c>
      <c r="BY17" s="5">
        <v>0</v>
      </c>
      <c r="BZ17" s="6">
        <v>0</v>
      </c>
    </row>
    <row r="18" spans="1:78" ht="15">
      <c r="A18" s="12">
        <v>10065</v>
      </c>
      <c r="B18" s="33" t="s">
        <v>24</v>
      </c>
      <c r="C18" s="3">
        <v>2.193875227686703</v>
      </c>
      <c r="D18" s="20">
        <v>4.864653767123287</v>
      </c>
      <c r="E18" s="19">
        <v>5.093679109589041</v>
      </c>
      <c r="F18" s="20">
        <v>4.508294626593807</v>
      </c>
      <c r="G18" s="19">
        <v>4.527475</v>
      </c>
      <c r="H18" s="20">
        <v>4.54800194063927</v>
      </c>
      <c r="I18" s="19">
        <v>4.566171575342465</v>
      </c>
      <c r="J18" s="20">
        <v>4.584168032786886</v>
      </c>
      <c r="K18" s="19">
        <v>4.602793378995434</v>
      </c>
      <c r="L18" s="20">
        <v>4.621416095890411</v>
      </c>
      <c r="M18" s="19">
        <v>4.639942123287671</v>
      </c>
      <c r="N18" s="20">
        <v>4.658168146630237</v>
      </c>
      <c r="O18" s="19">
        <v>4.67700102739726</v>
      </c>
      <c r="P18" s="19">
        <v>4.695839383561644</v>
      </c>
      <c r="Q18" s="21">
        <v>4.714579337899544</v>
      </c>
      <c r="R18" s="4">
        <v>0</v>
      </c>
      <c r="S18" s="18">
        <v>0</v>
      </c>
      <c r="T18" s="5">
        <v>0</v>
      </c>
      <c r="U18" s="4">
        <v>0</v>
      </c>
      <c r="V18" s="5">
        <v>0</v>
      </c>
      <c r="W18" s="4">
        <v>0</v>
      </c>
      <c r="X18" s="5">
        <v>0</v>
      </c>
      <c r="Y18" s="4">
        <v>0</v>
      </c>
      <c r="Z18" s="5">
        <v>0</v>
      </c>
      <c r="AA18" s="4">
        <v>0</v>
      </c>
      <c r="AB18" s="5">
        <v>0</v>
      </c>
      <c r="AC18" s="4">
        <v>0</v>
      </c>
      <c r="AD18" s="5">
        <v>0</v>
      </c>
      <c r="AE18" s="5">
        <v>0</v>
      </c>
      <c r="AF18" s="6">
        <v>0</v>
      </c>
      <c r="AG18" s="18">
        <v>0</v>
      </c>
      <c r="AH18" s="5">
        <v>0</v>
      </c>
      <c r="AI18" s="4">
        <v>0</v>
      </c>
      <c r="AJ18" s="5">
        <v>0</v>
      </c>
      <c r="AK18" s="4">
        <v>0</v>
      </c>
      <c r="AL18" s="5">
        <v>0</v>
      </c>
      <c r="AM18" s="6">
        <v>0</v>
      </c>
      <c r="AN18" s="18">
        <v>0</v>
      </c>
      <c r="AO18" s="5">
        <v>0</v>
      </c>
      <c r="AP18" s="5">
        <v>0</v>
      </c>
      <c r="AQ18" s="4">
        <v>0</v>
      </c>
      <c r="AR18" s="5">
        <v>0</v>
      </c>
      <c r="AS18" s="4">
        <v>0</v>
      </c>
      <c r="AT18" s="32">
        <v>0</v>
      </c>
      <c r="AU18" s="18">
        <v>0</v>
      </c>
      <c r="AV18" s="5">
        <v>0</v>
      </c>
      <c r="AW18" s="4">
        <v>0</v>
      </c>
      <c r="AX18" s="5">
        <v>0</v>
      </c>
      <c r="AY18" s="4">
        <v>0</v>
      </c>
      <c r="AZ18" s="5">
        <v>0</v>
      </c>
      <c r="BA18" s="6">
        <v>0</v>
      </c>
      <c r="BB18" s="78">
        <v>0</v>
      </c>
      <c r="BC18" s="63">
        <v>2.413</v>
      </c>
      <c r="BD18" s="61">
        <v>2.268</v>
      </c>
      <c r="BE18" s="62">
        <v>2.413</v>
      </c>
      <c r="BF18" s="64">
        <v>2.378</v>
      </c>
      <c r="BG18" s="18">
        <v>0.04</v>
      </c>
      <c r="BH18" s="5">
        <v>0.055</v>
      </c>
      <c r="BI18" s="4">
        <v>0.011</v>
      </c>
      <c r="BJ18" s="5">
        <v>0.026</v>
      </c>
      <c r="BK18" s="4">
        <v>0.021</v>
      </c>
      <c r="BL18" s="5">
        <v>0.0235</v>
      </c>
      <c r="BM18" s="5">
        <v>0.0235</v>
      </c>
      <c r="BN18" s="7">
        <v>0.01175</v>
      </c>
      <c r="BO18" s="3">
        <v>0</v>
      </c>
      <c r="BP18" s="4">
        <v>0</v>
      </c>
      <c r="BQ18" s="5">
        <v>0</v>
      </c>
      <c r="BR18" s="4">
        <v>0</v>
      </c>
      <c r="BS18" s="5">
        <v>0</v>
      </c>
      <c r="BT18" s="4">
        <v>0</v>
      </c>
      <c r="BU18" s="5">
        <v>0</v>
      </c>
      <c r="BV18" s="27">
        <v>0</v>
      </c>
      <c r="BW18" s="18">
        <v>0</v>
      </c>
      <c r="BX18" s="5">
        <v>0</v>
      </c>
      <c r="BY18" s="5">
        <v>0</v>
      </c>
      <c r="BZ18" s="6">
        <v>0</v>
      </c>
    </row>
    <row r="19" spans="1:78" ht="15">
      <c r="A19" s="12">
        <v>10066</v>
      </c>
      <c r="B19" s="33" t="s">
        <v>25</v>
      </c>
      <c r="C19" s="3">
        <v>31.331284153005466</v>
      </c>
      <c r="D19" s="20">
        <v>31.788989954337897</v>
      </c>
      <c r="E19" s="19">
        <v>32.16939577625571</v>
      </c>
      <c r="F19" s="20">
        <v>32.28464116575593</v>
      </c>
      <c r="G19" s="19">
        <v>32.42957796803654</v>
      </c>
      <c r="H19" s="20">
        <v>32.41817922374428</v>
      </c>
      <c r="I19" s="19">
        <v>32.409771118721466</v>
      </c>
      <c r="J19" s="20">
        <v>32.42097267759562</v>
      </c>
      <c r="K19" s="19">
        <v>32.39844200913242</v>
      </c>
      <c r="L19" s="20">
        <v>32.39993847031963</v>
      </c>
      <c r="M19" s="19">
        <v>32.394667922374424</v>
      </c>
      <c r="N19" s="20">
        <v>32.409390938069215</v>
      </c>
      <c r="O19" s="19">
        <v>32.389109360730586</v>
      </c>
      <c r="P19" s="19">
        <v>32.38974954337899</v>
      </c>
      <c r="Q19" s="21">
        <v>32.39138869863014</v>
      </c>
      <c r="R19" s="4">
        <v>0</v>
      </c>
      <c r="S19" s="18">
        <v>0</v>
      </c>
      <c r="T19" s="5">
        <v>0</v>
      </c>
      <c r="U19" s="4">
        <v>0</v>
      </c>
      <c r="V19" s="5">
        <v>0</v>
      </c>
      <c r="W19" s="4">
        <v>0</v>
      </c>
      <c r="X19" s="5">
        <v>0</v>
      </c>
      <c r="Y19" s="4">
        <v>0</v>
      </c>
      <c r="Z19" s="5">
        <v>0</v>
      </c>
      <c r="AA19" s="4">
        <v>0</v>
      </c>
      <c r="AB19" s="5">
        <v>0</v>
      </c>
      <c r="AC19" s="4">
        <v>0</v>
      </c>
      <c r="AD19" s="5">
        <v>0</v>
      </c>
      <c r="AE19" s="5">
        <v>0</v>
      </c>
      <c r="AF19" s="6">
        <v>0</v>
      </c>
      <c r="AG19" s="18">
        <v>7.114383561643836</v>
      </c>
      <c r="AH19" s="5">
        <v>7.114383561643836</v>
      </c>
      <c r="AI19" s="4">
        <v>7.109403460837887</v>
      </c>
      <c r="AJ19" s="5">
        <v>7.114383561643836</v>
      </c>
      <c r="AK19" s="4">
        <v>7.114383561643836</v>
      </c>
      <c r="AL19" s="5">
        <v>7.114383561643836</v>
      </c>
      <c r="AM19" s="6">
        <v>7.109403460837887</v>
      </c>
      <c r="AN19" s="18">
        <v>0</v>
      </c>
      <c r="AO19" s="5">
        <v>0</v>
      </c>
      <c r="AP19" s="5">
        <v>0</v>
      </c>
      <c r="AQ19" s="4">
        <v>0</v>
      </c>
      <c r="AR19" s="5">
        <v>0</v>
      </c>
      <c r="AS19" s="4">
        <v>0</v>
      </c>
      <c r="AT19" s="32">
        <v>0</v>
      </c>
      <c r="AU19" s="18">
        <v>0</v>
      </c>
      <c r="AV19" s="5">
        <v>0</v>
      </c>
      <c r="AW19" s="4">
        <v>0</v>
      </c>
      <c r="AX19" s="5">
        <v>0</v>
      </c>
      <c r="AY19" s="4">
        <v>0</v>
      </c>
      <c r="AZ19" s="5">
        <v>0</v>
      </c>
      <c r="BA19" s="6">
        <v>0</v>
      </c>
      <c r="BB19" s="78">
        <v>0</v>
      </c>
      <c r="BC19" s="63">
        <v>24.735</v>
      </c>
      <c r="BD19" s="61">
        <v>23.248</v>
      </c>
      <c r="BE19" s="62">
        <v>24.735</v>
      </c>
      <c r="BF19" s="64">
        <v>24.371</v>
      </c>
      <c r="BG19" s="18">
        <v>0.292</v>
      </c>
      <c r="BH19" s="5">
        <v>0.392</v>
      </c>
      <c r="BI19" s="4">
        <v>0.266</v>
      </c>
      <c r="BJ19" s="5">
        <v>0.217</v>
      </c>
      <c r="BK19" s="4">
        <v>0.789</v>
      </c>
      <c r="BL19" s="5">
        <v>0.503</v>
      </c>
      <c r="BM19" s="5">
        <v>0.503</v>
      </c>
      <c r="BN19" s="7">
        <v>0.2515</v>
      </c>
      <c r="BO19" s="3">
        <v>0</v>
      </c>
      <c r="BP19" s="4">
        <v>0</v>
      </c>
      <c r="BQ19" s="5">
        <v>0</v>
      </c>
      <c r="BR19" s="4">
        <v>0</v>
      </c>
      <c r="BS19" s="5">
        <v>0.044</v>
      </c>
      <c r="BT19" s="4">
        <v>0.022</v>
      </c>
      <c r="BU19" s="5">
        <v>0.022</v>
      </c>
      <c r="BV19" s="27">
        <v>0.011</v>
      </c>
      <c r="BW19" s="18">
        <v>0.044</v>
      </c>
      <c r="BX19" s="5">
        <v>0.066</v>
      </c>
      <c r="BY19" s="5">
        <v>0.09899999999999999</v>
      </c>
      <c r="BZ19" s="6">
        <v>0.05499999999999999</v>
      </c>
    </row>
    <row r="20" spans="1:78" ht="15">
      <c r="A20" s="12">
        <v>10067</v>
      </c>
      <c r="B20" s="33" t="s">
        <v>26</v>
      </c>
      <c r="C20" s="3">
        <v>15.68556466302368</v>
      </c>
      <c r="D20" s="20">
        <v>16.53180011415525</v>
      </c>
      <c r="E20" s="19">
        <v>16.669366552511416</v>
      </c>
      <c r="F20" s="20">
        <v>17.44764993169399</v>
      </c>
      <c r="G20" s="19">
        <v>17.910987671232874</v>
      </c>
      <c r="H20" s="20">
        <v>18.341014497716895</v>
      </c>
      <c r="I20" s="19">
        <v>18.693991095890414</v>
      </c>
      <c r="J20" s="20">
        <v>18.986194444444443</v>
      </c>
      <c r="K20" s="19">
        <v>19.13224063926941</v>
      </c>
      <c r="L20" s="20">
        <v>19.265078538812787</v>
      </c>
      <c r="M20" s="19">
        <v>19.39791598173516</v>
      </c>
      <c r="N20" s="20">
        <v>19.525305441712206</v>
      </c>
      <c r="O20" s="19">
        <v>19.663591438356168</v>
      </c>
      <c r="P20" s="19">
        <v>19.796428767123285</v>
      </c>
      <c r="Q20" s="21">
        <v>19.929267009132417</v>
      </c>
      <c r="R20" s="4">
        <v>0</v>
      </c>
      <c r="S20" s="18">
        <v>0</v>
      </c>
      <c r="T20" s="5">
        <v>0</v>
      </c>
      <c r="U20" s="4">
        <v>0</v>
      </c>
      <c r="V20" s="5">
        <v>0</v>
      </c>
      <c r="W20" s="4">
        <v>0</v>
      </c>
      <c r="X20" s="5">
        <v>0</v>
      </c>
      <c r="Y20" s="4">
        <v>0</v>
      </c>
      <c r="Z20" s="5">
        <v>0</v>
      </c>
      <c r="AA20" s="4">
        <v>0</v>
      </c>
      <c r="AB20" s="5">
        <v>0</v>
      </c>
      <c r="AC20" s="4">
        <v>0</v>
      </c>
      <c r="AD20" s="5">
        <v>0</v>
      </c>
      <c r="AE20" s="5">
        <v>0</v>
      </c>
      <c r="AF20" s="6">
        <v>0</v>
      </c>
      <c r="AG20" s="18">
        <v>0</v>
      </c>
      <c r="AH20" s="5">
        <v>0</v>
      </c>
      <c r="AI20" s="4">
        <v>0</v>
      </c>
      <c r="AJ20" s="5">
        <v>0</v>
      </c>
      <c r="AK20" s="4">
        <v>0</v>
      </c>
      <c r="AL20" s="5">
        <v>0</v>
      </c>
      <c r="AM20" s="6">
        <v>0</v>
      </c>
      <c r="AN20" s="18">
        <v>0</v>
      </c>
      <c r="AO20" s="5">
        <v>0</v>
      </c>
      <c r="AP20" s="5">
        <v>0</v>
      </c>
      <c r="AQ20" s="4">
        <v>0</v>
      </c>
      <c r="AR20" s="5">
        <v>0</v>
      </c>
      <c r="AS20" s="4">
        <v>0</v>
      </c>
      <c r="AT20" s="32">
        <v>0</v>
      </c>
      <c r="AU20" s="18">
        <v>0</v>
      </c>
      <c r="AV20" s="5">
        <v>0</v>
      </c>
      <c r="AW20" s="4">
        <v>0</v>
      </c>
      <c r="AX20" s="5">
        <v>0</v>
      </c>
      <c r="AY20" s="4">
        <v>0</v>
      </c>
      <c r="AZ20" s="5">
        <v>0</v>
      </c>
      <c r="BA20" s="6">
        <v>0</v>
      </c>
      <c r="BB20" s="78">
        <v>0</v>
      </c>
      <c r="BC20" s="63">
        <v>16.053</v>
      </c>
      <c r="BD20" s="61">
        <v>15.088</v>
      </c>
      <c r="BE20" s="62">
        <v>16.053</v>
      </c>
      <c r="BF20" s="64">
        <v>15.817</v>
      </c>
      <c r="BG20" s="18">
        <v>0.108</v>
      </c>
      <c r="BH20" s="5">
        <v>0.18</v>
      </c>
      <c r="BI20" s="4">
        <v>0.178</v>
      </c>
      <c r="BJ20" s="5">
        <v>0.13</v>
      </c>
      <c r="BK20" s="4">
        <v>0.175</v>
      </c>
      <c r="BL20" s="5">
        <v>0.1525</v>
      </c>
      <c r="BM20" s="5">
        <v>0.1525</v>
      </c>
      <c r="BN20" s="7">
        <v>0.07625</v>
      </c>
      <c r="BO20" s="3">
        <v>0</v>
      </c>
      <c r="BP20" s="4">
        <v>0.008</v>
      </c>
      <c r="BQ20" s="5">
        <v>0</v>
      </c>
      <c r="BR20" s="4">
        <v>0</v>
      </c>
      <c r="BS20" s="5">
        <v>0</v>
      </c>
      <c r="BT20" s="4">
        <v>0</v>
      </c>
      <c r="BU20" s="5">
        <v>0</v>
      </c>
      <c r="BV20" s="27">
        <v>0</v>
      </c>
      <c r="BW20" s="18">
        <v>0.008</v>
      </c>
      <c r="BX20" s="5">
        <v>0.008</v>
      </c>
      <c r="BY20" s="5">
        <v>0.008</v>
      </c>
      <c r="BZ20" s="6">
        <v>0</v>
      </c>
    </row>
    <row r="21" spans="1:78" ht="15">
      <c r="A21" s="12">
        <v>10068</v>
      </c>
      <c r="B21" s="33" t="s">
        <v>27</v>
      </c>
      <c r="C21" s="3">
        <v>2.64014116575592</v>
      </c>
      <c r="D21" s="20">
        <v>2.5076860730593613</v>
      </c>
      <c r="E21" s="19">
        <v>2.5076860730593613</v>
      </c>
      <c r="F21" s="20">
        <v>2.5219427367941716</v>
      </c>
      <c r="G21" s="19">
        <v>2.5203815068493154</v>
      </c>
      <c r="H21" s="20">
        <v>2.5203815068493154</v>
      </c>
      <c r="I21" s="19">
        <v>2.5203815068493154</v>
      </c>
      <c r="J21" s="20">
        <v>2.5219427367941716</v>
      </c>
      <c r="K21" s="19">
        <v>2.5203815068493154</v>
      </c>
      <c r="L21" s="20">
        <v>2.5203815068493154</v>
      </c>
      <c r="M21" s="19">
        <v>2.5203815068493154</v>
      </c>
      <c r="N21" s="20">
        <v>2.5219427367941716</v>
      </c>
      <c r="O21" s="19">
        <v>2.5203815068493154</v>
      </c>
      <c r="P21" s="19">
        <v>2.5203815068493154</v>
      </c>
      <c r="Q21" s="21">
        <v>2.5203815068493154</v>
      </c>
      <c r="R21" s="4">
        <v>0</v>
      </c>
      <c r="S21" s="18">
        <v>0</v>
      </c>
      <c r="T21" s="5">
        <v>0</v>
      </c>
      <c r="U21" s="4">
        <v>0</v>
      </c>
      <c r="V21" s="5">
        <v>0</v>
      </c>
      <c r="W21" s="4">
        <v>0</v>
      </c>
      <c r="X21" s="5">
        <v>0</v>
      </c>
      <c r="Y21" s="4">
        <v>0</v>
      </c>
      <c r="Z21" s="5">
        <v>0</v>
      </c>
      <c r="AA21" s="4">
        <v>0</v>
      </c>
      <c r="AB21" s="5">
        <v>0</v>
      </c>
      <c r="AC21" s="4">
        <v>0</v>
      </c>
      <c r="AD21" s="5">
        <v>0</v>
      </c>
      <c r="AE21" s="5">
        <v>0</v>
      </c>
      <c r="AF21" s="6">
        <v>0</v>
      </c>
      <c r="AG21" s="18">
        <v>0</v>
      </c>
      <c r="AH21" s="5">
        <v>0</v>
      </c>
      <c r="AI21" s="4">
        <v>0</v>
      </c>
      <c r="AJ21" s="5">
        <v>0</v>
      </c>
      <c r="AK21" s="4">
        <v>0</v>
      </c>
      <c r="AL21" s="5">
        <v>0</v>
      </c>
      <c r="AM21" s="6">
        <v>0</v>
      </c>
      <c r="AN21" s="18">
        <v>0</v>
      </c>
      <c r="AO21" s="5">
        <v>0</v>
      </c>
      <c r="AP21" s="5">
        <v>0</v>
      </c>
      <c r="AQ21" s="4">
        <v>0</v>
      </c>
      <c r="AR21" s="5">
        <v>0</v>
      </c>
      <c r="AS21" s="4">
        <v>0</v>
      </c>
      <c r="AT21" s="32">
        <v>0</v>
      </c>
      <c r="AU21" s="18">
        <v>0</v>
      </c>
      <c r="AV21" s="5">
        <v>0</v>
      </c>
      <c r="AW21" s="4">
        <v>0</v>
      </c>
      <c r="AX21" s="5">
        <v>0</v>
      </c>
      <c r="AY21" s="4">
        <v>0</v>
      </c>
      <c r="AZ21" s="5">
        <v>0</v>
      </c>
      <c r="BA21" s="6">
        <v>0</v>
      </c>
      <c r="BB21" s="78">
        <v>0</v>
      </c>
      <c r="BC21" s="63">
        <v>2.811</v>
      </c>
      <c r="BD21" s="61">
        <v>2.642</v>
      </c>
      <c r="BE21" s="62">
        <v>2.811</v>
      </c>
      <c r="BF21" s="64">
        <v>2.77</v>
      </c>
      <c r="BG21" s="18">
        <v>0.084</v>
      </c>
      <c r="BH21" s="5">
        <v>0.01</v>
      </c>
      <c r="BI21" s="4">
        <v>0.022</v>
      </c>
      <c r="BJ21" s="5">
        <v>0.032</v>
      </c>
      <c r="BK21" s="4">
        <v>0.033</v>
      </c>
      <c r="BL21" s="5">
        <v>0.0325</v>
      </c>
      <c r="BM21" s="5">
        <v>0.0325</v>
      </c>
      <c r="BN21" s="7">
        <v>0.01625</v>
      </c>
      <c r="BO21" s="3">
        <v>0</v>
      </c>
      <c r="BP21" s="4">
        <v>0</v>
      </c>
      <c r="BQ21" s="5">
        <v>0</v>
      </c>
      <c r="BR21" s="4">
        <v>0</v>
      </c>
      <c r="BS21" s="5">
        <v>0</v>
      </c>
      <c r="BT21" s="4">
        <v>0</v>
      </c>
      <c r="BU21" s="5">
        <v>0</v>
      </c>
      <c r="BV21" s="27">
        <v>0</v>
      </c>
      <c r="BW21" s="18">
        <v>0</v>
      </c>
      <c r="BX21" s="5">
        <v>0</v>
      </c>
      <c r="BY21" s="5">
        <v>0</v>
      </c>
      <c r="BZ21" s="6">
        <v>0</v>
      </c>
    </row>
    <row r="22" spans="1:78" ht="15">
      <c r="A22" s="12">
        <v>10070</v>
      </c>
      <c r="B22" s="33" t="s">
        <v>28</v>
      </c>
      <c r="C22" s="3">
        <v>0.35166211293260474</v>
      </c>
      <c r="D22" s="20">
        <v>0.3776325342465753</v>
      </c>
      <c r="E22" s="19">
        <v>0.37800993150684936</v>
      </c>
      <c r="F22" s="20">
        <v>0.38866336520947176</v>
      </c>
      <c r="G22" s="19">
        <v>0.38887214611872145</v>
      </c>
      <c r="H22" s="20">
        <v>0.3892537671232876</v>
      </c>
      <c r="I22" s="19">
        <v>0.3896353881278539</v>
      </c>
      <c r="J22" s="20">
        <v>0.39019114298724955</v>
      </c>
      <c r="K22" s="19">
        <v>0.390400684931507</v>
      </c>
      <c r="L22" s="20">
        <v>0.3907835616438356</v>
      </c>
      <c r="M22" s="19">
        <v>0.3911673515981735</v>
      </c>
      <c r="N22" s="20">
        <v>0.391725068306011</v>
      </c>
      <c r="O22" s="19">
        <v>0.39193538812785395</v>
      </c>
      <c r="P22" s="19">
        <v>0.3923199771689498</v>
      </c>
      <c r="Q22" s="21">
        <v>0.39270490867579905</v>
      </c>
      <c r="R22" s="4">
        <v>0</v>
      </c>
      <c r="S22" s="18">
        <v>0</v>
      </c>
      <c r="T22" s="5">
        <v>0</v>
      </c>
      <c r="U22" s="4">
        <v>0</v>
      </c>
      <c r="V22" s="5">
        <v>0</v>
      </c>
      <c r="W22" s="4">
        <v>0</v>
      </c>
      <c r="X22" s="5">
        <v>0</v>
      </c>
      <c r="Y22" s="4">
        <v>0</v>
      </c>
      <c r="Z22" s="5">
        <v>0</v>
      </c>
      <c r="AA22" s="4">
        <v>0</v>
      </c>
      <c r="AB22" s="5">
        <v>0</v>
      </c>
      <c r="AC22" s="4">
        <v>0</v>
      </c>
      <c r="AD22" s="5">
        <v>0</v>
      </c>
      <c r="AE22" s="5">
        <v>0</v>
      </c>
      <c r="AF22" s="6">
        <v>0</v>
      </c>
      <c r="AG22" s="18">
        <v>0</v>
      </c>
      <c r="AH22" s="5">
        <v>0</v>
      </c>
      <c r="AI22" s="4">
        <v>0</v>
      </c>
      <c r="AJ22" s="5">
        <v>0</v>
      </c>
      <c r="AK22" s="4">
        <v>0</v>
      </c>
      <c r="AL22" s="5">
        <v>0</v>
      </c>
      <c r="AM22" s="6">
        <v>0</v>
      </c>
      <c r="AN22" s="18">
        <v>0</v>
      </c>
      <c r="AO22" s="5">
        <v>0</v>
      </c>
      <c r="AP22" s="5">
        <v>0</v>
      </c>
      <c r="AQ22" s="4">
        <v>0</v>
      </c>
      <c r="AR22" s="5">
        <v>0</v>
      </c>
      <c r="AS22" s="4">
        <v>0</v>
      </c>
      <c r="AT22" s="32">
        <v>0</v>
      </c>
      <c r="AU22" s="18">
        <v>0</v>
      </c>
      <c r="AV22" s="5">
        <v>0</v>
      </c>
      <c r="AW22" s="4">
        <v>0</v>
      </c>
      <c r="AX22" s="5">
        <v>0</v>
      </c>
      <c r="AY22" s="4">
        <v>0</v>
      </c>
      <c r="AZ22" s="5">
        <v>0</v>
      </c>
      <c r="BA22" s="6">
        <v>0</v>
      </c>
      <c r="BB22" s="78">
        <v>0</v>
      </c>
      <c r="BC22" s="63">
        <v>0.364</v>
      </c>
      <c r="BD22" s="61">
        <v>0.342</v>
      </c>
      <c r="BE22" s="62">
        <v>0.364</v>
      </c>
      <c r="BF22" s="64">
        <v>0.359</v>
      </c>
      <c r="BG22" s="18">
        <v>0.003</v>
      </c>
      <c r="BH22" s="5">
        <v>0.009</v>
      </c>
      <c r="BI22" s="4">
        <v>0.002</v>
      </c>
      <c r="BJ22" s="5">
        <v>0.003</v>
      </c>
      <c r="BK22" s="4">
        <v>0.002</v>
      </c>
      <c r="BL22" s="5">
        <v>0.0025</v>
      </c>
      <c r="BM22" s="5">
        <v>0.0025</v>
      </c>
      <c r="BN22" s="7">
        <v>0.00125</v>
      </c>
      <c r="BO22" s="3">
        <v>0</v>
      </c>
      <c r="BP22" s="4">
        <v>0</v>
      </c>
      <c r="BQ22" s="5">
        <v>0</v>
      </c>
      <c r="BR22" s="4">
        <v>0</v>
      </c>
      <c r="BS22" s="5">
        <v>0</v>
      </c>
      <c r="BT22" s="4">
        <v>0</v>
      </c>
      <c r="BU22" s="5">
        <v>0</v>
      </c>
      <c r="BV22" s="27">
        <v>0</v>
      </c>
      <c r="BW22" s="18">
        <v>0</v>
      </c>
      <c r="BX22" s="5">
        <v>0</v>
      </c>
      <c r="BY22" s="5">
        <v>0</v>
      </c>
      <c r="BZ22" s="6">
        <v>0</v>
      </c>
    </row>
    <row r="23" spans="1:78" ht="15">
      <c r="A23" s="12">
        <v>10071</v>
      </c>
      <c r="B23" s="33" t="s">
        <v>29</v>
      </c>
      <c r="C23" s="3">
        <v>1.8999316939890711</v>
      </c>
      <c r="D23" s="20">
        <v>1.8623763698630136</v>
      </c>
      <c r="E23" s="19">
        <v>1.8623764840182646</v>
      </c>
      <c r="F23" s="20">
        <v>1.8647240437158468</v>
      </c>
      <c r="G23" s="19">
        <v>1.8637158675799086</v>
      </c>
      <c r="H23" s="20">
        <v>1.8637157534246578</v>
      </c>
      <c r="I23" s="19">
        <v>1.8637157534246578</v>
      </c>
      <c r="J23" s="20">
        <v>1.8647239298724954</v>
      </c>
      <c r="K23" s="19">
        <v>1.8637156392694063</v>
      </c>
      <c r="L23" s="20">
        <v>1.8637157534246576</v>
      </c>
      <c r="M23" s="19">
        <v>1.8637158675799086</v>
      </c>
      <c r="N23" s="20">
        <v>1.8647241575591986</v>
      </c>
      <c r="O23" s="19">
        <v>1.8637155251141553</v>
      </c>
      <c r="P23" s="19">
        <v>1.8637156392694063</v>
      </c>
      <c r="Q23" s="21">
        <v>1.8637156392694063</v>
      </c>
      <c r="R23" s="4">
        <v>0</v>
      </c>
      <c r="S23" s="18">
        <v>0</v>
      </c>
      <c r="T23" s="5">
        <v>0</v>
      </c>
      <c r="U23" s="4">
        <v>0</v>
      </c>
      <c r="V23" s="5">
        <v>0</v>
      </c>
      <c r="W23" s="4">
        <v>0</v>
      </c>
      <c r="X23" s="5">
        <v>0</v>
      </c>
      <c r="Y23" s="4">
        <v>0</v>
      </c>
      <c r="Z23" s="5">
        <v>0</v>
      </c>
      <c r="AA23" s="4">
        <v>0</v>
      </c>
      <c r="AB23" s="5">
        <v>0</v>
      </c>
      <c r="AC23" s="4">
        <v>0</v>
      </c>
      <c r="AD23" s="5">
        <v>0</v>
      </c>
      <c r="AE23" s="5">
        <v>0</v>
      </c>
      <c r="AF23" s="6">
        <v>0</v>
      </c>
      <c r="AG23" s="18">
        <v>0</v>
      </c>
      <c r="AH23" s="5">
        <v>0</v>
      </c>
      <c r="AI23" s="4">
        <v>0</v>
      </c>
      <c r="AJ23" s="5">
        <v>0</v>
      </c>
      <c r="AK23" s="4">
        <v>0</v>
      </c>
      <c r="AL23" s="5">
        <v>0</v>
      </c>
      <c r="AM23" s="6">
        <v>0</v>
      </c>
      <c r="AN23" s="18">
        <v>0</v>
      </c>
      <c r="AO23" s="5">
        <v>0</v>
      </c>
      <c r="AP23" s="5">
        <v>0</v>
      </c>
      <c r="AQ23" s="4">
        <v>0</v>
      </c>
      <c r="AR23" s="5">
        <v>0</v>
      </c>
      <c r="AS23" s="4">
        <v>0</v>
      </c>
      <c r="AT23" s="32">
        <v>0</v>
      </c>
      <c r="AU23" s="18">
        <v>0</v>
      </c>
      <c r="AV23" s="5">
        <v>0</v>
      </c>
      <c r="AW23" s="4">
        <v>0</v>
      </c>
      <c r="AX23" s="5">
        <v>0</v>
      </c>
      <c r="AY23" s="4">
        <v>0</v>
      </c>
      <c r="AZ23" s="5">
        <v>0</v>
      </c>
      <c r="BA23" s="6">
        <v>0</v>
      </c>
      <c r="BB23" s="78">
        <v>0</v>
      </c>
      <c r="BC23" s="63">
        <v>1.943</v>
      </c>
      <c r="BD23" s="61">
        <v>1.826</v>
      </c>
      <c r="BE23" s="62">
        <v>1.943</v>
      </c>
      <c r="BF23" s="64">
        <v>1.914</v>
      </c>
      <c r="BG23" s="18">
        <v>0.004</v>
      </c>
      <c r="BH23" s="5">
        <v>0</v>
      </c>
      <c r="BI23" s="4">
        <v>0.004</v>
      </c>
      <c r="BJ23" s="5">
        <v>0.031</v>
      </c>
      <c r="BK23" s="4">
        <v>0.007</v>
      </c>
      <c r="BL23" s="5">
        <v>0.019</v>
      </c>
      <c r="BM23" s="5">
        <v>0.019</v>
      </c>
      <c r="BN23" s="7">
        <v>0.0095</v>
      </c>
      <c r="BO23" s="3">
        <v>0</v>
      </c>
      <c r="BP23" s="4">
        <v>0</v>
      </c>
      <c r="BQ23" s="5">
        <v>0</v>
      </c>
      <c r="BR23" s="4">
        <v>0</v>
      </c>
      <c r="BS23" s="5">
        <v>0</v>
      </c>
      <c r="BT23" s="4">
        <v>0</v>
      </c>
      <c r="BU23" s="5">
        <v>0</v>
      </c>
      <c r="BV23" s="27">
        <v>0</v>
      </c>
      <c r="BW23" s="18">
        <v>0</v>
      </c>
      <c r="BX23" s="5">
        <v>0</v>
      </c>
      <c r="BY23" s="5">
        <v>0</v>
      </c>
      <c r="BZ23" s="6">
        <v>0</v>
      </c>
    </row>
    <row r="24" spans="1:78" ht="15">
      <c r="A24" s="12">
        <v>10072</v>
      </c>
      <c r="B24" s="33" t="s">
        <v>30</v>
      </c>
      <c r="C24" s="3">
        <v>23.75580601092896</v>
      </c>
      <c r="D24" s="20">
        <v>24.00212625570776</v>
      </c>
      <c r="E24" s="19">
        <v>24.074671004566213</v>
      </c>
      <c r="F24" s="20">
        <v>25.50948611111111</v>
      </c>
      <c r="G24" s="19">
        <v>25.697093835616442</v>
      </c>
      <c r="H24" s="20">
        <v>25.8177941780822</v>
      </c>
      <c r="I24" s="19">
        <v>25.929829109589043</v>
      </c>
      <c r="J24" s="20">
        <v>25.98692725409836</v>
      </c>
      <c r="K24" s="19">
        <v>26.14999383561644</v>
      </c>
      <c r="L24" s="20">
        <v>26.249800570776255</v>
      </c>
      <c r="M24" s="19">
        <v>26.310773744292234</v>
      </c>
      <c r="N24" s="20">
        <v>26.35646994535519</v>
      </c>
      <c r="O24" s="19">
        <v>26.48385593607306</v>
      </c>
      <c r="P24" s="19">
        <v>26.544359589041097</v>
      </c>
      <c r="Q24" s="21">
        <v>26.588381392694057</v>
      </c>
      <c r="R24" s="4">
        <v>0</v>
      </c>
      <c r="S24" s="18">
        <v>0</v>
      </c>
      <c r="T24" s="5">
        <v>0</v>
      </c>
      <c r="U24" s="4">
        <v>0</v>
      </c>
      <c r="V24" s="5">
        <v>0</v>
      </c>
      <c r="W24" s="4">
        <v>0</v>
      </c>
      <c r="X24" s="5">
        <v>0</v>
      </c>
      <c r="Y24" s="4">
        <v>0</v>
      </c>
      <c r="Z24" s="5">
        <v>0</v>
      </c>
      <c r="AA24" s="4">
        <v>0</v>
      </c>
      <c r="AB24" s="5">
        <v>0</v>
      </c>
      <c r="AC24" s="4">
        <v>0</v>
      </c>
      <c r="AD24" s="5">
        <v>0</v>
      </c>
      <c r="AE24" s="5">
        <v>0</v>
      </c>
      <c r="AF24" s="6">
        <v>0</v>
      </c>
      <c r="AG24" s="18">
        <v>0</v>
      </c>
      <c r="AH24" s="5">
        <v>0</v>
      </c>
      <c r="AI24" s="4">
        <v>0</v>
      </c>
      <c r="AJ24" s="5">
        <v>0</v>
      </c>
      <c r="AK24" s="4">
        <v>0</v>
      </c>
      <c r="AL24" s="5">
        <v>0</v>
      </c>
      <c r="AM24" s="6">
        <v>0</v>
      </c>
      <c r="AN24" s="18">
        <v>0</v>
      </c>
      <c r="AO24" s="5">
        <v>0</v>
      </c>
      <c r="AP24" s="5">
        <v>0</v>
      </c>
      <c r="AQ24" s="4">
        <v>0</v>
      </c>
      <c r="AR24" s="5">
        <v>0</v>
      </c>
      <c r="AS24" s="4">
        <v>0</v>
      </c>
      <c r="AT24" s="32">
        <v>0</v>
      </c>
      <c r="AU24" s="18">
        <v>0</v>
      </c>
      <c r="AV24" s="5">
        <v>0</v>
      </c>
      <c r="AW24" s="4">
        <v>0</v>
      </c>
      <c r="AX24" s="5">
        <v>0</v>
      </c>
      <c r="AY24" s="4">
        <v>0</v>
      </c>
      <c r="AZ24" s="5">
        <v>0</v>
      </c>
      <c r="BA24" s="6">
        <v>0</v>
      </c>
      <c r="BB24" s="78">
        <v>0</v>
      </c>
      <c r="BC24" s="63">
        <v>24.34</v>
      </c>
      <c r="BD24" s="61">
        <v>22.877</v>
      </c>
      <c r="BE24" s="62">
        <v>24.34</v>
      </c>
      <c r="BF24" s="64">
        <v>23.982</v>
      </c>
      <c r="BG24" s="18">
        <v>0.17</v>
      </c>
      <c r="BH24" s="5">
        <v>0.193</v>
      </c>
      <c r="BI24" s="4">
        <v>0.413</v>
      </c>
      <c r="BJ24" s="5">
        <v>0.336</v>
      </c>
      <c r="BK24" s="4">
        <v>0.139</v>
      </c>
      <c r="BL24" s="5">
        <v>0.2375</v>
      </c>
      <c r="BM24" s="5">
        <v>0.2375</v>
      </c>
      <c r="BN24" s="7">
        <v>0.11875</v>
      </c>
      <c r="BO24" s="3">
        <v>0</v>
      </c>
      <c r="BP24" s="4">
        <v>0.005</v>
      </c>
      <c r="BQ24" s="5">
        <v>0.159</v>
      </c>
      <c r="BR24" s="4">
        <v>0</v>
      </c>
      <c r="BS24" s="5">
        <v>0.002</v>
      </c>
      <c r="BT24" s="4">
        <v>0.001</v>
      </c>
      <c r="BU24" s="5">
        <v>0.001</v>
      </c>
      <c r="BV24" s="27">
        <v>0.0005</v>
      </c>
      <c r="BW24" s="18">
        <v>0.166</v>
      </c>
      <c r="BX24" s="5">
        <v>0.167</v>
      </c>
      <c r="BY24" s="5">
        <v>0.1685</v>
      </c>
      <c r="BZ24" s="6">
        <v>0.0025</v>
      </c>
    </row>
    <row r="25" spans="1:78" ht="15">
      <c r="A25" s="12">
        <v>10074</v>
      </c>
      <c r="B25" s="33" t="s">
        <v>31</v>
      </c>
      <c r="C25" s="3">
        <v>27.864071038251367</v>
      </c>
      <c r="D25" s="20">
        <v>30.282504566210044</v>
      </c>
      <c r="E25" s="19">
        <v>30.437412557077625</v>
      </c>
      <c r="F25" s="20">
        <v>32.272634448998176</v>
      </c>
      <c r="G25" s="19">
        <v>32.519363127853886</v>
      </c>
      <c r="H25" s="20">
        <v>32.76325799086758</v>
      </c>
      <c r="I25" s="19">
        <v>33.00139075342466</v>
      </c>
      <c r="J25" s="20">
        <v>33.226850182149356</v>
      </c>
      <c r="K25" s="19">
        <v>33.45412659817352</v>
      </c>
      <c r="L25" s="20">
        <v>33.682793264840186</v>
      </c>
      <c r="M25" s="19">
        <v>33.91300947488585</v>
      </c>
      <c r="N25" s="20">
        <v>34.14465585154827</v>
      </c>
      <c r="O25" s="19">
        <v>34.37815993150685</v>
      </c>
      <c r="P25" s="19">
        <v>34.61310742009132</v>
      </c>
      <c r="Q25" s="21">
        <v>34.84963470319635</v>
      </c>
      <c r="R25" s="4">
        <v>0</v>
      </c>
      <c r="S25" s="18">
        <v>0</v>
      </c>
      <c r="T25" s="5">
        <v>0</v>
      </c>
      <c r="U25" s="4">
        <v>0</v>
      </c>
      <c r="V25" s="5">
        <v>0</v>
      </c>
      <c r="W25" s="4">
        <v>0</v>
      </c>
      <c r="X25" s="5">
        <v>0</v>
      </c>
      <c r="Y25" s="4">
        <v>0</v>
      </c>
      <c r="Z25" s="5">
        <v>0</v>
      </c>
      <c r="AA25" s="4">
        <v>0</v>
      </c>
      <c r="AB25" s="5">
        <v>0</v>
      </c>
      <c r="AC25" s="4">
        <v>0</v>
      </c>
      <c r="AD25" s="5">
        <v>0</v>
      </c>
      <c r="AE25" s="5">
        <v>0</v>
      </c>
      <c r="AF25" s="6">
        <v>0</v>
      </c>
      <c r="AG25" s="18">
        <v>2.941552511415525</v>
      </c>
      <c r="AH25" s="5">
        <v>2.9414383561643835</v>
      </c>
      <c r="AI25" s="4">
        <v>2.943306010928962</v>
      </c>
      <c r="AJ25" s="5">
        <v>2.940068493150685</v>
      </c>
      <c r="AK25" s="4">
        <v>2.9329908675799086</v>
      </c>
      <c r="AL25" s="5">
        <v>2.9329908675799086</v>
      </c>
      <c r="AM25" s="6">
        <v>2.9291894353369763</v>
      </c>
      <c r="AN25" s="18">
        <v>0</v>
      </c>
      <c r="AO25" s="5">
        <v>0</v>
      </c>
      <c r="AP25" s="5">
        <v>0</v>
      </c>
      <c r="AQ25" s="4">
        <v>0</v>
      </c>
      <c r="AR25" s="5">
        <v>0</v>
      </c>
      <c r="AS25" s="4">
        <v>0</v>
      </c>
      <c r="AT25" s="32">
        <v>0</v>
      </c>
      <c r="AU25" s="18">
        <v>0</v>
      </c>
      <c r="AV25" s="5">
        <v>0</v>
      </c>
      <c r="AW25" s="4">
        <v>0</v>
      </c>
      <c r="AX25" s="5">
        <v>0</v>
      </c>
      <c r="AY25" s="4">
        <v>0</v>
      </c>
      <c r="AZ25" s="5">
        <v>0</v>
      </c>
      <c r="BA25" s="6">
        <v>0</v>
      </c>
      <c r="BB25" s="78">
        <v>0</v>
      </c>
      <c r="BC25" s="63">
        <v>27.08</v>
      </c>
      <c r="BD25" s="61">
        <v>25.452</v>
      </c>
      <c r="BE25" s="62">
        <v>27.08</v>
      </c>
      <c r="BF25" s="64">
        <v>26.682</v>
      </c>
      <c r="BG25" s="18">
        <v>0.223</v>
      </c>
      <c r="BH25" s="5">
        <v>0.285</v>
      </c>
      <c r="BI25" s="4">
        <v>0.3</v>
      </c>
      <c r="BJ25" s="5">
        <v>0.411</v>
      </c>
      <c r="BK25" s="4">
        <v>0.256</v>
      </c>
      <c r="BL25" s="5">
        <v>0.3335</v>
      </c>
      <c r="BM25" s="5">
        <v>0.3335</v>
      </c>
      <c r="BN25" s="7">
        <v>0.16675</v>
      </c>
      <c r="BO25" s="3">
        <v>0</v>
      </c>
      <c r="BP25" s="4">
        <v>0.001</v>
      </c>
      <c r="BQ25" s="5">
        <v>0</v>
      </c>
      <c r="BR25" s="4">
        <v>0.077</v>
      </c>
      <c r="BS25" s="5">
        <v>0.028</v>
      </c>
      <c r="BT25" s="4">
        <v>0.052500000000000005</v>
      </c>
      <c r="BU25" s="5">
        <v>0.052500000000000005</v>
      </c>
      <c r="BV25" s="27">
        <v>0.026250000000000002</v>
      </c>
      <c r="BW25" s="18">
        <v>0.106</v>
      </c>
      <c r="BX25" s="5">
        <v>0.1585</v>
      </c>
      <c r="BY25" s="5">
        <v>0.23725000000000002</v>
      </c>
      <c r="BZ25" s="6">
        <v>0.13125</v>
      </c>
    </row>
    <row r="26" spans="1:78" ht="15">
      <c r="A26" s="12">
        <v>10076</v>
      </c>
      <c r="B26" s="33" t="s">
        <v>32</v>
      </c>
      <c r="C26" s="3">
        <v>6.0128642987249545</v>
      </c>
      <c r="D26" s="20">
        <v>7.815230022831051</v>
      </c>
      <c r="E26" s="19">
        <v>7.847892237442921</v>
      </c>
      <c r="F26" s="20">
        <v>8.036165755919855</v>
      </c>
      <c r="G26" s="19">
        <v>8.131626598173517</v>
      </c>
      <c r="H26" s="20">
        <v>8.220783219178085</v>
      </c>
      <c r="I26" s="19">
        <v>8.309939611872146</v>
      </c>
      <c r="J26" s="20">
        <v>8.391818192167579</v>
      </c>
      <c r="K26" s="19">
        <v>8.488253196347031</v>
      </c>
      <c r="L26" s="20">
        <v>8.577409931506848</v>
      </c>
      <c r="M26" s="19">
        <v>8.666566438356162</v>
      </c>
      <c r="N26" s="20">
        <v>8.747470059198541</v>
      </c>
      <c r="O26" s="19">
        <v>8.844879794520548</v>
      </c>
      <c r="P26" s="19">
        <v>8.93403595890411</v>
      </c>
      <c r="Q26" s="21">
        <v>9.023192922374427</v>
      </c>
      <c r="R26" s="4">
        <v>0</v>
      </c>
      <c r="S26" s="18">
        <v>0</v>
      </c>
      <c r="T26" s="5">
        <v>0</v>
      </c>
      <c r="U26" s="4">
        <v>0</v>
      </c>
      <c r="V26" s="5">
        <v>0</v>
      </c>
      <c r="W26" s="4">
        <v>0</v>
      </c>
      <c r="X26" s="5">
        <v>0</v>
      </c>
      <c r="Y26" s="4">
        <v>0</v>
      </c>
      <c r="Z26" s="5">
        <v>0</v>
      </c>
      <c r="AA26" s="4">
        <v>0</v>
      </c>
      <c r="AB26" s="5">
        <v>0</v>
      </c>
      <c r="AC26" s="4">
        <v>0</v>
      </c>
      <c r="AD26" s="5">
        <v>0</v>
      </c>
      <c r="AE26" s="5">
        <v>0</v>
      </c>
      <c r="AF26" s="6">
        <v>0</v>
      </c>
      <c r="AG26" s="18">
        <v>0</v>
      </c>
      <c r="AH26" s="5">
        <v>0</v>
      </c>
      <c r="AI26" s="4">
        <v>0</v>
      </c>
      <c r="AJ26" s="5">
        <v>0</v>
      </c>
      <c r="AK26" s="4">
        <v>0</v>
      </c>
      <c r="AL26" s="5">
        <v>0</v>
      </c>
      <c r="AM26" s="6">
        <v>0</v>
      </c>
      <c r="AN26" s="18">
        <v>0</v>
      </c>
      <c r="AO26" s="5">
        <v>0</v>
      </c>
      <c r="AP26" s="5">
        <v>0</v>
      </c>
      <c r="AQ26" s="4">
        <v>0</v>
      </c>
      <c r="AR26" s="5">
        <v>0</v>
      </c>
      <c r="AS26" s="4">
        <v>0</v>
      </c>
      <c r="AT26" s="32">
        <v>0</v>
      </c>
      <c r="AU26" s="18">
        <v>0</v>
      </c>
      <c r="AV26" s="5">
        <v>0</v>
      </c>
      <c r="AW26" s="4">
        <v>0</v>
      </c>
      <c r="AX26" s="5">
        <v>0</v>
      </c>
      <c r="AY26" s="4">
        <v>0</v>
      </c>
      <c r="AZ26" s="5">
        <v>0</v>
      </c>
      <c r="BA26" s="6">
        <v>0</v>
      </c>
      <c r="BB26" s="78">
        <v>0</v>
      </c>
      <c r="BC26" s="63">
        <v>4.889</v>
      </c>
      <c r="BD26" s="61">
        <v>4.595</v>
      </c>
      <c r="BE26" s="62">
        <v>4.889</v>
      </c>
      <c r="BF26" s="64">
        <v>4.817</v>
      </c>
      <c r="BG26" s="18">
        <v>0.017</v>
      </c>
      <c r="BH26" s="5">
        <v>0.069</v>
      </c>
      <c r="BI26" s="4">
        <v>0.223</v>
      </c>
      <c r="BJ26" s="5">
        <v>0.06</v>
      </c>
      <c r="BK26" s="4">
        <v>0.021</v>
      </c>
      <c r="BL26" s="5">
        <v>0.0405</v>
      </c>
      <c r="BM26" s="5">
        <v>0.0405</v>
      </c>
      <c r="BN26" s="7">
        <v>0.02025</v>
      </c>
      <c r="BO26" s="3">
        <v>0</v>
      </c>
      <c r="BP26" s="4">
        <v>0</v>
      </c>
      <c r="BQ26" s="5">
        <v>0</v>
      </c>
      <c r="BR26" s="4">
        <v>0.006</v>
      </c>
      <c r="BS26" s="5">
        <v>0</v>
      </c>
      <c r="BT26" s="4">
        <v>0.003</v>
      </c>
      <c r="BU26" s="5">
        <v>0.003</v>
      </c>
      <c r="BV26" s="27">
        <v>0.0015</v>
      </c>
      <c r="BW26" s="18">
        <v>0.006</v>
      </c>
      <c r="BX26" s="5">
        <v>0.009000000000000001</v>
      </c>
      <c r="BY26" s="5">
        <v>0.0135</v>
      </c>
      <c r="BZ26" s="6">
        <v>0.0075</v>
      </c>
    </row>
    <row r="27" spans="1:78" ht="15">
      <c r="A27" s="12">
        <v>10078</v>
      </c>
      <c r="B27" s="33" t="s">
        <v>33</v>
      </c>
      <c r="C27" s="3">
        <v>3.521857923497268</v>
      </c>
      <c r="D27" s="20">
        <v>3.6635889269406396</v>
      </c>
      <c r="E27" s="19">
        <v>3.711955593607306</v>
      </c>
      <c r="F27" s="20">
        <v>4.349623747723133</v>
      </c>
      <c r="G27" s="19">
        <v>4.808750684931508</v>
      </c>
      <c r="H27" s="20">
        <v>5.122186415525115</v>
      </c>
      <c r="I27" s="19">
        <v>5.141419748858446</v>
      </c>
      <c r="J27" s="20">
        <v>5.147440801457195</v>
      </c>
      <c r="K27" s="19">
        <v>5.164434589041098</v>
      </c>
      <c r="L27" s="20">
        <v>5.1763035388127845</v>
      </c>
      <c r="M27" s="19">
        <v>5.191064840182648</v>
      </c>
      <c r="N27" s="20">
        <v>5.2017577413479055</v>
      </c>
      <c r="O27" s="19">
        <v>5.22559794520548</v>
      </c>
      <c r="P27" s="19">
        <v>5.244182305936072</v>
      </c>
      <c r="Q27" s="21">
        <v>5.262875228310502</v>
      </c>
      <c r="R27" s="4">
        <v>0</v>
      </c>
      <c r="S27" s="18">
        <v>0</v>
      </c>
      <c r="T27" s="5">
        <v>0</v>
      </c>
      <c r="U27" s="4">
        <v>0</v>
      </c>
      <c r="V27" s="5">
        <v>0</v>
      </c>
      <c r="W27" s="4">
        <v>0</v>
      </c>
      <c r="X27" s="5">
        <v>0</v>
      </c>
      <c r="Y27" s="4">
        <v>0</v>
      </c>
      <c r="Z27" s="5">
        <v>0</v>
      </c>
      <c r="AA27" s="4">
        <v>0</v>
      </c>
      <c r="AB27" s="5">
        <v>0</v>
      </c>
      <c r="AC27" s="4">
        <v>0</v>
      </c>
      <c r="AD27" s="5">
        <v>0</v>
      </c>
      <c r="AE27" s="5">
        <v>0</v>
      </c>
      <c r="AF27" s="6">
        <v>0</v>
      </c>
      <c r="AG27" s="18">
        <v>0</v>
      </c>
      <c r="AH27" s="5">
        <v>0</v>
      </c>
      <c r="AI27" s="4">
        <v>0</v>
      </c>
      <c r="AJ27" s="5">
        <v>0</v>
      </c>
      <c r="AK27" s="4">
        <v>0</v>
      </c>
      <c r="AL27" s="5">
        <v>0</v>
      </c>
      <c r="AM27" s="6">
        <v>0</v>
      </c>
      <c r="AN27" s="18">
        <v>0</v>
      </c>
      <c r="AO27" s="5">
        <v>0</v>
      </c>
      <c r="AP27" s="5">
        <v>0</v>
      </c>
      <c r="AQ27" s="4">
        <v>0</v>
      </c>
      <c r="AR27" s="5">
        <v>0</v>
      </c>
      <c r="AS27" s="4">
        <v>0</v>
      </c>
      <c r="AT27" s="32">
        <v>0</v>
      </c>
      <c r="AU27" s="18">
        <v>0</v>
      </c>
      <c r="AV27" s="5">
        <v>0</v>
      </c>
      <c r="AW27" s="4">
        <v>0</v>
      </c>
      <c r="AX27" s="5">
        <v>0</v>
      </c>
      <c r="AY27" s="4">
        <v>0</v>
      </c>
      <c r="AZ27" s="5">
        <v>0</v>
      </c>
      <c r="BA27" s="6">
        <v>0</v>
      </c>
      <c r="BB27" s="78">
        <v>0</v>
      </c>
      <c r="BC27" s="63">
        <v>3.7729999999999997</v>
      </c>
      <c r="BD27" s="61">
        <v>3.546</v>
      </c>
      <c r="BE27" s="62">
        <v>3.7729999999999997</v>
      </c>
      <c r="BF27" s="64">
        <v>3.718</v>
      </c>
      <c r="BG27" s="18">
        <v>0.019</v>
      </c>
      <c r="BH27" s="5">
        <v>0.072</v>
      </c>
      <c r="BI27" s="4">
        <v>0.016</v>
      </c>
      <c r="BJ27" s="5">
        <v>0.016</v>
      </c>
      <c r="BK27" s="4">
        <v>0.013</v>
      </c>
      <c r="BL27" s="5">
        <v>0.014499999999999999</v>
      </c>
      <c r="BM27" s="5">
        <v>0.014499999999999999</v>
      </c>
      <c r="BN27" s="7">
        <v>0.0072499999999999995</v>
      </c>
      <c r="BO27" s="3">
        <v>0.001</v>
      </c>
      <c r="BP27" s="4">
        <v>0</v>
      </c>
      <c r="BQ27" s="5">
        <v>0</v>
      </c>
      <c r="BR27" s="4">
        <v>0</v>
      </c>
      <c r="BS27" s="5">
        <v>0</v>
      </c>
      <c r="BT27" s="4">
        <v>0</v>
      </c>
      <c r="BU27" s="5">
        <v>0</v>
      </c>
      <c r="BV27" s="27">
        <v>0</v>
      </c>
      <c r="BW27" s="18">
        <v>0.001</v>
      </c>
      <c r="BX27" s="5">
        <v>0.001</v>
      </c>
      <c r="BY27" s="5">
        <v>0.001</v>
      </c>
      <c r="BZ27" s="6">
        <v>0</v>
      </c>
    </row>
    <row r="28" spans="1:78" ht="15">
      <c r="A28" s="12">
        <v>10079</v>
      </c>
      <c r="B28" s="33" t="s">
        <v>34</v>
      </c>
      <c r="C28" s="3">
        <v>83.52755009107469</v>
      </c>
      <c r="D28" s="20">
        <v>84.14577922374428</v>
      </c>
      <c r="E28" s="19">
        <v>84.35545456621004</v>
      </c>
      <c r="F28" s="20">
        <v>84.71608367486337</v>
      </c>
      <c r="G28" s="19">
        <v>85.51652374429224</v>
      </c>
      <c r="H28" s="20">
        <v>86.11755296803652</v>
      </c>
      <c r="I28" s="19">
        <v>86.66785125570777</v>
      </c>
      <c r="J28" s="20">
        <v>87.01252811930785</v>
      </c>
      <c r="K28" s="19">
        <v>87.83897888127854</v>
      </c>
      <c r="L28" s="20">
        <v>88.4599037671233</v>
      </c>
      <c r="M28" s="19">
        <v>89.03027054794521</v>
      </c>
      <c r="N28" s="20">
        <v>89.38870355191257</v>
      </c>
      <c r="O28" s="19">
        <v>90.24210547945205</v>
      </c>
      <c r="P28" s="19">
        <v>90.8836723744292</v>
      </c>
      <c r="Q28" s="21">
        <v>91.47487191780822</v>
      </c>
      <c r="R28" s="4">
        <v>0</v>
      </c>
      <c r="S28" s="18">
        <v>0</v>
      </c>
      <c r="T28" s="5">
        <v>0</v>
      </c>
      <c r="U28" s="4">
        <v>0</v>
      </c>
      <c r="V28" s="5">
        <v>0</v>
      </c>
      <c r="W28" s="4">
        <v>0</v>
      </c>
      <c r="X28" s="5">
        <v>0</v>
      </c>
      <c r="Y28" s="4">
        <v>0</v>
      </c>
      <c r="Z28" s="5">
        <v>0</v>
      </c>
      <c r="AA28" s="4">
        <v>0</v>
      </c>
      <c r="AB28" s="5">
        <v>0</v>
      </c>
      <c r="AC28" s="4">
        <v>0</v>
      </c>
      <c r="AD28" s="5">
        <v>0</v>
      </c>
      <c r="AE28" s="5">
        <v>0</v>
      </c>
      <c r="AF28" s="6">
        <v>0</v>
      </c>
      <c r="AG28" s="18">
        <v>2.941552511415525</v>
      </c>
      <c r="AH28" s="5">
        <v>2.9414383561643835</v>
      </c>
      <c r="AI28" s="4">
        <v>2.943306010928962</v>
      </c>
      <c r="AJ28" s="5">
        <v>2.940068493150685</v>
      </c>
      <c r="AK28" s="4">
        <v>2.9329908675799086</v>
      </c>
      <c r="AL28" s="5">
        <v>2.9329908675799086</v>
      </c>
      <c r="AM28" s="6">
        <v>2.9291894353369763</v>
      </c>
      <c r="AN28" s="18">
        <v>0</v>
      </c>
      <c r="AO28" s="5">
        <v>0</v>
      </c>
      <c r="AP28" s="5">
        <v>0</v>
      </c>
      <c r="AQ28" s="4">
        <v>0</v>
      </c>
      <c r="AR28" s="5">
        <v>0</v>
      </c>
      <c r="AS28" s="4">
        <v>0</v>
      </c>
      <c r="AT28" s="32">
        <v>0</v>
      </c>
      <c r="AU28" s="18">
        <v>4.068835616438356</v>
      </c>
      <c r="AV28" s="5">
        <v>4.015296803652968</v>
      </c>
      <c r="AW28" s="4">
        <v>3.773110200364299</v>
      </c>
      <c r="AX28" s="5">
        <v>3.5050228310502285</v>
      </c>
      <c r="AY28" s="4">
        <v>3.253310502283105</v>
      </c>
      <c r="AZ28" s="5">
        <v>3.0190639269406394</v>
      </c>
      <c r="BA28" s="6">
        <v>2.79474043715847</v>
      </c>
      <c r="BB28" s="78">
        <v>0</v>
      </c>
      <c r="BC28" s="63">
        <v>89.494</v>
      </c>
      <c r="BD28" s="61">
        <v>84.114</v>
      </c>
      <c r="BE28" s="62">
        <v>89.494</v>
      </c>
      <c r="BF28" s="64">
        <v>88.179</v>
      </c>
      <c r="BG28" s="18">
        <v>0.346</v>
      </c>
      <c r="BH28" s="5">
        <v>0.632</v>
      </c>
      <c r="BI28" s="4">
        <v>0.669</v>
      </c>
      <c r="BJ28" s="5">
        <v>1.035</v>
      </c>
      <c r="BK28" s="4">
        <v>0.616</v>
      </c>
      <c r="BL28" s="5">
        <v>0.8254999999999999</v>
      </c>
      <c r="BM28" s="5">
        <v>0.8254999999999999</v>
      </c>
      <c r="BN28" s="7">
        <v>0.41274999999999995</v>
      </c>
      <c r="BO28" s="3">
        <v>0</v>
      </c>
      <c r="BP28" s="4">
        <v>0</v>
      </c>
      <c r="BQ28" s="5">
        <v>0</v>
      </c>
      <c r="BR28" s="4">
        <v>0</v>
      </c>
      <c r="BS28" s="5">
        <v>0</v>
      </c>
      <c r="BT28" s="4">
        <v>0</v>
      </c>
      <c r="BU28" s="5">
        <v>0</v>
      </c>
      <c r="BV28" s="27">
        <v>0</v>
      </c>
      <c r="BW28" s="18">
        <v>0</v>
      </c>
      <c r="BX28" s="5">
        <v>0</v>
      </c>
      <c r="BY28" s="5">
        <v>0</v>
      </c>
      <c r="BZ28" s="6">
        <v>0</v>
      </c>
    </row>
    <row r="29" spans="1:78" ht="15">
      <c r="A29" s="12">
        <v>10080</v>
      </c>
      <c r="B29" s="33" t="s">
        <v>35</v>
      </c>
      <c r="C29" s="3">
        <v>7.1070127504553735</v>
      </c>
      <c r="D29" s="20">
        <v>6.600450114155251</v>
      </c>
      <c r="E29" s="19">
        <v>6.603685616438357</v>
      </c>
      <c r="F29" s="20">
        <v>6.608417349726775</v>
      </c>
      <c r="G29" s="19">
        <v>6.609877625570774</v>
      </c>
      <c r="H29" s="20">
        <v>6.61284497716895</v>
      </c>
      <c r="I29" s="19">
        <v>6.615731506849315</v>
      </c>
      <c r="J29" s="20">
        <v>6.620101434426231</v>
      </c>
      <c r="K29" s="19">
        <v>6.621281735159817</v>
      </c>
      <c r="L29" s="20">
        <v>6.62395308219178</v>
      </c>
      <c r="M29" s="19">
        <v>6.626559132420089</v>
      </c>
      <c r="N29" s="20">
        <v>6.630633310564662</v>
      </c>
      <c r="O29" s="19">
        <v>6.6315880136986305</v>
      </c>
      <c r="P29" s="19">
        <v>6.634016780821917</v>
      </c>
      <c r="Q29" s="21">
        <v>6.636392009132419</v>
      </c>
      <c r="R29" s="4">
        <v>0</v>
      </c>
      <c r="S29" s="18">
        <v>0</v>
      </c>
      <c r="T29" s="5">
        <v>0</v>
      </c>
      <c r="U29" s="4">
        <v>0</v>
      </c>
      <c r="V29" s="5">
        <v>0</v>
      </c>
      <c r="W29" s="4">
        <v>0</v>
      </c>
      <c r="X29" s="5">
        <v>0</v>
      </c>
      <c r="Y29" s="4">
        <v>0</v>
      </c>
      <c r="Z29" s="5">
        <v>0</v>
      </c>
      <c r="AA29" s="4">
        <v>0</v>
      </c>
      <c r="AB29" s="5">
        <v>0</v>
      </c>
      <c r="AC29" s="4">
        <v>0</v>
      </c>
      <c r="AD29" s="5">
        <v>0</v>
      </c>
      <c r="AE29" s="5">
        <v>0</v>
      </c>
      <c r="AF29" s="6">
        <v>0</v>
      </c>
      <c r="AG29" s="18">
        <v>0</v>
      </c>
      <c r="AH29" s="5">
        <v>0</v>
      </c>
      <c r="AI29" s="4">
        <v>0</v>
      </c>
      <c r="AJ29" s="5">
        <v>0</v>
      </c>
      <c r="AK29" s="4">
        <v>0</v>
      </c>
      <c r="AL29" s="5">
        <v>0</v>
      </c>
      <c r="AM29" s="6">
        <v>0</v>
      </c>
      <c r="AN29" s="18">
        <v>0</v>
      </c>
      <c r="AO29" s="5">
        <v>0</v>
      </c>
      <c r="AP29" s="5">
        <v>0</v>
      </c>
      <c r="AQ29" s="4">
        <v>0</v>
      </c>
      <c r="AR29" s="5">
        <v>0</v>
      </c>
      <c r="AS29" s="4">
        <v>0</v>
      </c>
      <c r="AT29" s="32">
        <v>0</v>
      </c>
      <c r="AU29" s="18">
        <v>0</v>
      </c>
      <c r="AV29" s="5">
        <v>0</v>
      </c>
      <c r="AW29" s="4">
        <v>0</v>
      </c>
      <c r="AX29" s="5">
        <v>0</v>
      </c>
      <c r="AY29" s="4">
        <v>0</v>
      </c>
      <c r="AZ29" s="5">
        <v>0</v>
      </c>
      <c r="BA29" s="6">
        <v>0</v>
      </c>
      <c r="BB29" s="78">
        <v>0</v>
      </c>
      <c r="BC29" s="63">
        <v>7.548</v>
      </c>
      <c r="BD29" s="61">
        <v>7.094</v>
      </c>
      <c r="BE29" s="62">
        <v>7.548</v>
      </c>
      <c r="BF29" s="64">
        <v>7.437</v>
      </c>
      <c r="BG29" s="18">
        <v>0.042</v>
      </c>
      <c r="BH29" s="5">
        <v>0.057</v>
      </c>
      <c r="BI29" s="4">
        <v>0.033</v>
      </c>
      <c r="BJ29" s="5">
        <v>0.057</v>
      </c>
      <c r="BK29" s="4">
        <v>0.052</v>
      </c>
      <c r="BL29" s="5">
        <v>0.05450000000000001</v>
      </c>
      <c r="BM29" s="5">
        <v>0.05450000000000001</v>
      </c>
      <c r="BN29" s="7">
        <v>0.027250000000000003</v>
      </c>
      <c r="BO29" s="3">
        <v>0</v>
      </c>
      <c r="BP29" s="4">
        <v>0</v>
      </c>
      <c r="BQ29" s="5">
        <v>0</v>
      </c>
      <c r="BR29" s="4">
        <v>0</v>
      </c>
      <c r="BS29" s="5">
        <v>0</v>
      </c>
      <c r="BT29" s="4">
        <v>0</v>
      </c>
      <c r="BU29" s="5">
        <v>0</v>
      </c>
      <c r="BV29" s="27">
        <v>0</v>
      </c>
      <c r="BW29" s="18">
        <v>0</v>
      </c>
      <c r="BX29" s="5">
        <v>0</v>
      </c>
      <c r="BY29" s="5">
        <v>0</v>
      </c>
      <c r="BZ29" s="6">
        <v>0</v>
      </c>
    </row>
    <row r="30" spans="1:78" ht="15">
      <c r="A30" s="12">
        <v>10081</v>
      </c>
      <c r="B30" s="33" t="s">
        <v>36</v>
      </c>
      <c r="C30" s="3">
        <v>12.452527322404372</v>
      </c>
      <c r="D30" s="20">
        <v>12.051348515981733</v>
      </c>
      <c r="E30" s="19">
        <v>12.051348630136983</v>
      </c>
      <c r="F30" s="20">
        <v>12.056370673952642</v>
      </c>
      <c r="G30" s="19">
        <v>12.051348744292238</v>
      </c>
      <c r="H30" s="20">
        <v>12.051348630136985</v>
      </c>
      <c r="I30" s="19">
        <v>12.051348630136985</v>
      </c>
      <c r="J30" s="20">
        <v>12.056370787795988</v>
      </c>
      <c r="K30" s="19">
        <v>12.051348630136985</v>
      </c>
      <c r="L30" s="20">
        <v>12.051348630136987</v>
      </c>
      <c r="M30" s="19">
        <v>12.051348744292238</v>
      </c>
      <c r="N30" s="20">
        <v>12.056370787795991</v>
      </c>
      <c r="O30" s="19">
        <v>12.051348515981733</v>
      </c>
      <c r="P30" s="19">
        <v>12.051348630136983</v>
      </c>
      <c r="Q30" s="21">
        <v>12.051348630136985</v>
      </c>
      <c r="R30" s="4">
        <v>0</v>
      </c>
      <c r="S30" s="18">
        <v>0</v>
      </c>
      <c r="T30" s="5">
        <v>0</v>
      </c>
      <c r="U30" s="4">
        <v>0</v>
      </c>
      <c r="V30" s="5">
        <v>0</v>
      </c>
      <c r="W30" s="4">
        <v>0</v>
      </c>
      <c r="X30" s="5">
        <v>0</v>
      </c>
      <c r="Y30" s="4">
        <v>0</v>
      </c>
      <c r="Z30" s="5">
        <v>0</v>
      </c>
      <c r="AA30" s="4">
        <v>0</v>
      </c>
      <c r="AB30" s="5">
        <v>0</v>
      </c>
      <c r="AC30" s="4">
        <v>0</v>
      </c>
      <c r="AD30" s="5">
        <v>0</v>
      </c>
      <c r="AE30" s="5">
        <v>0</v>
      </c>
      <c r="AF30" s="6">
        <v>0</v>
      </c>
      <c r="AG30" s="18">
        <v>2.941552511415525</v>
      </c>
      <c r="AH30" s="5">
        <v>2.9414383561643835</v>
      </c>
      <c r="AI30" s="4">
        <v>2.943306010928962</v>
      </c>
      <c r="AJ30" s="5">
        <v>2.940068493150685</v>
      </c>
      <c r="AK30" s="4">
        <v>2.9329908675799086</v>
      </c>
      <c r="AL30" s="5">
        <v>2.9329908675799086</v>
      </c>
      <c r="AM30" s="6">
        <v>2.9291894353369763</v>
      </c>
      <c r="AN30" s="18">
        <v>0</v>
      </c>
      <c r="AO30" s="5">
        <v>0</v>
      </c>
      <c r="AP30" s="5">
        <v>0</v>
      </c>
      <c r="AQ30" s="4">
        <v>0</v>
      </c>
      <c r="AR30" s="5">
        <v>0</v>
      </c>
      <c r="AS30" s="4">
        <v>0</v>
      </c>
      <c r="AT30" s="32">
        <v>0</v>
      </c>
      <c r="AU30" s="18">
        <v>0</v>
      </c>
      <c r="AV30" s="5">
        <v>0</v>
      </c>
      <c r="AW30" s="4">
        <v>0</v>
      </c>
      <c r="AX30" s="5">
        <v>0</v>
      </c>
      <c r="AY30" s="4">
        <v>0</v>
      </c>
      <c r="AZ30" s="5">
        <v>0</v>
      </c>
      <c r="BA30" s="6">
        <v>0</v>
      </c>
      <c r="BB30" s="78">
        <v>0</v>
      </c>
      <c r="BC30" s="63">
        <v>10.611</v>
      </c>
      <c r="BD30" s="61">
        <v>9.973</v>
      </c>
      <c r="BE30" s="62">
        <v>10.611</v>
      </c>
      <c r="BF30" s="64">
        <v>10.455</v>
      </c>
      <c r="BG30" s="18">
        <v>0.097</v>
      </c>
      <c r="BH30" s="5">
        <v>0.101</v>
      </c>
      <c r="BI30" s="4">
        <v>0.132</v>
      </c>
      <c r="BJ30" s="5">
        <v>0.122</v>
      </c>
      <c r="BK30" s="4">
        <v>0.1</v>
      </c>
      <c r="BL30" s="5">
        <v>0.11100000000000002</v>
      </c>
      <c r="BM30" s="5">
        <v>0.11100000000000002</v>
      </c>
      <c r="BN30" s="7">
        <v>0.05550000000000001</v>
      </c>
      <c r="BO30" s="3">
        <v>0</v>
      </c>
      <c r="BP30" s="4">
        <v>0.001</v>
      </c>
      <c r="BQ30" s="5">
        <v>0</v>
      </c>
      <c r="BR30" s="4">
        <v>0.001</v>
      </c>
      <c r="BS30" s="5">
        <v>0.01</v>
      </c>
      <c r="BT30" s="4">
        <v>0.0055</v>
      </c>
      <c r="BU30" s="5">
        <v>0.0055</v>
      </c>
      <c r="BV30" s="27">
        <v>0.00275</v>
      </c>
      <c r="BW30" s="18">
        <v>0.012</v>
      </c>
      <c r="BX30" s="5">
        <v>0.0175</v>
      </c>
      <c r="BY30" s="5">
        <v>0.02575</v>
      </c>
      <c r="BZ30" s="6">
        <v>0.013749999999999998</v>
      </c>
    </row>
    <row r="31" spans="1:78" ht="15">
      <c r="A31" s="12">
        <v>10082</v>
      </c>
      <c r="B31" s="33" t="s">
        <v>37</v>
      </c>
      <c r="C31" s="3">
        <v>0.10393897996357013</v>
      </c>
      <c r="D31" s="20">
        <v>0.09501598173515984</v>
      </c>
      <c r="E31" s="19">
        <v>0.09501609589041098</v>
      </c>
      <c r="F31" s="20">
        <v>0.09949829234972678</v>
      </c>
      <c r="G31" s="19">
        <v>0.09940936073059363</v>
      </c>
      <c r="H31" s="20">
        <v>0.0994095890410959</v>
      </c>
      <c r="I31" s="19">
        <v>0.09940970319634704</v>
      </c>
      <c r="J31" s="20">
        <v>0.0994986338797814</v>
      </c>
      <c r="K31" s="19">
        <v>0.09940958904109588</v>
      </c>
      <c r="L31" s="20">
        <v>0.09940936073059363</v>
      </c>
      <c r="M31" s="19">
        <v>0.09940936073059363</v>
      </c>
      <c r="N31" s="20">
        <v>0.09949863387978145</v>
      </c>
      <c r="O31" s="19">
        <v>0.09940958904109588</v>
      </c>
      <c r="P31" s="19">
        <v>0.09940970319634702</v>
      </c>
      <c r="Q31" s="21">
        <v>0.09940958904109588</v>
      </c>
      <c r="R31" s="4">
        <v>0</v>
      </c>
      <c r="S31" s="18">
        <v>0</v>
      </c>
      <c r="T31" s="5">
        <v>0</v>
      </c>
      <c r="U31" s="4">
        <v>0</v>
      </c>
      <c r="V31" s="5">
        <v>0</v>
      </c>
      <c r="W31" s="4">
        <v>0</v>
      </c>
      <c r="X31" s="5">
        <v>0</v>
      </c>
      <c r="Y31" s="4">
        <v>0</v>
      </c>
      <c r="Z31" s="5">
        <v>0</v>
      </c>
      <c r="AA31" s="4">
        <v>0</v>
      </c>
      <c r="AB31" s="5">
        <v>0</v>
      </c>
      <c r="AC31" s="4">
        <v>0</v>
      </c>
      <c r="AD31" s="5">
        <v>0</v>
      </c>
      <c r="AE31" s="5">
        <v>0</v>
      </c>
      <c r="AF31" s="6">
        <v>0</v>
      </c>
      <c r="AG31" s="18">
        <v>0</v>
      </c>
      <c r="AH31" s="5">
        <v>0</v>
      </c>
      <c r="AI31" s="4">
        <v>0</v>
      </c>
      <c r="AJ31" s="5">
        <v>0</v>
      </c>
      <c r="AK31" s="4">
        <v>0</v>
      </c>
      <c r="AL31" s="5">
        <v>0</v>
      </c>
      <c r="AM31" s="6">
        <v>0</v>
      </c>
      <c r="AN31" s="18">
        <v>0</v>
      </c>
      <c r="AO31" s="5">
        <v>0</v>
      </c>
      <c r="AP31" s="5">
        <v>0</v>
      </c>
      <c r="AQ31" s="4">
        <v>0</v>
      </c>
      <c r="AR31" s="5">
        <v>0</v>
      </c>
      <c r="AS31" s="4">
        <v>0</v>
      </c>
      <c r="AT31" s="32">
        <v>0</v>
      </c>
      <c r="AU31" s="18">
        <v>0</v>
      </c>
      <c r="AV31" s="5">
        <v>0</v>
      </c>
      <c r="AW31" s="4">
        <v>0</v>
      </c>
      <c r="AX31" s="5">
        <v>0</v>
      </c>
      <c r="AY31" s="4">
        <v>0</v>
      </c>
      <c r="AZ31" s="5">
        <v>0</v>
      </c>
      <c r="BA31" s="6">
        <v>0</v>
      </c>
      <c r="BB31" s="78">
        <v>0</v>
      </c>
      <c r="BC31" s="63">
        <v>0.12</v>
      </c>
      <c r="BD31" s="61">
        <v>0.113</v>
      </c>
      <c r="BE31" s="62">
        <v>0.12</v>
      </c>
      <c r="BF31" s="64">
        <v>0.118</v>
      </c>
      <c r="BG31" s="18">
        <v>0.001</v>
      </c>
      <c r="BH31" s="5">
        <v>0.006</v>
      </c>
      <c r="BI31" s="4">
        <v>0</v>
      </c>
      <c r="BJ31" s="5">
        <v>0</v>
      </c>
      <c r="BK31" s="4">
        <v>0</v>
      </c>
      <c r="BL31" s="5">
        <v>0</v>
      </c>
      <c r="BM31" s="5">
        <v>0</v>
      </c>
      <c r="BN31" s="7">
        <v>0</v>
      </c>
      <c r="BO31" s="3">
        <v>0</v>
      </c>
      <c r="BP31" s="4">
        <v>0</v>
      </c>
      <c r="BQ31" s="5">
        <v>0</v>
      </c>
      <c r="BR31" s="4">
        <v>0</v>
      </c>
      <c r="BS31" s="5">
        <v>0</v>
      </c>
      <c r="BT31" s="4">
        <v>0</v>
      </c>
      <c r="BU31" s="5">
        <v>0</v>
      </c>
      <c r="BV31" s="27">
        <v>0</v>
      </c>
      <c r="BW31" s="18">
        <v>0</v>
      </c>
      <c r="BX31" s="5">
        <v>0</v>
      </c>
      <c r="BY31" s="5">
        <v>0</v>
      </c>
      <c r="BZ31" s="6">
        <v>0</v>
      </c>
    </row>
    <row r="32" spans="1:78" ht="15">
      <c r="A32" s="12">
        <v>10083</v>
      </c>
      <c r="B32" s="33" t="s">
        <v>38</v>
      </c>
      <c r="C32" s="3">
        <v>8.251024590163935</v>
      </c>
      <c r="D32" s="20">
        <v>8.622161187214612</v>
      </c>
      <c r="E32" s="19">
        <v>8.667896461187215</v>
      </c>
      <c r="F32" s="20">
        <v>8.699145719489984</v>
      </c>
      <c r="G32" s="19">
        <v>8.742045776255708</v>
      </c>
      <c r="H32" s="20">
        <v>8.786804680365293</v>
      </c>
      <c r="I32" s="19">
        <v>8.831563242009134</v>
      </c>
      <c r="J32" s="20">
        <v>8.877691256830602</v>
      </c>
      <c r="K32" s="19">
        <v>8.921080593607305</v>
      </c>
      <c r="L32" s="20">
        <v>8.965840182648403</v>
      </c>
      <c r="M32" s="19">
        <v>9.010598858447489</v>
      </c>
      <c r="N32" s="20">
        <v>9.056237363387979</v>
      </c>
      <c r="O32" s="19">
        <v>9.100116210045663</v>
      </c>
      <c r="P32" s="19">
        <v>9.144875</v>
      </c>
      <c r="Q32" s="21">
        <v>9.189633675799085</v>
      </c>
      <c r="R32" s="4">
        <v>0</v>
      </c>
      <c r="S32" s="18">
        <v>0</v>
      </c>
      <c r="T32" s="5">
        <v>0</v>
      </c>
      <c r="U32" s="4">
        <v>0</v>
      </c>
      <c r="V32" s="5">
        <v>0</v>
      </c>
      <c r="W32" s="4">
        <v>0</v>
      </c>
      <c r="X32" s="5">
        <v>0</v>
      </c>
      <c r="Y32" s="4">
        <v>0</v>
      </c>
      <c r="Z32" s="5">
        <v>0</v>
      </c>
      <c r="AA32" s="4">
        <v>0</v>
      </c>
      <c r="AB32" s="5">
        <v>0</v>
      </c>
      <c r="AC32" s="4">
        <v>0</v>
      </c>
      <c r="AD32" s="5">
        <v>0</v>
      </c>
      <c r="AE32" s="5">
        <v>0</v>
      </c>
      <c r="AF32" s="6">
        <v>0</v>
      </c>
      <c r="AG32" s="18">
        <v>0</v>
      </c>
      <c r="AH32" s="5">
        <v>0</v>
      </c>
      <c r="AI32" s="4">
        <v>0</v>
      </c>
      <c r="AJ32" s="5">
        <v>0</v>
      </c>
      <c r="AK32" s="4">
        <v>0</v>
      </c>
      <c r="AL32" s="5">
        <v>0</v>
      </c>
      <c r="AM32" s="6">
        <v>0</v>
      </c>
      <c r="AN32" s="18">
        <v>0</v>
      </c>
      <c r="AO32" s="5">
        <v>0</v>
      </c>
      <c r="AP32" s="5">
        <v>0</v>
      </c>
      <c r="AQ32" s="4">
        <v>0</v>
      </c>
      <c r="AR32" s="5">
        <v>0</v>
      </c>
      <c r="AS32" s="4">
        <v>0</v>
      </c>
      <c r="AT32" s="32">
        <v>0</v>
      </c>
      <c r="AU32" s="18">
        <v>0</v>
      </c>
      <c r="AV32" s="5">
        <v>0</v>
      </c>
      <c r="AW32" s="4">
        <v>0</v>
      </c>
      <c r="AX32" s="5">
        <v>0</v>
      </c>
      <c r="AY32" s="4">
        <v>0</v>
      </c>
      <c r="AZ32" s="5">
        <v>0</v>
      </c>
      <c r="BA32" s="6">
        <v>0</v>
      </c>
      <c r="BB32" s="78">
        <v>0</v>
      </c>
      <c r="BC32" s="63">
        <v>8.488</v>
      </c>
      <c r="BD32" s="61">
        <v>7.978</v>
      </c>
      <c r="BE32" s="62">
        <v>8.488</v>
      </c>
      <c r="BF32" s="64">
        <v>8.363</v>
      </c>
      <c r="BG32" s="18">
        <v>0.063</v>
      </c>
      <c r="BH32" s="5">
        <v>0.065</v>
      </c>
      <c r="BI32" s="4">
        <v>0.122</v>
      </c>
      <c r="BJ32" s="5">
        <v>0.062</v>
      </c>
      <c r="BK32" s="4">
        <v>0.021</v>
      </c>
      <c r="BL32" s="5">
        <v>0.0415</v>
      </c>
      <c r="BM32" s="5">
        <v>0.0415</v>
      </c>
      <c r="BN32" s="7">
        <v>0.02075</v>
      </c>
      <c r="BO32" s="3">
        <v>0.002</v>
      </c>
      <c r="BP32" s="4">
        <v>0</v>
      </c>
      <c r="BQ32" s="5">
        <v>0.007</v>
      </c>
      <c r="BR32" s="4">
        <v>0.026</v>
      </c>
      <c r="BS32" s="5">
        <v>0</v>
      </c>
      <c r="BT32" s="4">
        <v>0.013000000000000001</v>
      </c>
      <c r="BU32" s="5">
        <v>0.013000000000000001</v>
      </c>
      <c r="BV32" s="27">
        <v>0.006500000000000001</v>
      </c>
      <c r="BW32" s="18">
        <v>0.035</v>
      </c>
      <c r="BX32" s="5">
        <v>0.048</v>
      </c>
      <c r="BY32" s="5">
        <v>0.0675</v>
      </c>
      <c r="BZ32" s="6">
        <v>0.0325</v>
      </c>
    </row>
    <row r="33" spans="1:78" ht="15">
      <c r="A33" s="12">
        <v>10086</v>
      </c>
      <c r="B33" s="33" t="s">
        <v>39</v>
      </c>
      <c r="C33" s="3">
        <v>3.8730646630236794</v>
      </c>
      <c r="D33" s="20">
        <v>3.839745776255708</v>
      </c>
      <c r="E33" s="19">
        <v>3.847422831050228</v>
      </c>
      <c r="F33" s="20">
        <v>3.8690182149362475</v>
      </c>
      <c r="G33" s="19">
        <v>3.874246575342466</v>
      </c>
      <c r="H33" s="20">
        <v>3.881995890410959</v>
      </c>
      <c r="I33" s="19">
        <v>3.8897600456620998</v>
      </c>
      <c r="J33" s="20">
        <v>3.900060109289617</v>
      </c>
      <c r="K33" s="19">
        <v>3.9053276255707754</v>
      </c>
      <c r="L33" s="20">
        <v>3.913142579908676</v>
      </c>
      <c r="M33" s="19">
        <v>3.920968835616439</v>
      </c>
      <c r="N33" s="20">
        <v>3.931356329690346</v>
      </c>
      <c r="O33" s="19">
        <v>3.936670205479452</v>
      </c>
      <c r="P33" s="19">
        <v>3.944541552511416</v>
      </c>
      <c r="Q33" s="21">
        <v>3.952433675799087</v>
      </c>
      <c r="R33" s="4">
        <v>0</v>
      </c>
      <c r="S33" s="18">
        <v>0</v>
      </c>
      <c r="T33" s="5">
        <v>0</v>
      </c>
      <c r="U33" s="4">
        <v>0</v>
      </c>
      <c r="V33" s="5">
        <v>0</v>
      </c>
      <c r="W33" s="4">
        <v>0</v>
      </c>
      <c r="X33" s="5">
        <v>0</v>
      </c>
      <c r="Y33" s="4">
        <v>0</v>
      </c>
      <c r="Z33" s="5">
        <v>0</v>
      </c>
      <c r="AA33" s="4">
        <v>0</v>
      </c>
      <c r="AB33" s="5">
        <v>0</v>
      </c>
      <c r="AC33" s="4">
        <v>0</v>
      </c>
      <c r="AD33" s="5">
        <v>0</v>
      </c>
      <c r="AE33" s="5">
        <v>0</v>
      </c>
      <c r="AF33" s="6">
        <v>0</v>
      </c>
      <c r="AG33" s="18">
        <v>0</v>
      </c>
      <c r="AH33" s="5">
        <v>0</v>
      </c>
      <c r="AI33" s="4">
        <v>0</v>
      </c>
      <c r="AJ33" s="5">
        <v>0</v>
      </c>
      <c r="AK33" s="4">
        <v>0</v>
      </c>
      <c r="AL33" s="5">
        <v>0</v>
      </c>
      <c r="AM33" s="6">
        <v>0</v>
      </c>
      <c r="AN33" s="18">
        <v>0</v>
      </c>
      <c r="AO33" s="5">
        <v>0</v>
      </c>
      <c r="AP33" s="5">
        <v>0</v>
      </c>
      <c r="AQ33" s="4">
        <v>0</v>
      </c>
      <c r="AR33" s="5">
        <v>0</v>
      </c>
      <c r="AS33" s="4">
        <v>0</v>
      </c>
      <c r="AT33" s="32">
        <v>0</v>
      </c>
      <c r="AU33" s="18">
        <v>0</v>
      </c>
      <c r="AV33" s="5">
        <v>0</v>
      </c>
      <c r="AW33" s="4">
        <v>0</v>
      </c>
      <c r="AX33" s="5">
        <v>0</v>
      </c>
      <c r="AY33" s="4">
        <v>0</v>
      </c>
      <c r="AZ33" s="5">
        <v>0</v>
      </c>
      <c r="BA33" s="6">
        <v>0</v>
      </c>
      <c r="BB33" s="78">
        <v>0</v>
      </c>
      <c r="BC33" s="63">
        <v>4.004</v>
      </c>
      <c r="BD33" s="61">
        <v>3.763</v>
      </c>
      <c r="BE33" s="62">
        <v>4.004</v>
      </c>
      <c r="BF33" s="64">
        <v>3.945</v>
      </c>
      <c r="BG33" s="18">
        <v>0.018</v>
      </c>
      <c r="BH33" s="5">
        <v>0.054</v>
      </c>
      <c r="BI33" s="4">
        <v>0.032</v>
      </c>
      <c r="BJ33" s="5">
        <v>0.032</v>
      </c>
      <c r="BK33" s="4">
        <v>0.061</v>
      </c>
      <c r="BL33" s="5">
        <v>0.0465</v>
      </c>
      <c r="BM33" s="5">
        <v>0.0465</v>
      </c>
      <c r="BN33" s="7">
        <v>0.02325</v>
      </c>
      <c r="BO33" s="3">
        <v>0</v>
      </c>
      <c r="BP33" s="4">
        <v>0</v>
      </c>
      <c r="BQ33" s="5">
        <v>0</v>
      </c>
      <c r="BR33" s="4">
        <v>0</v>
      </c>
      <c r="BS33" s="5">
        <v>0</v>
      </c>
      <c r="BT33" s="4">
        <v>0</v>
      </c>
      <c r="BU33" s="5">
        <v>0</v>
      </c>
      <c r="BV33" s="27">
        <v>0</v>
      </c>
      <c r="BW33" s="18">
        <v>0</v>
      </c>
      <c r="BX33" s="5">
        <v>0</v>
      </c>
      <c r="BY33" s="5">
        <v>0</v>
      </c>
      <c r="BZ33" s="6">
        <v>0</v>
      </c>
    </row>
    <row r="34" spans="1:78" ht="15">
      <c r="A34" s="12">
        <v>10087</v>
      </c>
      <c r="B34" s="33" t="s">
        <v>40</v>
      </c>
      <c r="C34" s="3">
        <v>83.11555100182149</v>
      </c>
      <c r="D34" s="20">
        <v>43.41081997716895</v>
      </c>
      <c r="E34" s="19">
        <v>43.41081997716895</v>
      </c>
      <c r="F34" s="20">
        <v>46.79139480874316</v>
      </c>
      <c r="G34" s="19">
        <v>46.760746689497715</v>
      </c>
      <c r="H34" s="20">
        <v>46.760746689497715</v>
      </c>
      <c r="I34" s="19">
        <v>46.760746689497715</v>
      </c>
      <c r="J34" s="20">
        <v>46.79139480874316</v>
      </c>
      <c r="K34" s="19">
        <v>46.760746689497715</v>
      </c>
      <c r="L34" s="20">
        <v>46.760746689497715</v>
      </c>
      <c r="M34" s="19">
        <v>46.760746689497715</v>
      </c>
      <c r="N34" s="20">
        <v>46.79139480874316</v>
      </c>
      <c r="O34" s="19">
        <v>46.760746689497715</v>
      </c>
      <c r="P34" s="19">
        <v>46.760746689497715</v>
      </c>
      <c r="Q34" s="21">
        <v>46.760746689497715</v>
      </c>
      <c r="R34" s="4">
        <v>0</v>
      </c>
      <c r="S34" s="18">
        <v>0</v>
      </c>
      <c r="T34" s="5">
        <v>0</v>
      </c>
      <c r="U34" s="4">
        <v>0</v>
      </c>
      <c r="V34" s="5">
        <v>0</v>
      </c>
      <c r="W34" s="4">
        <v>0</v>
      </c>
      <c r="X34" s="5">
        <v>0</v>
      </c>
      <c r="Y34" s="4">
        <v>0</v>
      </c>
      <c r="Z34" s="5">
        <v>0</v>
      </c>
      <c r="AA34" s="4">
        <v>0</v>
      </c>
      <c r="AB34" s="5">
        <v>0</v>
      </c>
      <c r="AC34" s="4">
        <v>0</v>
      </c>
      <c r="AD34" s="5">
        <v>0</v>
      </c>
      <c r="AE34" s="5">
        <v>0</v>
      </c>
      <c r="AF34" s="6">
        <v>0</v>
      </c>
      <c r="AG34" s="18">
        <v>0</v>
      </c>
      <c r="AH34" s="5">
        <v>0</v>
      </c>
      <c r="AI34" s="4">
        <v>0</v>
      </c>
      <c r="AJ34" s="5">
        <v>0</v>
      </c>
      <c r="AK34" s="4">
        <v>0</v>
      </c>
      <c r="AL34" s="5">
        <v>0</v>
      </c>
      <c r="AM34" s="6">
        <v>0</v>
      </c>
      <c r="AN34" s="18">
        <v>0</v>
      </c>
      <c r="AO34" s="5">
        <v>0</v>
      </c>
      <c r="AP34" s="5">
        <v>0</v>
      </c>
      <c r="AQ34" s="4">
        <v>0</v>
      </c>
      <c r="AR34" s="5">
        <v>0</v>
      </c>
      <c r="AS34" s="4">
        <v>0</v>
      </c>
      <c r="AT34" s="32">
        <v>0</v>
      </c>
      <c r="AU34" s="18">
        <v>0</v>
      </c>
      <c r="AV34" s="5">
        <v>0</v>
      </c>
      <c r="AW34" s="4">
        <v>0</v>
      </c>
      <c r="AX34" s="5">
        <v>0</v>
      </c>
      <c r="AY34" s="4">
        <v>0</v>
      </c>
      <c r="AZ34" s="5">
        <v>0</v>
      </c>
      <c r="BA34" s="6">
        <v>0</v>
      </c>
      <c r="BB34" s="78">
        <v>0</v>
      </c>
      <c r="BC34" s="63">
        <v>86.755</v>
      </c>
      <c r="BD34" s="61">
        <v>81.539</v>
      </c>
      <c r="BE34" s="62">
        <v>86.755</v>
      </c>
      <c r="BF34" s="64">
        <v>85.48</v>
      </c>
      <c r="BG34" s="18">
        <v>0.625</v>
      </c>
      <c r="BH34" s="5">
        <v>0.683</v>
      </c>
      <c r="BI34" s="4">
        <v>0.498</v>
      </c>
      <c r="BJ34" s="5">
        <v>0.341</v>
      </c>
      <c r="BK34" s="4">
        <v>0.147</v>
      </c>
      <c r="BL34" s="5">
        <v>0.244</v>
      </c>
      <c r="BM34" s="5">
        <v>0.244</v>
      </c>
      <c r="BN34" s="7">
        <v>0.122</v>
      </c>
      <c r="BO34" s="3">
        <v>0</v>
      </c>
      <c r="BP34" s="4">
        <v>0</v>
      </c>
      <c r="BQ34" s="5">
        <v>0</v>
      </c>
      <c r="BR34" s="4">
        <v>0</v>
      </c>
      <c r="BS34" s="5">
        <v>0</v>
      </c>
      <c r="BT34" s="4">
        <v>0</v>
      </c>
      <c r="BU34" s="5">
        <v>0</v>
      </c>
      <c r="BV34" s="27">
        <v>0</v>
      </c>
      <c r="BW34" s="18">
        <v>0</v>
      </c>
      <c r="BX34" s="5">
        <v>0</v>
      </c>
      <c r="BY34" s="5">
        <v>0</v>
      </c>
      <c r="BZ34" s="6">
        <v>0</v>
      </c>
    </row>
    <row r="35" spans="1:78" ht="15">
      <c r="A35" s="12">
        <v>10089</v>
      </c>
      <c r="B35" s="33" t="s">
        <v>41</v>
      </c>
      <c r="C35" s="3">
        <v>100.55965391621129</v>
      </c>
      <c r="D35" s="20">
        <v>109.60315684931507</v>
      </c>
      <c r="E35" s="19">
        <v>110.42244657534245</v>
      </c>
      <c r="F35" s="20">
        <v>111.45169660746814</v>
      </c>
      <c r="G35" s="19">
        <v>112.29521541095892</v>
      </c>
      <c r="H35" s="20">
        <v>112.65610970319635</v>
      </c>
      <c r="I35" s="19">
        <v>112.80832134703198</v>
      </c>
      <c r="J35" s="20">
        <v>112.54475034153006</v>
      </c>
      <c r="K35" s="19">
        <v>112.934778652968</v>
      </c>
      <c r="L35" s="20">
        <v>113.28765890410959</v>
      </c>
      <c r="M35" s="19">
        <v>113.82073767123289</v>
      </c>
      <c r="N35" s="20">
        <v>114.07657786885248</v>
      </c>
      <c r="O35" s="19">
        <v>115.02729897260272</v>
      </c>
      <c r="P35" s="19">
        <v>115.79730616438354</v>
      </c>
      <c r="Q35" s="21">
        <v>116.68985273972602</v>
      </c>
      <c r="R35" s="4">
        <v>0</v>
      </c>
      <c r="S35" s="18">
        <v>0</v>
      </c>
      <c r="T35" s="5">
        <v>0</v>
      </c>
      <c r="U35" s="4">
        <v>0</v>
      </c>
      <c r="V35" s="5">
        <v>0</v>
      </c>
      <c r="W35" s="4">
        <v>0</v>
      </c>
      <c r="X35" s="5">
        <v>0</v>
      </c>
      <c r="Y35" s="4">
        <v>0</v>
      </c>
      <c r="Z35" s="5">
        <v>0</v>
      </c>
      <c r="AA35" s="4">
        <v>0</v>
      </c>
      <c r="AB35" s="5">
        <v>0</v>
      </c>
      <c r="AC35" s="4">
        <v>0</v>
      </c>
      <c r="AD35" s="5">
        <v>0</v>
      </c>
      <c r="AE35" s="5">
        <v>0</v>
      </c>
      <c r="AF35" s="6">
        <v>0</v>
      </c>
      <c r="AG35" s="18">
        <v>0</v>
      </c>
      <c r="AH35" s="5">
        <v>0</v>
      </c>
      <c r="AI35" s="4">
        <v>0</v>
      </c>
      <c r="AJ35" s="5">
        <v>0</v>
      </c>
      <c r="AK35" s="4">
        <v>0</v>
      </c>
      <c r="AL35" s="5">
        <v>0</v>
      </c>
      <c r="AM35" s="6">
        <v>0</v>
      </c>
      <c r="AN35" s="18">
        <v>0</v>
      </c>
      <c r="AO35" s="5">
        <v>0</v>
      </c>
      <c r="AP35" s="5">
        <v>0</v>
      </c>
      <c r="AQ35" s="4">
        <v>0</v>
      </c>
      <c r="AR35" s="5">
        <v>0</v>
      </c>
      <c r="AS35" s="4">
        <v>0</v>
      </c>
      <c r="AT35" s="32">
        <v>0</v>
      </c>
      <c r="AU35" s="18">
        <v>0.5823059360730594</v>
      </c>
      <c r="AV35" s="5">
        <v>0.5823059360730594</v>
      </c>
      <c r="AW35" s="4">
        <v>0.5818533697632058</v>
      </c>
      <c r="AX35" s="5">
        <v>0.5823059360730594</v>
      </c>
      <c r="AY35" s="4">
        <v>0.5823059360730594</v>
      </c>
      <c r="AZ35" s="5">
        <v>0.5823059360730594</v>
      </c>
      <c r="BA35" s="6">
        <v>0.5818533697632058</v>
      </c>
      <c r="BB35" s="78">
        <v>0</v>
      </c>
      <c r="BC35" s="63">
        <v>105.406</v>
      </c>
      <c r="BD35" s="61">
        <v>99.069</v>
      </c>
      <c r="BE35" s="62">
        <v>105.768</v>
      </c>
      <c r="BF35" s="64">
        <v>104.213</v>
      </c>
      <c r="BG35" s="18">
        <v>1.231</v>
      </c>
      <c r="BH35" s="5">
        <v>1.339</v>
      </c>
      <c r="BI35" s="4">
        <v>0.982</v>
      </c>
      <c r="BJ35" s="5">
        <v>2.937</v>
      </c>
      <c r="BK35" s="4">
        <v>0.845</v>
      </c>
      <c r="BL35" s="5">
        <v>1.891</v>
      </c>
      <c r="BM35" s="5">
        <v>1.891</v>
      </c>
      <c r="BN35" s="7">
        <v>0.9455</v>
      </c>
      <c r="BO35" s="3">
        <v>0.028</v>
      </c>
      <c r="BP35" s="4">
        <v>0</v>
      </c>
      <c r="BQ35" s="5">
        <v>0</v>
      </c>
      <c r="BR35" s="4">
        <v>1.209</v>
      </c>
      <c r="BS35" s="5">
        <v>0</v>
      </c>
      <c r="BT35" s="4">
        <v>0.6045</v>
      </c>
      <c r="BU35" s="5">
        <v>0.6045</v>
      </c>
      <c r="BV35" s="27">
        <v>0.30225</v>
      </c>
      <c r="BW35" s="18">
        <v>1.237</v>
      </c>
      <c r="BX35" s="5">
        <v>1.8415000000000001</v>
      </c>
      <c r="BY35" s="5">
        <v>2.74825</v>
      </c>
      <c r="BZ35" s="6">
        <v>1.51125</v>
      </c>
    </row>
    <row r="36" spans="1:78" ht="15">
      <c r="A36" s="12">
        <v>10091</v>
      </c>
      <c r="B36" s="33" t="s">
        <v>42</v>
      </c>
      <c r="C36" s="3">
        <v>9.07433970856102</v>
      </c>
      <c r="D36" s="20">
        <v>9.303289726027396</v>
      </c>
      <c r="E36" s="19">
        <v>9.11535410958904</v>
      </c>
      <c r="F36" s="20">
        <v>9.035035974499086</v>
      </c>
      <c r="G36" s="19">
        <v>9.029360616438353</v>
      </c>
      <c r="H36" s="20">
        <v>9.029360616438353</v>
      </c>
      <c r="I36" s="19">
        <v>9.029360616438353</v>
      </c>
      <c r="J36" s="20">
        <v>9.035035974499086</v>
      </c>
      <c r="K36" s="19">
        <v>9.029360616438353</v>
      </c>
      <c r="L36" s="20">
        <v>9.029360616438353</v>
      </c>
      <c r="M36" s="19">
        <v>9.029360616438353</v>
      </c>
      <c r="N36" s="20">
        <v>9.035035974499086</v>
      </c>
      <c r="O36" s="19">
        <v>9.029360616438353</v>
      </c>
      <c r="P36" s="19">
        <v>9.029360616438353</v>
      </c>
      <c r="Q36" s="21">
        <v>9.029360616438353</v>
      </c>
      <c r="R36" s="4">
        <v>0</v>
      </c>
      <c r="S36" s="18">
        <v>0</v>
      </c>
      <c r="T36" s="5">
        <v>0</v>
      </c>
      <c r="U36" s="4">
        <v>0</v>
      </c>
      <c r="V36" s="5">
        <v>0</v>
      </c>
      <c r="W36" s="4">
        <v>0</v>
      </c>
      <c r="X36" s="5">
        <v>0</v>
      </c>
      <c r="Y36" s="4">
        <v>0</v>
      </c>
      <c r="Z36" s="5">
        <v>0</v>
      </c>
      <c r="AA36" s="4">
        <v>0</v>
      </c>
      <c r="AB36" s="5">
        <v>0</v>
      </c>
      <c r="AC36" s="4">
        <v>0</v>
      </c>
      <c r="AD36" s="5">
        <v>0</v>
      </c>
      <c r="AE36" s="5">
        <v>0</v>
      </c>
      <c r="AF36" s="6">
        <v>0</v>
      </c>
      <c r="AG36" s="18">
        <v>0</v>
      </c>
      <c r="AH36" s="5">
        <v>0</v>
      </c>
      <c r="AI36" s="4">
        <v>0</v>
      </c>
      <c r="AJ36" s="5">
        <v>0</v>
      </c>
      <c r="AK36" s="4">
        <v>0</v>
      </c>
      <c r="AL36" s="5">
        <v>0</v>
      </c>
      <c r="AM36" s="6">
        <v>0</v>
      </c>
      <c r="AN36" s="18">
        <v>0</v>
      </c>
      <c r="AO36" s="5">
        <v>0</v>
      </c>
      <c r="AP36" s="5">
        <v>0</v>
      </c>
      <c r="AQ36" s="4">
        <v>0</v>
      </c>
      <c r="AR36" s="5">
        <v>0</v>
      </c>
      <c r="AS36" s="4">
        <v>0</v>
      </c>
      <c r="AT36" s="32">
        <v>0</v>
      </c>
      <c r="AU36" s="18">
        <v>0</v>
      </c>
      <c r="AV36" s="5">
        <v>0</v>
      </c>
      <c r="AW36" s="4">
        <v>0</v>
      </c>
      <c r="AX36" s="5">
        <v>0</v>
      </c>
      <c r="AY36" s="4">
        <v>0</v>
      </c>
      <c r="AZ36" s="5">
        <v>0</v>
      </c>
      <c r="BA36" s="6">
        <v>0</v>
      </c>
      <c r="BB36" s="78">
        <v>0</v>
      </c>
      <c r="BC36" s="63">
        <v>9.563</v>
      </c>
      <c r="BD36" s="61">
        <v>8.988</v>
      </c>
      <c r="BE36" s="62">
        <v>9.563</v>
      </c>
      <c r="BF36" s="64">
        <v>9.422</v>
      </c>
      <c r="BG36" s="18">
        <v>0.127</v>
      </c>
      <c r="BH36" s="5">
        <v>0.016</v>
      </c>
      <c r="BI36" s="4">
        <v>0.043</v>
      </c>
      <c r="BJ36" s="5">
        <v>0.088</v>
      </c>
      <c r="BK36" s="4">
        <v>0.09</v>
      </c>
      <c r="BL36" s="5">
        <v>0.089</v>
      </c>
      <c r="BM36" s="5">
        <v>0.089</v>
      </c>
      <c r="BN36" s="7">
        <v>0.0445</v>
      </c>
      <c r="BO36" s="3">
        <v>0.013</v>
      </c>
      <c r="BP36" s="4">
        <v>0</v>
      </c>
      <c r="BQ36" s="5">
        <v>0</v>
      </c>
      <c r="BR36" s="4">
        <v>0</v>
      </c>
      <c r="BS36" s="5">
        <v>0</v>
      </c>
      <c r="BT36" s="4">
        <v>0</v>
      </c>
      <c r="BU36" s="5">
        <v>0</v>
      </c>
      <c r="BV36" s="27">
        <v>0</v>
      </c>
      <c r="BW36" s="18">
        <v>0.013</v>
      </c>
      <c r="BX36" s="5">
        <v>0.013</v>
      </c>
      <c r="BY36" s="5">
        <v>0.013</v>
      </c>
      <c r="BZ36" s="6">
        <v>0</v>
      </c>
    </row>
    <row r="37" spans="1:78" ht="15">
      <c r="A37" s="12">
        <v>10094</v>
      </c>
      <c r="B37" s="33" t="s">
        <v>43</v>
      </c>
      <c r="C37" s="3">
        <v>2.668829690346084</v>
      </c>
      <c r="D37" s="20">
        <v>3.14409303652968</v>
      </c>
      <c r="E37" s="19">
        <v>3.14409303652968</v>
      </c>
      <c r="F37" s="20">
        <v>3.145404257741349</v>
      </c>
      <c r="G37" s="19">
        <v>3.1440931506849323</v>
      </c>
      <c r="H37" s="20">
        <v>3.1440931506849323</v>
      </c>
      <c r="I37" s="19">
        <v>3.1440931506849323</v>
      </c>
      <c r="J37" s="20">
        <v>3.145404257741349</v>
      </c>
      <c r="K37" s="19">
        <v>3.1440931506849323</v>
      </c>
      <c r="L37" s="20">
        <v>3.1440931506849323</v>
      </c>
      <c r="M37" s="19">
        <v>3.1440931506849323</v>
      </c>
      <c r="N37" s="20">
        <v>3.145404257741349</v>
      </c>
      <c r="O37" s="19">
        <v>3.1440931506849323</v>
      </c>
      <c r="P37" s="19">
        <v>3.1440931506849323</v>
      </c>
      <c r="Q37" s="21">
        <v>3.1440931506849323</v>
      </c>
      <c r="R37" s="4">
        <v>0</v>
      </c>
      <c r="S37" s="18">
        <v>0</v>
      </c>
      <c r="T37" s="5">
        <v>0</v>
      </c>
      <c r="U37" s="4">
        <v>0</v>
      </c>
      <c r="V37" s="5">
        <v>0</v>
      </c>
      <c r="W37" s="4">
        <v>0</v>
      </c>
      <c r="X37" s="5">
        <v>0</v>
      </c>
      <c r="Y37" s="4">
        <v>0</v>
      </c>
      <c r="Z37" s="5">
        <v>0</v>
      </c>
      <c r="AA37" s="4">
        <v>0</v>
      </c>
      <c r="AB37" s="5">
        <v>0</v>
      </c>
      <c r="AC37" s="4">
        <v>0</v>
      </c>
      <c r="AD37" s="5">
        <v>0</v>
      </c>
      <c r="AE37" s="5">
        <v>0</v>
      </c>
      <c r="AF37" s="6">
        <v>0</v>
      </c>
      <c r="AG37" s="18">
        <v>0.11244292237442922</v>
      </c>
      <c r="AH37" s="5">
        <v>0.11232876712328767</v>
      </c>
      <c r="AI37" s="4">
        <v>0.11259107468123862</v>
      </c>
      <c r="AJ37" s="5">
        <v>0.11255707762557078</v>
      </c>
      <c r="AK37" s="4">
        <v>0.11267123287671232</v>
      </c>
      <c r="AL37" s="5">
        <v>0.11255707762557078</v>
      </c>
      <c r="AM37" s="6">
        <v>0.11247723132969034</v>
      </c>
      <c r="AN37" s="18">
        <v>0</v>
      </c>
      <c r="AO37" s="5">
        <v>0</v>
      </c>
      <c r="AP37" s="5">
        <v>0</v>
      </c>
      <c r="AQ37" s="4">
        <v>0</v>
      </c>
      <c r="AR37" s="5">
        <v>0</v>
      </c>
      <c r="AS37" s="4">
        <v>0</v>
      </c>
      <c r="AT37" s="32">
        <v>0</v>
      </c>
      <c r="AU37" s="18">
        <v>0</v>
      </c>
      <c r="AV37" s="5">
        <v>0</v>
      </c>
      <c r="AW37" s="4">
        <v>0</v>
      </c>
      <c r="AX37" s="5">
        <v>0</v>
      </c>
      <c r="AY37" s="4">
        <v>0</v>
      </c>
      <c r="AZ37" s="5">
        <v>0</v>
      </c>
      <c r="BA37" s="6">
        <v>0</v>
      </c>
      <c r="BB37" s="78">
        <v>0</v>
      </c>
      <c r="BC37" s="63">
        <v>3.0820000000000003</v>
      </c>
      <c r="BD37" s="61">
        <v>2.897</v>
      </c>
      <c r="BE37" s="62">
        <v>3.0820000000000003</v>
      </c>
      <c r="BF37" s="64">
        <v>3.037</v>
      </c>
      <c r="BG37" s="18">
        <v>0.009</v>
      </c>
      <c r="BH37" s="5">
        <v>0.008</v>
      </c>
      <c r="BI37" s="4">
        <v>0.02</v>
      </c>
      <c r="BJ37" s="5">
        <v>0.047</v>
      </c>
      <c r="BK37" s="4">
        <v>0.021</v>
      </c>
      <c r="BL37" s="5">
        <v>0.034</v>
      </c>
      <c r="BM37" s="5">
        <v>0.034</v>
      </c>
      <c r="BN37" s="7">
        <v>0.017</v>
      </c>
      <c r="BO37" s="3">
        <v>0</v>
      </c>
      <c r="BP37" s="4">
        <v>0</v>
      </c>
      <c r="BQ37" s="5">
        <v>0</v>
      </c>
      <c r="BR37" s="4">
        <v>0</v>
      </c>
      <c r="BS37" s="5">
        <v>0</v>
      </c>
      <c r="BT37" s="4">
        <v>0</v>
      </c>
      <c r="BU37" s="5">
        <v>0</v>
      </c>
      <c r="BV37" s="27">
        <v>0</v>
      </c>
      <c r="BW37" s="18">
        <v>0</v>
      </c>
      <c r="BX37" s="5">
        <v>0</v>
      </c>
      <c r="BY37" s="5">
        <v>0</v>
      </c>
      <c r="BZ37" s="6">
        <v>0</v>
      </c>
    </row>
    <row r="38" spans="1:78" ht="15">
      <c r="A38" s="12">
        <v>10095</v>
      </c>
      <c r="B38" s="33" t="s">
        <v>44</v>
      </c>
      <c r="C38" s="3">
        <v>3.3887750455373404</v>
      </c>
      <c r="D38" s="20">
        <v>3.764194178082192</v>
      </c>
      <c r="E38" s="19">
        <v>3.7678392694063922</v>
      </c>
      <c r="F38" s="20">
        <v>3.8290628415300545</v>
      </c>
      <c r="G38" s="19">
        <v>3.827859589041096</v>
      </c>
      <c r="H38" s="20">
        <v>3.81374600456621</v>
      </c>
      <c r="I38" s="19">
        <v>3.77853789954338</v>
      </c>
      <c r="J38" s="20">
        <v>3.762774817850638</v>
      </c>
      <c r="K38" s="19">
        <v>3.724269406392694</v>
      </c>
      <c r="L38" s="20">
        <v>3.7001644977168944</v>
      </c>
      <c r="M38" s="19">
        <v>3.6835632420091318</v>
      </c>
      <c r="N38" s="20">
        <v>3.6750473588342443</v>
      </c>
      <c r="O38" s="19">
        <v>3.6614205479452053</v>
      </c>
      <c r="P38" s="19">
        <v>3.655313356164384</v>
      </c>
      <c r="Q38" s="21">
        <v>3.6515397260273974</v>
      </c>
      <c r="R38" s="4">
        <v>0</v>
      </c>
      <c r="S38" s="18">
        <v>0</v>
      </c>
      <c r="T38" s="5">
        <v>0</v>
      </c>
      <c r="U38" s="4">
        <v>0</v>
      </c>
      <c r="V38" s="5">
        <v>0</v>
      </c>
      <c r="W38" s="4">
        <v>0</v>
      </c>
      <c r="X38" s="5">
        <v>0</v>
      </c>
      <c r="Y38" s="4">
        <v>0</v>
      </c>
      <c r="Z38" s="5">
        <v>0</v>
      </c>
      <c r="AA38" s="4">
        <v>0</v>
      </c>
      <c r="AB38" s="5">
        <v>0</v>
      </c>
      <c r="AC38" s="4">
        <v>0</v>
      </c>
      <c r="AD38" s="5">
        <v>0</v>
      </c>
      <c r="AE38" s="5">
        <v>0</v>
      </c>
      <c r="AF38" s="6">
        <v>0</v>
      </c>
      <c r="AG38" s="18">
        <v>0</v>
      </c>
      <c r="AH38" s="5">
        <v>0</v>
      </c>
      <c r="AI38" s="4">
        <v>0</v>
      </c>
      <c r="AJ38" s="5">
        <v>0</v>
      </c>
      <c r="AK38" s="4">
        <v>0</v>
      </c>
      <c r="AL38" s="5">
        <v>0</v>
      </c>
      <c r="AM38" s="6">
        <v>0</v>
      </c>
      <c r="AN38" s="18">
        <v>0</v>
      </c>
      <c r="AO38" s="5">
        <v>0</v>
      </c>
      <c r="AP38" s="5">
        <v>0</v>
      </c>
      <c r="AQ38" s="4">
        <v>0</v>
      </c>
      <c r="AR38" s="5">
        <v>0</v>
      </c>
      <c r="AS38" s="4">
        <v>0</v>
      </c>
      <c r="AT38" s="32">
        <v>0</v>
      </c>
      <c r="AU38" s="18">
        <v>0</v>
      </c>
      <c r="AV38" s="5">
        <v>0</v>
      </c>
      <c r="AW38" s="4">
        <v>0</v>
      </c>
      <c r="AX38" s="5">
        <v>0</v>
      </c>
      <c r="AY38" s="4">
        <v>0</v>
      </c>
      <c r="AZ38" s="5">
        <v>0</v>
      </c>
      <c r="BA38" s="6">
        <v>0</v>
      </c>
      <c r="BB38" s="78">
        <v>0</v>
      </c>
      <c r="BC38" s="63">
        <v>3.697</v>
      </c>
      <c r="BD38" s="61">
        <v>3.475</v>
      </c>
      <c r="BE38" s="62">
        <v>3.697</v>
      </c>
      <c r="BF38" s="64">
        <v>3.643</v>
      </c>
      <c r="BG38" s="18">
        <v>0.107</v>
      </c>
      <c r="BH38" s="5">
        <v>0.024</v>
      </c>
      <c r="BI38" s="4">
        <v>0.032</v>
      </c>
      <c r="BJ38" s="5">
        <v>0.044</v>
      </c>
      <c r="BK38" s="4">
        <v>0.044</v>
      </c>
      <c r="BL38" s="5">
        <v>0.044</v>
      </c>
      <c r="BM38" s="5">
        <v>0.044</v>
      </c>
      <c r="BN38" s="7">
        <v>0.022</v>
      </c>
      <c r="BO38" s="3">
        <v>0</v>
      </c>
      <c r="BP38" s="4">
        <v>0</v>
      </c>
      <c r="BQ38" s="5">
        <v>0</v>
      </c>
      <c r="BR38" s="4">
        <v>0</v>
      </c>
      <c r="BS38" s="5">
        <v>0</v>
      </c>
      <c r="BT38" s="4">
        <v>0</v>
      </c>
      <c r="BU38" s="5">
        <v>0</v>
      </c>
      <c r="BV38" s="27">
        <v>0</v>
      </c>
      <c r="BW38" s="18">
        <v>0</v>
      </c>
      <c r="BX38" s="5">
        <v>0</v>
      </c>
      <c r="BY38" s="5">
        <v>0</v>
      </c>
      <c r="BZ38" s="6">
        <v>0</v>
      </c>
    </row>
    <row r="39" spans="1:78" ht="15">
      <c r="A39" s="12">
        <v>10097</v>
      </c>
      <c r="B39" s="33" t="s">
        <v>45</v>
      </c>
      <c r="C39" s="3">
        <v>2.0072859744990894</v>
      </c>
      <c r="D39" s="20">
        <v>1.9854570776255707</v>
      </c>
      <c r="E39" s="19">
        <v>1.9894253424657535</v>
      </c>
      <c r="F39" s="20">
        <v>1.997173724954462</v>
      </c>
      <c r="G39" s="19">
        <v>1.9995107305936068</v>
      </c>
      <c r="H39" s="20">
        <v>2.0035089041095886</v>
      </c>
      <c r="I39" s="19">
        <v>2.0075174657534247</v>
      </c>
      <c r="J39" s="20">
        <v>2.0131991120218573</v>
      </c>
      <c r="K39" s="19">
        <v>2.015556506849315</v>
      </c>
      <c r="L39" s="20">
        <v>2.0195829908675793</v>
      </c>
      <c r="M39" s="19">
        <v>2.023622602739726</v>
      </c>
      <c r="N39" s="20">
        <v>2.029350865209472</v>
      </c>
      <c r="O39" s="19">
        <v>2.0317264840182645</v>
      </c>
      <c r="P39" s="19">
        <v>2.0357893835616436</v>
      </c>
      <c r="Q39" s="21">
        <v>2.039862899543379</v>
      </c>
      <c r="R39" s="4">
        <v>0</v>
      </c>
      <c r="S39" s="18">
        <v>0</v>
      </c>
      <c r="T39" s="5">
        <v>0</v>
      </c>
      <c r="U39" s="4">
        <v>0</v>
      </c>
      <c r="V39" s="5">
        <v>0</v>
      </c>
      <c r="W39" s="4">
        <v>0</v>
      </c>
      <c r="X39" s="5">
        <v>0</v>
      </c>
      <c r="Y39" s="4">
        <v>0</v>
      </c>
      <c r="Z39" s="5">
        <v>0</v>
      </c>
      <c r="AA39" s="4">
        <v>0</v>
      </c>
      <c r="AB39" s="5">
        <v>0</v>
      </c>
      <c r="AC39" s="4">
        <v>0</v>
      </c>
      <c r="AD39" s="5">
        <v>0</v>
      </c>
      <c r="AE39" s="5">
        <v>0</v>
      </c>
      <c r="AF39" s="6">
        <v>0</v>
      </c>
      <c r="AG39" s="18">
        <v>0</v>
      </c>
      <c r="AH39" s="5">
        <v>0</v>
      </c>
      <c r="AI39" s="4">
        <v>0</v>
      </c>
      <c r="AJ39" s="5">
        <v>0</v>
      </c>
      <c r="AK39" s="4">
        <v>0</v>
      </c>
      <c r="AL39" s="5">
        <v>0</v>
      </c>
      <c r="AM39" s="6">
        <v>0</v>
      </c>
      <c r="AN39" s="18">
        <v>0</v>
      </c>
      <c r="AO39" s="5">
        <v>0</v>
      </c>
      <c r="AP39" s="5">
        <v>0</v>
      </c>
      <c r="AQ39" s="4">
        <v>0</v>
      </c>
      <c r="AR39" s="5">
        <v>0</v>
      </c>
      <c r="AS39" s="4">
        <v>0</v>
      </c>
      <c r="AT39" s="32">
        <v>0</v>
      </c>
      <c r="AU39" s="18">
        <v>0</v>
      </c>
      <c r="AV39" s="5">
        <v>0</v>
      </c>
      <c r="AW39" s="4">
        <v>0</v>
      </c>
      <c r="AX39" s="5">
        <v>0</v>
      </c>
      <c r="AY39" s="4">
        <v>0</v>
      </c>
      <c r="AZ39" s="5">
        <v>0</v>
      </c>
      <c r="BA39" s="6">
        <v>0</v>
      </c>
      <c r="BB39" s="78">
        <v>0</v>
      </c>
      <c r="BC39" s="63">
        <v>2.068</v>
      </c>
      <c r="BD39" s="61">
        <v>1.944</v>
      </c>
      <c r="BE39" s="62">
        <v>2.068</v>
      </c>
      <c r="BF39" s="64">
        <v>2.038</v>
      </c>
      <c r="BG39" s="18">
        <v>0.015</v>
      </c>
      <c r="BH39" s="5">
        <v>0.015</v>
      </c>
      <c r="BI39" s="4">
        <v>0.006</v>
      </c>
      <c r="BJ39" s="5">
        <v>0.008</v>
      </c>
      <c r="BK39" s="4">
        <v>0.015</v>
      </c>
      <c r="BL39" s="5">
        <v>0.0115</v>
      </c>
      <c r="BM39" s="5">
        <v>0.0115</v>
      </c>
      <c r="BN39" s="7">
        <v>0.00575</v>
      </c>
      <c r="BO39" s="3">
        <v>0</v>
      </c>
      <c r="BP39" s="4">
        <v>0</v>
      </c>
      <c r="BQ39" s="5">
        <v>0</v>
      </c>
      <c r="BR39" s="4">
        <v>0</v>
      </c>
      <c r="BS39" s="5">
        <v>0</v>
      </c>
      <c r="BT39" s="4">
        <v>0</v>
      </c>
      <c r="BU39" s="5">
        <v>0</v>
      </c>
      <c r="BV39" s="27">
        <v>0</v>
      </c>
      <c r="BW39" s="18">
        <v>0</v>
      </c>
      <c r="BX39" s="5">
        <v>0</v>
      </c>
      <c r="BY39" s="5">
        <v>0</v>
      </c>
      <c r="BZ39" s="6">
        <v>0</v>
      </c>
    </row>
    <row r="40" spans="1:78" ht="15">
      <c r="A40" s="12">
        <v>10101</v>
      </c>
      <c r="B40" s="33" t="s">
        <v>46</v>
      </c>
      <c r="C40" s="3">
        <v>78.44990892531877</v>
      </c>
      <c r="D40" s="20">
        <v>76.7698216894977</v>
      </c>
      <c r="E40" s="19">
        <v>76.7698216894977</v>
      </c>
      <c r="F40" s="20">
        <v>77.47838866120219</v>
      </c>
      <c r="G40" s="19">
        <v>77.47232305936072</v>
      </c>
      <c r="H40" s="20">
        <v>77.4708593607306</v>
      </c>
      <c r="I40" s="19">
        <v>77.472</v>
      </c>
      <c r="J40" s="20">
        <v>77.47569148451731</v>
      </c>
      <c r="K40" s="19">
        <v>77.47498926940641</v>
      </c>
      <c r="L40" s="20">
        <v>77.47537020547945</v>
      </c>
      <c r="M40" s="19">
        <v>77.47707180365293</v>
      </c>
      <c r="N40" s="20">
        <v>77.4733378870674</v>
      </c>
      <c r="O40" s="19">
        <v>77.4577928082192</v>
      </c>
      <c r="P40" s="19">
        <v>77.44165331050232</v>
      </c>
      <c r="Q40" s="21">
        <v>77.4274062785388</v>
      </c>
      <c r="R40" s="4">
        <v>0</v>
      </c>
      <c r="S40" s="18">
        <v>0</v>
      </c>
      <c r="T40" s="5">
        <v>0</v>
      </c>
      <c r="U40" s="4">
        <v>0</v>
      </c>
      <c r="V40" s="5">
        <v>0</v>
      </c>
      <c r="W40" s="4">
        <v>0</v>
      </c>
      <c r="X40" s="5">
        <v>0</v>
      </c>
      <c r="Y40" s="4">
        <v>0</v>
      </c>
      <c r="Z40" s="5">
        <v>0</v>
      </c>
      <c r="AA40" s="4">
        <v>0</v>
      </c>
      <c r="AB40" s="5">
        <v>0</v>
      </c>
      <c r="AC40" s="4">
        <v>0</v>
      </c>
      <c r="AD40" s="5">
        <v>0</v>
      </c>
      <c r="AE40" s="5">
        <v>0</v>
      </c>
      <c r="AF40" s="6">
        <v>0</v>
      </c>
      <c r="AG40" s="18">
        <v>0</v>
      </c>
      <c r="AH40" s="5">
        <v>0</v>
      </c>
      <c r="AI40" s="4">
        <v>0</v>
      </c>
      <c r="AJ40" s="5">
        <v>0</v>
      </c>
      <c r="AK40" s="4">
        <v>0</v>
      </c>
      <c r="AL40" s="5">
        <v>0</v>
      </c>
      <c r="AM40" s="6">
        <v>0</v>
      </c>
      <c r="AN40" s="18">
        <v>0</v>
      </c>
      <c r="AO40" s="5">
        <v>0</v>
      </c>
      <c r="AP40" s="5">
        <v>0</v>
      </c>
      <c r="AQ40" s="4">
        <v>0</v>
      </c>
      <c r="AR40" s="5">
        <v>0</v>
      </c>
      <c r="AS40" s="4">
        <v>0</v>
      </c>
      <c r="AT40" s="32">
        <v>0</v>
      </c>
      <c r="AU40" s="18">
        <v>0.6731735159817351</v>
      </c>
      <c r="AV40" s="5">
        <v>0.6731735159817351</v>
      </c>
      <c r="AW40" s="4">
        <v>0.6727003642987249</v>
      </c>
      <c r="AX40" s="5">
        <v>0.6731735159817351</v>
      </c>
      <c r="AY40" s="4">
        <v>0.6731735159817351</v>
      </c>
      <c r="AZ40" s="5">
        <v>0.6731735159817351</v>
      </c>
      <c r="BA40" s="6">
        <v>0.6727003642987249</v>
      </c>
      <c r="BB40" s="78">
        <v>0</v>
      </c>
      <c r="BC40" s="63">
        <v>77.162</v>
      </c>
      <c r="BD40" s="61">
        <v>72.523</v>
      </c>
      <c r="BE40" s="62">
        <v>77.162</v>
      </c>
      <c r="BF40" s="64">
        <v>76.028</v>
      </c>
      <c r="BG40" s="18">
        <v>1.186</v>
      </c>
      <c r="BH40" s="5">
        <v>1.225</v>
      </c>
      <c r="BI40" s="4">
        <v>1.482</v>
      </c>
      <c r="BJ40" s="5">
        <v>1.158</v>
      </c>
      <c r="BK40" s="4">
        <v>0.742</v>
      </c>
      <c r="BL40" s="5">
        <v>0.95</v>
      </c>
      <c r="BM40" s="5">
        <v>0.95</v>
      </c>
      <c r="BN40" s="7">
        <v>0.475</v>
      </c>
      <c r="BO40" s="3">
        <v>0.553</v>
      </c>
      <c r="BP40" s="4">
        <v>0.718</v>
      </c>
      <c r="BQ40" s="5">
        <v>0.342</v>
      </c>
      <c r="BR40" s="4">
        <v>0.49</v>
      </c>
      <c r="BS40" s="5">
        <v>0.121</v>
      </c>
      <c r="BT40" s="4">
        <v>0.3055</v>
      </c>
      <c r="BU40" s="5">
        <v>0.3055</v>
      </c>
      <c r="BV40" s="27">
        <v>0.15275</v>
      </c>
      <c r="BW40" s="18">
        <v>2.2239999999999998</v>
      </c>
      <c r="BX40" s="5">
        <v>2.5294999999999996</v>
      </c>
      <c r="BY40" s="5">
        <v>2.9877499999999997</v>
      </c>
      <c r="BZ40" s="6">
        <v>0.7637499999999999</v>
      </c>
    </row>
    <row r="41" spans="1:78" ht="15">
      <c r="A41" s="12">
        <v>10103</v>
      </c>
      <c r="B41" s="33" t="s">
        <v>47</v>
      </c>
      <c r="C41" s="3">
        <v>520.5960470173042</v>
      </c>
      <c r="D41" s="20">
        <v>532.22456130137</v>
      </c>
      <c r="E41" s="19">
        <v>534.3134636986301</v>
      </c>
      <c r="F41" s="20">
        <v>549.7528143214938</v>
      </c>
      <c r="G41" s="19">
        <v>557.4340579908675</v>
      </c>
      <c r="H41" s="20">
        <v>565.0524366438354</v>
      </c>
      <c r="I41" s="19">
        <v>572.3411355022834</v>
      </c>
      <c r="J41" s="20">
        <v>579.5433427823316</v>
      </c>
      <c r="K41" s="19">
        <v>586.4078020547945</v>
      </c>
      <c r="L41" s="20">
        <v>593.5207015981734</v>
      </c>
      <c r="M41" s="19">
        <v>600.6023226027396</v>
      </c>
      <c r="N41" s="20">
        <v>608.0061157786886</v>
      </c>
      <c r="O41" s="19">
        <v>610.0135099315069</v>
      </c>
      <c r="P41" s="19">
        <v>610.0135099315069</v>
      </c>
      <c r="Q41" s="21">
        <v>610.0135099315069</v>
      </c>
      <c r="R41" s="4">
        <v>0</v>
      </c>
      <c r="S41" s="18">
        <v>0</v>
      </c>
      <c r="T41" s="5">
        <v>0</v>
      </c>
      <c r="U41" s="4">
        <v>0</v>
      </c>
      <c r="V41" s="5">
        <v>0</v>
      </c>
      <c r="W41" s="4">
        <v>0</v>
      </c>
      <c r="X41" s="5">
        <v>0</v>
      </c>
      <c r="Y41" s="4">
        <v>0</v>
      </c>
      <c r="Z41" s="5">
        <v>0</v>
      </c>
      <c r="AA41" s="4">
        <v>0</v>
      </c>
      <c r="AB41" s="5">
        <v>0</v>
      </c>
      <c r="AC41" s="4">
        <v>0</v>
      </c>
      <c r="AD41" s="5">
        <v>0</v>
      </c>
      <c r="AE41" s="5">
        <v>0</v>
      </c>
      <c r="AF41" s="6">
        <v>0</v>
      </c>
      <c r="AG41" s="18">
        <v>225.94851598173517</v>
      </c>
      <c r="AH41" s="5">
        <v>225.94851598173517</v>
      </c>
      <c r="AI41" s="4">
        <v>225.98929872495447</v>
      </c>
      <c r="AJ41" s="5">
        <v>225.94851598173517</v>
      </c>
      <c r="AK41" s="4">
        <v>225.94851598173517</v>
      </c>
      <c r="AL41" s="5">
        <v>225.94851598173517</v>
      </c>
      <c r="AM41" s="6">
        <v>225.98929872495447</v>
      </c>
      <c r="AN41" s="18">
        <v>0</v>
      </c>
      <c r="AO41" s="5">
        <v>0</v>
      </c>
      <c r="AP41" s="5">
        <v>0</v>
      </c>
      <c r="AQ41" s="4">
        <v>0</v>
      </c>
      <c r="AR41" s="5">
        <v>0</v>
      </c>
      <c r="AS41" s="4">
        <v>0</v>
      </c>
      <c r="AT41" s="32">
        <v>0</v>
      </c>
      <c r="AU41" s="18">
        <v>0</v>
      </c>
      <c r="AV41" s="5">
        <v>0</v>
      </c>
      <c r="AW41" s="4">
        <v>0</v>
      </c>
      <c r="AX41" s="5">
        <v>0</v>
      </c>
      <c r="AY41" s="4">
        <v>0</v>
      </c>
      <c r="AZ41" s="5">
        <v>0</v>
      </c>
      <c r="BA41" s="6">
        <v>0</v>
      </c>
      <c r="BB41" s="78">
        <v>123</v>
      </c>
      <c r="BC41" s="63">
        <v>323.245</v>
      </c>
      <c r="BD41" s="61">
        <v>303.812</v>
      </c>
      <c r="BE41" s="62">
        <v>323.245</v>
      </c>
      <c r="BF41" s="64">
        <v>318.494</v>
      </c>
      <c r="BG41" s="18">
        <v>9.477</v>
      </c>
      <c r="BH41" s="5">
        <v>9.787</v>
      </c>
      <c r="BI41" s="4">
        <v>16.677</v>
      </c>
      <c r="BJ41" s="5">
        <v>11.967</v>
      </c>
      <c r="BK41" s="4">
        <v>9.062</v>
      </c>
      <c r="BL41" s="5">
        <v>10.5145</v>
      </c>
      <c r="BM41" s="5">
        <v>10.5145</v>
      </c>
      <c r="BN41" s="7">
        <v>5.25725</v>
      </c>
      <c r="BO41" s="3">
        <v>5.828</v>
      </c>
      <c r="BP41" s="4">
        <v>5.723</v>
      </c>
      <c r="BQ41" s="5">
        <v>9.912</v>
      </c>
      <c r="BR41" s="4">
        <v>8.92</v>
      </c>
      <c r="BS41" s="5">
        <v>4.644</v>
      </c>
      <c r="BT41" s="4">
        <v>6.781999999999999</v>
      </c>
      <c r="BU41" s="5">
        <v>6.781999999999999</v>
      </c>
      <c r="BV41" s="27">
        <v>3.3909999999999996</v>
      </c>
      <c r="BW41" s="18">
        <v>35.027</v>
      </c>
      <c r="BX41" s="5">
        <v>41.809</v>
      </c>
      <c r="BY41" s="5">
        <v>51.98199999999999</v>
      </c>
      <c r="BZ41" s="6">
        <v>16.955</v>
      </c>
    </row>
    <row r="42" spans="1:78" ht="15">
      <c r="A42" s="12">
        <v>10105</v>
      </c>
      <c r="B42" s="33" t="s">
        <v>48</v>
      </c>
      <c r="C42" s="3">
        <v>91.15133868397086</v>
      </c>
      <c r="D42" s="20">
        <v>82.88339611872144</v>
      </c>
      <c r="E42" s="19">
        <v>83.2379303652968</v>
      </c>
      <c r="F42" s="20">
        <v>83.88055544171218</v>
      </c>
      <c r="G42" s="19">
        <v>82.63165936073058</v>
      </c>
      <c r="H42" s="20">
        <v>83.36010331050228</v>
      </c>
      <c r="I42" s="19">
        <v>83.10757385844752</v>
      </c>
      <c r="J42" s="20">
        <v>81.90035780965391</v>
      </c>
      <c r="K42" s="19">
        <v>82.59544257990868</v>
      </c>
      <c r="L42" s="20">
        <v>82.34612089041094</v>
      </c>
      <c r="M42" s="19">
        <v>81.13608767123289</v>
      </c>
      <c r="N42" s="20">
        <v>81.86247540983607</v>
      </c>
      <c r="O42" s="19">
        <v>81.60156278538813</v>
      </c>
      <c r="P42" s="19">
        <v>80.40618025114155</v>
      </c>
      <c r="Q42" s="21">
        <v>81.10277089041092</v>
      </c>
      <c r="R42" s="4">
        <v>0</v>
      </c>
      <c r="S42" s="18">
        <v>0</v>
      </c>
      <c r="T42" s="5">
        <v>0</v>
      </c>
      <c r="U42" s="4">
        <v>0</v>
      </c>
      <c r="V42" s="5">
        <v>0</v>
      </c>
      <c r="W42" s="4">
        <v>0</v>
      </c>
      <c r="X42" s="5">
        <v>0</v>
      </c>
      <c r="Y42" s="4">
        <v>0</v>
      </c>
      <c r="Z42" s="5">
        <v>0</v>
      </c>
      <c r="AA42" s="4">
        <v>0</v>
      </c>
      <c r="AB42" s="5">
        <v>0</v>
      </c>
      <c r="AC42" s="4">
        <v>0</v>
      </c>
      <c r="AD42" s="5">
        <v>0</v>
      </c>
      <c r="AE42" s="5">
        <v>0</v>
      </c>
      <c r="AF42" s="6">
        <v>0</v>
      </c>
      <c r="AG42" s="18">
        <v>0</v>
      </c>
      <c r="AH42" s="5">
        <v>0</v>
      </c>
      <c r="AI42" s="4">
        <v>0</v>
      </c>
      <c r="AJ42" s="5">
        <v>0</v>
      </c>
      <c r="AK42" s="4">
        <v>0</v>
      </c>
      <c r="AL42" s="5">
        <v>0</v>
      </c>
      <c r="AM42" s="6">
        <v>0</v>
      </c>
      <c r="AN42" s="18">
        <v>0</v>
      </c>
      <c r="AO42" s="5">
        <v>0</v>
      </c>
      <c r="AP42" s="5">
        <v>0</v>
      </c>
      <c r="AQ42" s="4">
        <v>0</v>
      </c>
      <c r="AR42" s="5">
        <v>0</v>
      </c>
      <c r="AS42" s="4">
        <v>0</v>
      </c>
      <c r="AT42" s="32">
        <v>0</v>
      </c>
      <c r="AU42" s="18">
        <v>0</v>
      </c>
      <c r="AV42" s="5">
        <v>0</v>
      </c>
      <c r="AW42" s="4">
        <v>0</v>
      </c>
      <c r="AX42" s="5">
        <v>0</v>
      </c>
      <c r="AY42" s="4">
        <v>0</v>
      </c>
      <c r="AZ42" s="5">
        <v>0</v>
      </c>
      <c r="BA42" s="6">
        <v>0</v>
      </c>
      <c r="BB42" s="78">
        <v>0</v>
      </c>
      <c r="BC42" s="63">
        <v>94.223</v>
      </c>
      <c r="BD42" s="61">
        <v>88.558</v>
      </c>
      <c r="BE42" s="62">
        <v>94.223</v>
      </c>
      <c r="BF42" s="64">
        <v>92.838</v>
      </c>
      <c r="BG42" s="18">
        <v>1.198</v>
      </c>
      <c r="BH42" s="5">
        <v>0.907</v>
      </c>
      <c r="BI42" s="4">
        <v>1.297</v>
      </c>
      <c r="BJ42" s="5">
        <v>0.219</v>
      </c>
      <c r="BK42" s="4">
        <v>0.367</v>
      </c>
      <c r="BL42" s="5">
        <v>0.293</v>
      </c>
      <c r="BM42" s="5">
        <v>0.293</v>
      </c>
      <c r="BN42" s="7">
        <v>0.1465</v>
      </c>
      <c r="BO42" s="3">
        <v>0</v>
      </c>
      <c r="BP42" s="4">
        <v>0</v>
      </c>
      <c r="BQ42" s="5">
        <v>0</v>
      </c>
      <c r="BR42" s="4">
        <v>0</v>
      </c>
      <c r="BS42" s="5">
        <v>0</v>
      </c>
      <c r="BT42" s="4">
        <v>0</v>
      </c>
      <c r="BU42" s="5">
        <v>0</v>
      </c>
      <c r="BV42" s="27">
        <v>0</v>
      </c>
      <c r="BW42" s="18">
        <v>0</v>
      </c>
      <c r="BX42" s="5">
        <v>0</v>
      </c>
      <c r="BY42" s="5">
        <v>0</v>
      </c>
      <c r="BZ42" s="6">
        <v>0</v>
      </c>
    </row>
    <row r="43" spans="1:78" ht="15">
      <c r="A43" s="12">
        <v>10106</v>
      </c>
      <c r="B43" s="33" t="s">
        <v>49</v>
      </c>
      <c r="C43" s="3">
        <v>22.35393897996357</v>
      </c>
      <c r="D43" s="20">
        <v>23.686606735159817</v>
      </c>
      <c r="E43" s="19">
        <v>23.794894520547945</v>
      </c>
      <c r="F43" s="20">
        <v>24.12988968579235</v>
      </c>
      <c r="G43" s="19">
        <v>24.23520901826484</v>
      </c>
      <c r="H43" s="20">
        <v>24.343495890410953</v>
      </c>
      <c r="I43" s="19">
        <v>24.45178367579908</v>
      </c>
      <c r="J43" s="20">
        <v>24.561852459016393</v>
      </c>
      <c r="K43" s="19">
        <v>24.668357420091322</v>
      </c>
      <c r="L43" s="20">
        <v>24.776642579908682</v>
      </c>
      <c r="M43" s="19">
        <v>24.884935159817353</v>
      </c>
      <c r="N43" s="20">
        <v>24.993821721311473</v>
      </c>
      <c r="O43" s="19">
        <v>25.10151404109589</v>
      </c>
      <c r="P43" s="19">
        <v>25.209803767123294</v>
      </c>
      <c r="Q43" s="21">
        <v>25.31809075342466</v>
      </c>
      <c r="R43" s="4">
        <v>0</v>
      </c>
      <c r="S43" s="18">
        <v>0</v>
      </c>
      <c r="T43" s="5">
        <v>0</v>
      </c>
      <c r="U43" s="4">
        <v>0</v>
      </c>
      <c r="V43" s="5">
        <v>0</v>
      </c>
      <c r="W43" s="4">
        <v>0</v>
      </c>
      <c r="X43" s="5">
        <v>0</v>
      </c>
      <c r="Y43" s="4">
        <v>0</v>
      </c>
      <c r="Z43" s="5">
        <v>0</v>
      </c>
      <c r="AA43" s="4">
        <v>0</v>
      </c>
      <c r="AB43" s="5">
        <v>0</v>
      </c>
      <c r="AC43" s="4">
        <v>0</v>
      </c>
      <c r="AD43" s="5">
        <v>0</v>
      </c>
      <c r="AE43" s="5">
        <v>0</v>
      </c>
      <c r="AF43" s="6">
        <v>0</v>
      </c>
      <c r="AG43" s="18">
        <v>0</v>
      </c>
      <c r="AH43" s="5">
        <v>0</v>
      </c>
      <c r="AI43" s="4">
        <v>0</v>
      </c>
      <c r="AJ43" s="5">
        <v>0</v>
      </c>
      <c r="AK43" s="4">
        <v>0</v>
      </c>
      <c r="AL43" s="5">
        <v>0</v>
      </c>
      <c r="AM43" s="6">
        <v>0</v>
      </c>
      <c r="AN43" s="18">
        <v>0</v>
      </c>
      <c r="AO43" s="5">
        <v>0</v>
      </c>
      <c r="AP43" s="5">
        <v>0</v>
      </c>
      <c r="AQ43" s="4">
        <v>0</v>
      </c>
      <c r="AR43" s="5">
        <v>0</v>
      </c>
      <c r="AS43" s="4">
        <v>0</v>
      </c>
      <c r="AT43" s="32">
        <v>0</v>
      </c>
      <c r="AU43" s="18">
        <v>0</v>
      </c>
      <c r="AV43" s="5">
        <v>0</v>
      </c>
      <c r="AW43" s="4">
        <v>0</v>
      </c>
      <c r="AX43" s="5">
        <v>0</v>
      </c>
      <c r="AY43" s="4">
        <v>0</v>
      </c>
      <c r="AZ43" s="5">
        <v>0</v>
      </c>
      <c r="BA43" s="6">
        <v>0</v>
      </c>
      <c r="BB43" s="78">
        <v>0</v>
      </c>
      <c r="BC43" s="63">
        <v>24.235</v>
      </c>
      <c r="BD43" s="61">
        <v>22.778</v>
      </c>
      <c r="BE43" s="62">
        <v>24.235</v>
      </c>
      <c r="BF43" s="64">
        <v>23.879</v>
      </c>
      <c r="BG43" s="18">
        <v>0.221</v>
      </c>
      <c r="BH43" s="5">
        <v>0.174</v>
      </c>
      <c r="BI43" s="4">
        <v>0.241</v>
      </c>
      <c r="BJ43" s="5">
        <v>0.18</v>
      </c>
      <c r="BK43" s="4">
        <v>0.187</v>
      </c>
      <c r="BL43" s="5">
        <v>0.1835</v>
      </c>
      <c r="BM43" s="5">
        <v>0.1835</v>
      </c>
      <c r="BN43" s="7">
        <v>0.09175</v>
      </c>
      <c r="BO43" s="3">
        <v>0</v>
      </c>
      <c r="BP43" s="4">
        <v>0</v>
      </c>
      <c r="BQ43" s="5">
        <v>0</v>
      </c>
      <c r="BR43" s="4">
        <v>0</v>
      </c>
      <c r="BS43" s="5">
        <v>0</v>
      </c>
      <c r="BT43" s="4">
        <v>0</v>
      </c>
      <c r="BU43" s="5">
        <v>0</v>
      </c>
      <c r="BV43" s="27">
        <v>0</v>
      </c>
      <c r="BW43" s="18">
        <v>0</v>
      </c>
      <c r="BX43" s="5">
        <v>0</v>
      </c>
      <c r="BY43" s="5">
        <v>0</v>
      </c>
      <c r="BZ43" s="6">
        <v>0</v>
      </c>
    </row>
    <row r="44" spans="1:78" ht="15">
      <c r="A44" s="12">
        <v>10109</v>
      </c>
      <c r="B44" s="33" t="s">
        <v>50</v>
      </c>
      <c r="C44" s="3">
        <v>12.785291438979964</v>
      </c>
      <c r="D44" s="20">
        <v>13.993861529680364</v>
      </c>
      <c r="E44" s="19">
        <v>14.048723287671232</v>
      </c>
      <c r="F44" s="20">
        <v>14.833936247723136</v>
      </c>
      <c r="G44" s="19">
        <v>15.006450684931506</v>
      </c>
      <c r="H44" s="20">
        <v>15.160304566210048</v>
      </c>
      <c r="I44" s="19">
        <v>15.305881050228312</v>
      </c>
      <c r="J44" s="20">
        <v>15.404909949908925</v>
      </c>
      <c r="K44" s="19">
        <v>15.544380593607306</v>
      </c>
      <c r="L44" s="20">
        <v>15.681274657534248</v>
      </c>
      <c r="M44" s="19">
        <v>15.850230707762554</v>
      </c>
      <c r="N44" s="20">
        <v>15.92884403460838</v>
      </c>
      <c r="O44" s="19">
        <v>16.123072602739725</v>
      </c>
      <c r="P44" s="19">
        <v>16.310543949771688</v>
      </c>
      <c r="Q44" s="21">
        <v>16.495997602739727</v>
      </c>
      <c r="R44" s="4">
        <v>0</v>
      </c>
      <c r="S44" s="18">
        <v>0</v>
      </c>
      <c r="T44" s="5">
        <v>0</v>
      </c>
      <c r="U44" s="4">
        <v>0</v>
      </c>
      <c r="V44" s="5">
        <v>0</v>
      </c>
      <c r="W44" s="4">
        <v>0</v>
      </c>
      <c r="X44" s="5">
        <v>0</v>
      </c>
      <c r="Y44" s="4">
        <v>0</v>
      </c>
      <c r="Z44" s="5">
        <v>0</v>
      </c>
      <c r="AA44" s="4">
        <v>0</v>
      </c>
      <c r="AB44" s="5">
        <v>0</v>
      </c>
      <c r="AC44" s="4">
        <v>0</v>
      </c>
      <c r="AD44" s="5">
        <v>0</v>
      </c>
      <c r="AE44" s="5">
        <v>0</v>
      </c>
      <c r="AF44" s="6">
        <v>0</v>
      </c>
      <c r="AG44" s="18">
        <v>0</v>
      </c>
      <c r="AH44" s="5">
        <v>0</v>
      </c>
      <c r="AI44" s="4">
        <v>0</v>
      </c>
      <c r="AJ44" s="5">
        <v>0</v>
      </c>
      <c r="AK44" s="4">
        <v>0</v>
      </c>
      <c r="AL44" s="5">
        <v>0</v>
      </c>
      <c r="AM44" s="6">
        <v>0</v>
      </c>
      <c r="AN44" s="18">
        <v>0</v>
      </c>
      <c r="AO44" s="5">
        <v>0</v>
      </c>
      <c r="AP44" s="5">
        <v>0</v>
      </c>
      <c r="AQ44" s="4">
        <v>0</v>
      </c>
      <c r="AR44" s="5">
        <v>0</v>
      </c>
      <c r="AS44" s="4">
        <v>0</v>
      </c>
      <c r="AT44" s="32">
        <v>0</v>
      </c>
      <c r="AU44" s="18">
        <v>0</v>
      </c>
      <c r="AV44" s="5">
        <v>0</v>
      </c>
      <c r="AW44" s="4">
        <v>0</v>
      </c>
      <c r="AX44" s="5">
        <v>0</v>
      </c>
      <c r="AY44" s="4">
        <v>0</v>
      </c>
      <c r="AZ44" s="5">
        <v>0</v>
      </c>
      <c r="BA44" s="6">
        <v>0</v>
      </c>
      <c r="BB44" s="78">
        <v>0</v>
      </c>
      <c r="BC44" s="63">
        <v>12.299</v>
      </c>
      <c r="BD44" s="61">
        <v>11.56</v>
      </c>
      <c r="BE44" s="62">
        <v>12.299</v>
      </c>
      <c r="BF44" s="64">
        <v>12.118</v>
      </c>
      <c r="BG44" s="18">
        <v>0.255</v>
      </c>
      <c r="BH44" s="5">
        <v>0.126</v>
      </c>
      <c r="BI44" s="4">
        <v>0.222</v>
      </c>
      <c r="BJ44" s="5">
        <v>0.362</v>
      </c>
      <c r="BK44" s="4">
        <v>0.02</v>
      </c>
      <c r="BL44" s="5">
        <v>0.191</v>
      </c>
      <c r="BM44" s="5">
        <v>0.191</v>
      </c>
      <c r="BN44" s="7">
        <v>0.0955</v>
      </c>
      <c r="BO44" s="3">
        <v>0</v>
      </c>
      <c r="BP44" s="4">
        <v>0</v>
      </c>
      <c r="BQ44" s="5">
        <v>0</v>
      </c>
      <c r="BR44" s="4">
        <v>0.036</v>
      </c>
      <c r="BS44" s="5">
        <v>0</v>
      </c>
      <c r="BT44" s="4">
        <v>0.018</v>
      </c>
      <c r="BU44" s="5">
        <v>0.018</v>
      </c>
      <c r="BV44" s="27">
        <v>0.009</v>
      </c>
      <c r="BW44" s="18">
        <v>0.036</v>
      </c>
      <c r="BX44" s="5">
        <v>0.05399999999999999</v>
      </c>
      <c r="BY44" s="5">
        <v>0.08099999999999999</v>
      </c>
      <c r="BZ44" s="6">
        <v>0.045</v>
      </c>
    </row>
    <row r="45" spans="1:78" ht="15">
      <c r="A45" s="12">
        <v>10111</v>
      </c>
      <c r="B45" s="33" t="s">
        <v>51</v>
      </c>
      <c r="C45" s="3">
        <v>3.1322859744990894</v>
      </c>
      <c r="D45" s="20">
        <v>3.035341666666666</v>
      </c>
      <c r="E45" s="19">
        <v>3.033764155251142</v>
      </c>
      <c r="F45" s="20">
        <v>3.1368855874316943</v>
      </c>
      <c r="G45" s="19">
        <v>3.1402703196347037</v>
      </c>
      <c r="H45" s="20">
        <v>3.1344867579908673</v>
      </c>
      <c r="I45" s="19">
        <v>3.1254070776255705</v>
      </c>
      <c r="J45" s="20">
        <v>3.1078312841530056</v>
      </c>
      <c r="K45" s="19">
        <v>3.1066005707762563</v>
      </c>
      <c r="L45" s="20">
        <v>3.09741803652968</v>
      </c>
      <c r="M45" s="19">
        <v>3.0907006849315066</v>
      </c>
      <c r="N45" s="20">
        <v>3.07851024590164</v>
      </c>
      <c r="O45" s="19">
        <v>3.0790970319634705</v>
      </c>
      <c r="P45" s="19">
        <v>3.0737684931506855</v>
      </c>
      <c r="Q45" s="21">
        <v>3.067801712328767</v>
      </c>
      <c r="R45" s="4">
        <v>0</v>
      </c>
      <c r="S45" s="18">
        <v>0</v>
      </c>
      <c r="T45" s="5">
        <v>0</v>
      </c>
      <c r="U45" s="4">
        <v>0</v>
      </c>
      <c r="V45" s="5">
        <v>0</v>
      </c>
      <c r="W45" s="4">
        <v>0</v>
      </c>
      <c r="X45" s="5">
        <v>0</v>
      </c>
      <c r="Y45" s="4">
        <v>0</v>
      </c>
      <c r="Z45" s="5">
        <v>0</v>
      </c>
      <c r="AA45" s="4">
        <v>0</v>
      </c>
      <c r="AB45" s="5">
        <v>0</v>
      </c>
      <c r="AC45" s="4">
        <v>0</v>
      </c>
      <c r="AD45" s="5">
        <v>0</v>
      </c>
      <c r="AE45" s="5">
        <v>0</v>
      </c>
      <c r="AF45" s="6">
        <v>0</v>
      </c>
      <c r="AG45" s="18">
        <v>0</v>
      </c>
      <c r="AH45" s="5">
        <v>0</v>
      </c>
      <c r="AI45" s="4">
        <v>0</v>
      </c>
      <c r="AJ45" s="5">
        <v>0</v>
      </c>
      <c r="AK45" s="4">
        <v>0</v>
      </c>
      <c r="AL45" s="5">
        <v>0</v>
      </c>
      <c r="AM45" s="6">
        <v>0</v>
      </c>
      <c r="AN45" s="18">
        <v>0</v>
      </c>
      <c r="AO45" s="5">
        <v>0</v>
      </c>
      <c r="AP45" s="5">
        <v>0</v>
      </c>
      <c r="AQ45" s="4">
        <v>0</v>
      </c>
      <c r="AR45" s="5">
        <v>0</v>
      </c>
      <c r="AS45" s="4">
        <v>0</v>
      </c>
      <c r="AT45" s="32">
        <v>0</v>
      </c>
      <c r="AU45" s="18">
        <v>0</v>
      </c>
      <c r="AV45" s="5">
        <v>0</v>
      </c>
      <c r="AW45" s="4">
        <v>0</v>
      </c>
      <c r="AX45" s="5">
        <v>0</v>
      </c>
      <c r="AY45" s="4">
        <v>0</v>
      </c>
      <c r="AZ45" s="5">
        <v>0</v>
      </c>
      <c r="BA45" s="6">
        <v>0</v>
      </c>
      <c r="BB45" s="78">
        <v>0</v>
      </c>
      <c r="BC45" s="63">
        <v>3.283</v>
      </c>
      <c r="BD45" s="61">
        <v>3.086</v>
      </c>
      <c r="BE45" s="62">
        <v>3.283</v>
      </c>
      <c r="BF45" s="64">
        <v>3.235</v>
      </c>
      <c r="BG45" s="18">
        <v>0.024</v>
      </c>
      <c r="BH45" s="5">
        <v>0.038</v>
      </c>
      <c r="BI45" s="4">
        <v>0.021</v>
      </c>
      <c r="BJ45" s="5">
        <v>0.023</v>
      </c>
      <c r="BK45" s="4">
        <v>0.009</v>
      </c>
      <c r="BL45" s="5">
        <v>0.016</v>
      </c>
      <c r="BM45" s="5">
        <v>0.016</v>
      </c>
      <c r="BN45" s="7">
        <v>0.008</v>
      </c>
      <c r="BO45" s="3">
        <v>0</v>
      </c>
      <c r="BP45" s="4">
        <v>0</v>
      </c>
      <c r="BQ45" s="5">
        <v>0</v>
      </c>
      <c r="BR45" s="4">
        <v>0</v>
      </c>
      <c r="BS45" s="5">
        <v>0</v>
      </c>
      <c r="BT45" s="4">
        <v>0</v>
      </c>
      <c r="BU45" s="5">
        <v>0</v>
      </c>
      <c r="BV45" s="27">
        <v>0</v>
      </c>
      <c r="BW45" s="18">
        <v>0</v>
      </c>
      <c r="BX45" s="5">
        <v>0</v>
      </c>
      <c r="BY45" s="5">
        <v>0</v>
      </c>
      <c r="BZ45" s="6">
        <v>0</v>
      </c>
    </row>
    <row r="46" spans="1:78" ht="15">
      <c r="A46" s="12">
        <v>10112</v>
      </c>
      <c r="B46" s="33" t="s">
        <v>52</v>
      </c>
      <c r="C46" s="3">
        <v>54.7566029143898</v>
      </c>
      <c r="D46" s="20">
        <v>58.381404452054795</v>
      </c>
      <c r="E46" s="19">
        <v>58.825668378995424</v>
      </c>
      <c r="F46" s="20">
        <v>58.86196129326047</v>
      </c>
      <c r="G46" s="19">
        <v>59.24483515981736</v>
      </c>
      <c r="H46" s="20">
        <v>59.61850753424657</v>
      </c>
      <c r="I46" s="19">
        <v>59.993440981735155</v>
      </c>
      <c r="J46" s="20">
        <v>60.35628028233151</v>
      </c>
      <c r="K46" s="19">
        <v>60.74712146118721</v>
      </c>
      <c r="L46" s="20">
        <v>61.12588527397261</v>
      </c>
      <c r="M46" s="19">
        <v>61.50590673515982</v>
      </c>
      <c r="N46" s="20">
        <v>61.87089537795992</v>
      </c>
      <c r="O46" s="19">
        <v>62.26981484018263</v>
      </c>
      <c r="P46" s="19">
        <v>62.653707305936074</v>
      </c>
      <c r="Q46" s="21">
        <v>63.03888458904109</v>
      </c>
      <c r="R46" s="4">
        <v>0</v>
      </c>
      <c r="S46" s="18">
        <v>0</v>
      </c>
      <c r="T46" s="5">
        <v>0</v>
      </c>
      <c r="U46" s="4">
        <v>0</v>
      </c>
      <c r="V46" s="5">
        <v>0</v>
      </c>
      <c r="W46" s="4">
        <v>0</v>
      </c>
      <c r="X46" s="5">
        <v>0</v>
      </c>
      <c r="Y46" s="4">
        <v>0</v>
      </c>
      <c r="Z46" s="5">
        <v>0</v>
      </c>
      <c r="AA46" s="4">
        <v>0</v>
      </c>
      <c r="AB46" s="5">
        <v>0</v>
      </c>
      <c r="AC46" s="4">
        <v>0</v>
      </c>
      <c r="AD46" s="5">
        <v>0</v>
      </c>
      <c r="AE46" s="5">
        <v>0</v>
      </c>
      <c r="AF46" s="6">
        <v>0</v>
      </c>
      <c r="AG46" s="18">
        <v>0</v>
      </c>
      <c r="AH46" s="5">
        <v>0</v>
      </c>
      <c r="AI46" s="4">
        <v>0</v>
      </c>
      <c r="AJ46" s="5">
        <v>0</v>
      </c>
      <c r="AK46" s="4">
        <v>0</v>
      </c>
      <c r="AL46" s="5">
        <v>0</v>
      </c>
      <c r="AM46" s="6">
        <v>0</v>
      </c>
      <c r="AN46" s="18">
        <v>0</v>
      </c>
      <c r="AO46" s="5">
        <v>0</v>
      </c>
      <c r="AP46" s="5">
        <v>0</v>
      </c>
      <c r="AQ46" s="4">
        <v>0</v>
      </c>
      <c r="AR46" s="5">
        <v>0</v>
      </c>
      <c r="AS46" s="4">
        <v>0</v>
      </c>
      <c r="AT46" s="32">
        <v>0</v>
      </c>
      <c r="AU46" s="18">
        <v>0</v>
      </c>
      <c r="AV46" s="5">
        <v>0</v>
      </c>
      <c r="AW46" s="4">
        <v>0</v>
      </c>
      <c r="AX46" s="5">
        <v>0</v>
      </c>
      <c r="AY46" s="4">
        <v>0</v>
      </c>
      <c r="AZ46" s="5">
        <v>0</v>
      </c>
      <c r="BA46" s="6">
        <v>0</v>
      </c>
      <c r="BB46" s="78">
        <v>0</v>
      </c>
      <c r="BC46" s="63">
        <v>59.119</v>
      </c>
      <c r="BD46" s="61">
        <v>55.565</v>
      </c>
      <c r="BE46" s="62">
        <v>59.119</v>
      </c>
      <c r="BF46" s="64">
        <v>58.25</v>
      </c>
      <c r="BG46" s="18">
        <v>1.714</v>
      </c>
      <c r="BH46" s="5">
        <v>0.459</v>
      </c>
      <c r="BI46" s="4">
        <v>0.9</v>
      </c>
      <c r="BJ46" s="5">
        <v>0.553</v>
      </c>
      <c r="BK46" s="4">
        <v>0.522</v>
      </c>
      <c r="BL46" s="5">
        <v>0.5375000000000001</v>
      </c>
      <c r="BM46" s="5">
        <v>0.5375000000000001</v>
      </c>
      <c r="BN46" s="7">
        <v>0.26875000000000004</v>
      </c>
      <c r="BO46" s="3">
        <v>0.856</v>
      </c>
      <c r="BP46" s="4">
        <v>0</v>
      </c>
      <c r="BQ46" s="5">
        <v>0.037</v>
      </c>
      <c r="BR46" s="4">
        <v>0.039</v>
      </c>
      <c r="BS46" s="5">
        <v>0</v>
      </c>
      <c r="BT46" s="4">
        <v>0.0195</v>
      </c>
      <c r="BU46" s="5">
        <v>0.0195</v>
      </c>
      <c r="BV46" s="27">
        <v>0.00975</v>
      </c>
      <c r="BW46" s="18">
        <v>0.932</v>
      </c>
      <c r="BX46" s="5">
        <v>0.9515</v>
      </c>
      <c r="BY46" s="5">
        <v>0.98075</v>
      </c>
      <c r="BZ46" s="6">
        <v>0.04875</v>
      </c>
    </row>
    <row r="47" spans="1:78" ht="15">
      <c r="A47" s="12">
        <v>10113</v>
      </c>
      <c r="B47" s="33" t="s">
        <v>53</v>
      </c>
      <c r="C47" s="3">
        <v>35.932035519125684</v>
      </c>
      <c r="D47" s="20">
        <v>42.207025456621004</v>
      </c>
      <c r="E47" s="19">
        <v>42.52357910958905</v>
      </c>
      <c r="F47" s="20">
        <v>43.52746561930783</v>
      </c>
      <c r="G47" s="19">
        <v>44.03701906392694</v>
      </c>
      <c r="H47" s="20">
        <v>44.4727399543379</v>
      </c>
      <c r="I47" s="19">
        <v>44.922585045662096</v>
      </c>
      <c r="J47" s="20">
        <v>45.29513353825136</v>
      </c>
      <c r="K47" s="19">
        <v>45.858670662100465</v>
      </c>
      <c r="L47" s="20">
        <v>46.34567420091323</v>
      </c>
      <c r="M47" s="19">
        <v>46.82270102739725</v>
      </c>
      <c r="N47" s="20">
        <v>47.215132627504566</v>
      </c>
      <c r="O47" s="19">
        <v>47.81098687214612</v>
      </c>
      <c r="P47" s="19">
        <v>48.31111232876713</v>
      </c>
      <c r="Q47" s="21">
        <v>48.84722705479452</v>
      </c>
      <c r="R47" s="4">
        <v>0</v>
      </c>
      <c r="S47" s="18">
        <v>0</v>
      </c>
      <c r="T47" s="5">
        <v>0</v>
      </c>
      <c r="U47" s="4">
        <v>0</v>
      </c>
      <c r="V47" s="5">
        <v>0</v>
      </c>
      <c r="W47" s="4">
        <v>0</v>
      </c>
      <c r="X47" s="5">
        <v>0</v>
      </c>
      <c r="Y47" s="4">
        <v>0</v>
      </c>
      <c r="Z47" s="5">
        <v>0</v>
      </c>
      <c r="AA47" s="4">
        <v>0</v>
      </c>
      <c r="AB47" s="5">
        <v>0</v>
      </c>
      <c r="AC47" s="4">
        <v>0</v>
      </c>
      <c r="AD47" s="5">
        <v>0</v>
      </c>
      <c r="AE47" s="5">
        <v>0</v>
      </c>
      <c r="AF47" s="6">
        <v>0</v>
      </c>
      <c r="AG47" s="18">
        <v>0</v>
      </c>
      <c r="AH47" s="5">
        <v>0</v>
      </c>
      <c r="AI47" s="4">
        <v>0</v>
      </c>
      <c r="AJ47" s="5">
        <v>0</v>
      </c>
      <c r="AK47" s="4">
        <v>0</v>
      </c>
      <c r="AL47" s="5">
        <v>0</v>
      </c>
      <c r="AM47" s="6">
        <v>0</v>
      </c>
      <c r="AN47" s="18">
        <v>0</v>
      </c>
      <c r="AO47" s="5">
        <v>0</v>
      </c>
      <c r="AP47" s="5">
        <v>0</v>
      </c>
      <c r="AQ47" s="4">
        <v>0</v>
      </c>
      <c r="AR47" s="5">
        <v>0</v>
      </c>
      <c r="AS47" s="4">
        <v>0</v>
      </c>
      <c r="AT47" s="32">
        <v>0</v>
      </c>
      <c r="AU47" s="18">
        <v>1.2312785388127854</v>
      </c>
      <c r="AV47" s="5">
        <v>0.3057077625570776</v>
      </c>
      <c r="AW47" s="4">
        <v>0</v>
      </c>
      <c r="AX47" s="5">
        <v>0</v>
      </c>
      <c r="AY47" s="4">
        <v>0</v>
      </c>
      <c r="AZ47" s="5">
        <v>0</v>
      </c>
      <c r="BA47" s="6">
        <v>0</v>
      </c>
      <c r="BB47" s="78">
        <v>0</v>
      </c>
      <c r="BC47" s="63">
        <v>38.255</v>
      </c>
      <c r="BD47" s="61">
        <v>35.955</v>
      </c>
      <c r="BE47" s="62">
        <v>38.255</v>
      </c>
      <c r="BF47" s="64">
        <v>37.693</v>
      </c>
      <c r="BG47" s="18">
        <v>1.551</v>
      </c>
      <c r="BH47" s="5">
        <v>2.195</v>
      </c>
      <c r="BI47" s="4">
        <v>1.641</v>
      </c>
      <c r="BJ47" s="5">
        <v>2.353</v>
      </c>
      <c r="BK47" s="4">
        <v>0.311</v>
      </c>
      <c r="BL47" s="5">
        <v>1.332</v>
      </c>
      <c r="BM47" s="5">
        <v>1.332</v>
      </c>
      <c r="BN47" s="7">
        <v>0.666</v>
      </c>
      <c r="BO47" s="3">
        <v>0</v>
      </c>
      <c r="BP47" s="4">
        <v>0</v>
      </c>
      <c r="BQ47" s="5">
        <v>0</v>
      </c>
      <c r="BR47" s="4">
        <v>0.002</v>
      </c>
      <c r="BS47" s="5">
        <v>0.032</v>
      </c>
      <c r="BT47" s="4">
        <v>0.017</v>
      </c>
      <c r="BU47" s="5">
        <v>0.017</v>
      </c>
      <c r="BV47" s="27">
        <v>0.0085</v>
      </c>
      <c r="BW47" s="18">
        <v>0.034</v>
      </c>
      <c r="BX47" s="5">
        <v>0.051000000000000004</v>
      </c>
      <c r="BY47" s="5">
        <v>0.07650000000000001</v>
      </c>
      <c r="BZ47" s="6">
        <v>0.0425</v>
      </c>
    </row>
    <row r="48" spans="1:78" ht="15">
      <c r="A48" s="12">
        <v>10116</v>
      </c>
      <c r="B48" s="33" t="s">
        <v>54</v>
      </c>
      <c r="C48" s="3">
        <v>0.21357012750455373</v>
      </c>
      <c r="D48" s="20">
        <v>0.23030216894977168</v>
      </c>
      <c r="E48" s="19">
        <v>0.23030216894977168</v>
      </c>
      <c r="F48" s="20">
        <v>0.23257206284153004</v>
      </c>
      <c r="G48" s="19">
        <v>0.23247865296803652</v>
      </c>
      <c r="H48" s="20">
        <v>0.23247865296803652</v>
      </c>
      <c r="I48" s="19">
        <v>0.23247865296803652</v>
      </c>
      <c r="J48" s="20">
        <v>0.23257206284153004</v>
      </c>
      <c r="K48" s="19">
        <v>0.23247865296803652</v>
      </c>
      <c r="L48" s="20">
        <v>0.23247865296803652</v>
      </c>
      <c r="M48" s="19">
        <v>0.23247865296803652</v>
      </c>
      <c r="N48" s="20">
        <v>0.23257206284153004</v>
      </c>
      <c r="O48" s="19">
        <v>0.23247865296803652</v>
      </c>
      <c r="P48" s="19">
        <v>0.23247865296803652</v>
      </c>
      <c r="Q48" s="21">
        <v>0.23247865296803652</v>
      </c>
      <c r="R48" s="4">
        <v>0</v>
      </c>
      <c r="S48" s="18">
        <v>0</v>
      </c>
      <c r="T48" s="5">
        <v>0</v>
      </c>
      <c r="U48" s="4">
        <v>0</v>
      </c>
      <c r="V48" s="5">
        <v>0</v>
      </c>
      <c r="W48" s="4">
        <v>0</v>
      </c>
      <c r="X48" s="5">
        <v>0</v>
      </c>
      <c r="Y48" s="4">
        <v>0</v>
      </c>
      <c r="Z48" s="5">
        <v>0</v>
      </c>
      <c r="AA48" s="4">
        <v>0</v>
      </c>
      <c r="AB48" s="5">
        <v>0</v>
      </c>
      <c r="AC48" s="4">
        <v>0</v>
      </c>
      <c r="AD48" s="5">
        <v>0</v>
      </c>
      <c r="AE48" s="5">
        <v>0</v>
      </c>
      <c r="AF48" s="6">
        <v>0</v>
      </c>
      <c r="AG48" s="18">
        <v>0</v>
      </c>
      <c r="AH48" s="5">
        <v>0</v>
      </c>
      <c r="AI48" s="4">
        <v>0</v>
      </c>
      <c r="AJ48" s="5">
        <v>0</v>
      </c>
      <c r="AK48" s="4">
        <v>0</v>
      </c>
      <c r="AL48" s="5">
        <v>0</v>
      </c>
      <c r="AM48" s="6">
        <v>0</v>
      </c>
      <c r="AN48" s="18">
        <v>0</v>
      </c>
      <c r="AO48" s="5">
        <v>0</v>
      </c>
      <c r="AP48" s="5">
        <v>0</v>
      </c>
      <c r="AQ48" s="4">
        <v>0</v>
      </c>
      <c r="AR48" s="5">
        <v>0</v>
      </c>
      <c r="AS48" s="4">
        <v>0</v>
      </c>
      <c r="AT48" s="32">
        <v>0</v>
      </c>
      <c r="AU48" s="18">
        <v>0</v>
      </c>
      <c r="AV48" s="5">
        <v>0</v>
      </c>
      <c r="AW48" s="4">
        <v>0</v>
      </c>
      <c r="AX48" s="5">
        <v>0</v>
      </c>
      <c r="AY48" s="4">
        <v>0</v>
      </c>
      <c r="AZ48" s="5">
        <v>0</v>
      </c>
      <c r="BA48" s="6">
        <v>0</v>
      </c>
      <c r="BB48" s="78">
        <v>0</v>
      </c>
      <c r="BC48" s="63">
        <v>0.231</v>
      </c>
      <c r="BD48" s="61">
        <v>0.217</v>
      </c>
      <c r="BE48" s="62">
        <v>0.231</v>
      </c>
      <c r="BF48" s="64">
        <v>0.228</v>
      </c>
      <c r="BG48" s="18">
        <v>0.005</v>
      </c>
      <c r="BH48" s="5">
        <v>0.003</v>
      </c>
      <c r="BI48" s="4">
        <v>0.006</v>
      </c>
      <c r="BJ48" s="5">
        <v>0.005</v>
      </c>
      <c r="BK48" s="4">
        <v>0</v>
      </c>
      <c r="BL48" s="5">
        <v>0.0025</v>
      </c>
      <c r="BM48" s="5">
        <v>0.0025</v>
      </c>
      <c r="BN48" s="7">
        <v>0.00125</v>
      </c>
      <c r="BO48" s="3">
        <v>0.003</v>
      </c>
      <c r="BP48" s="4">
        <v>0</v>
      </c>
      <c r="BQ48" s="5">
        <v>0.002</v>
      </c>
      <c r="BR48" s="4">
        <v>0.001</v>
      </c>
      <c r="BS48" s="5">
        <v>0</v>
      </c>
      <c r="BT48" s="4">
        <v>0.0005</v>
      </c>
      <c r="BU48" s="5">
        <v>0.0005</v>
      </c>
      <c r="BV48" s="27">
        <v>0.00025</v>
      </c>
      <c r="BW48" s="18">
        <v>0.006</v>
      </c>
      <c r="BX48" s="5">
        <v>0.006500000000000001</v>
      </c>
      <c r="BY48" s="5">
        <v>0.007250000000000001</v>
      </c>
      <c r="BZ48" s="6">
        <v>0.00125</v>
      </c>
    </row>
    <row r="49" spans="1:78" ht="15">
      <c r="A49" s="12">
        <v>10118</v>
      </c>
      <c r="B49" s="33" t="s">
        <v>55</v>
      </c>
      <c r="C49" s="3">
        <v>48.46994535519126</v>
      </c>
      <c r="D49" s="20">
        <v>49.837659132420086</v>
      </c>
      <c r="E49" s="19">
        <v>50.21134440639269</v>
      </c>
      <c r="F49" s="20">
        <v>51.58017793715847</v>
      </c>
      <c r="G49" s="19">
        <v>51.96829668949771</v>
      </c>
      <c r="H49" s="20">
        <v>52.35027431506848</v>
      </c>
      <c r="I49" s="19">
        <v>52.73566632420093</v>
      </c>
      <c r="J49" s="20">
        <v>53.11395309653916</v>
      </c>
      <c r="K49" s="19">
        <v>53.514157648401834</v>
      </c>
      <c r="L49" s="20">
        <v>53.90798025114156</v>
      </c>
      <c r="M49" s="19">
        <v>54.305275456621004</v>
      </c>
      <c r="N49" s="20">
        <v>54.6946901183971</v>
      </c>
      <c r="O49" s="19">
        <v>55.10694988584476</v>
      </c>
      <c r="P49" s="19">
        <v>55.51331780821918</v>
      </c>
      <c r="Q49" s="21">
        <v>55.92176164383561</v>
      </c>
      <c r="R49" s="4">
        <v>0</v>
      </c>
      <c r="S49" s="18">
        <v>0</v>
      </c>
      <c r="T49" s="5">
        <v>0</v>
      </c>
      <c r="U49" s="4">
        <v>0</v>
      </c>
      <c r="V49" s="5">
        <v>0</v>
      </c>
      <c r="W49" s="4">
        <v>0</v>
      </c>
      <c r="X49" s="5">
        <v>0</v>
      </c>
      <c r="Y49" s="4">
        <v>0</v>
      </c>
      <c r="Z49" s="5">
        <v>0</v>
      </c>
      <c r="AA49" s="4">
        <v>0</v>
      </c>
      <c r="AB49" s="5">
        <v>0</v>
      </c>
      <c r="AC49" s="4">
        <v>0</v>
      </c>
      <c r="AD49" s="5">
        <v>0</v>
      </c>
      <c r="AE49" s="5">
        <v>0</v>
      </c>
      <c r="AF49" s="6">
        <v>0</v>
      </c>
      <c r="AG49" s="18">
        <v>2.362785388127854</v>
      </c>
      <c r="AH49" s="5">
        <v>2.362785388127854</v>
      </c>
      <c r="AI49" s="4">
        <v>2.363046448087432</v>
      </c>
      <c r="AJ49" s="5">
        <v>2.362785388127854</v>
      </c>
      <c r="AK49" s="4">
        <v>2.362785388127854</v>
      </c>
      <c r="AL49" s="5">
        <v>2.362785388127854</v>
      </c>
      <c r="AM49" s="6">
        <v>2.363046448087432</v>
      </c>
      <c r="AN49" s="18">
        <v>0</v>
      </c>
      <c r="AO49" s="5">
        <v>0</v>
      </c>
      <c r="AP49" s="5">
        <v>0</v>
      </c>
      <c r="AQ49" s="4">
        <v>0</v>
      </c>
      <c r="AR49" s="5">
        <v>0</v>
      </c>
      <c r="AS49" s="4">
        <v>0</v>
      </c>
      <c r="AT49" s="32">
        <v>0</v>
      </c>
      <c r="AU49" s="18">
        <v>0</v>
      </c>
      <c r="AV49" s="5">
        <v>0</v>
      </c>
      <c r="AW49" s="4">
        <v>0</v>
      </c>
      <c r="AX49" s="5">
        <v>0</v>
      </c>
      <c r="AY49" s="4">
        <v>0</v>
      </c>
      <c r="AZ49" s="5">
        <v>0</v>
      </c>
      <c r="BA49" s="6">
        <v>0</v>
      </c>
      <c r="BB49" s="78">
        <v>0</v>
      </c>
      <c r="BC49" s="63">
        <v>46.355</v>
      </c>
      <c r="BD49" s="61">
        <v>43.568</v>
      </c>
      <c r="BE49" s="62">
        <v>46.355</v>
      </c>
      <c r="BF49" s="64">
        <v>45.674</v>
      </c>
      <c r="BG49" s="18">
        <v>0.475</v>
      </c>
      <c r="BH49" s="5">
        <v>0.781</v>
      </c>
      <c r="BI49" s="4">
        <v>0.528</v>
      </c>
      <c r="BJ49" s="5">
        <v>0.537</v>
      </c>
      <c r="BK49" s="4">
        <v>0.31</v>
      </c>
      <c r="BL49" s="5">
        <v>0.42349999999999993</v>
      </c>
      <c r="BM49" s="5">
        <v>0.42349999999999993</v>
      </c>
      <c r="BN49" s="7">
        <v>0.21174999999999997</v>
      </c>
      <c r="BO49" s="3">
        <v>0</v>
      </c>
      <c r="BP49" s="4">
        <v>0.05</v>
      </c>
      <c r="BQ49" s="5">
        <v>0.012</v>
      </c>
      <c r="BR49" s="4">
        <v>0.11</v>
      </c>
      <c r="BS49" s="5">
        <v>0.215</v>
      </c>
      <c r="BT49" s="4">
        <v>0.1625</v>
      </c>
      <c r="BU49" s="5">
        <v>0.1625</v>
      </c>
      <c r="BV49" s="27">
        <v>0.08125</v>
      </c>
      <c r="BW49" s="18">
        <v>0.387</v>
      </c>
      <c r="BX49" s="5">
        <v>0.5495</v>
      </c>
      <c r="BY49" s="5">
        <v>0.79325</v>
      </c>
      <c r="BZ49" s="6">
        <v>0.40625</v>
      </c>
    </row>
    <row r="50" spans="1:78" ht="15">
      <c r="A50" s="12">
        <v>10121</v>
      </c>
      <c r="B50" s="33" t="s">
        <v>56</v>
      </c>
      <c r="C50" s="3">
        <v>40.51901183970856</v>
      </c>
      <c r="D50" s="20">
        <v>39.24235650684932</v>
      </c>
      <c r="E50" s="19">
        <v>39.24235650684932</v>
      </c>
      <c r="F50" s="20">
        <v>39.49389788251366</v>
      </c>
      <c r="G50" s="19">
        <v>39.470374543379</v>
      </c>
      <c r="H50" s="20">
        <v>39.47037465753426</v>
      </c>
      <c r="I50" s="19">
        <v>39.4703747716895</v>
      </c>
      <c r="J50" s="20">
        <v>39.49389822404372</v>
      </c>
      <c r="K50" s="19">
        <v>39.47037465753424</v>
      </c>
      <c r="L50" s="20">
        <v>39.47037465753425</v>
      </c>
      <c r="M50" s="19">
        <v>39.470374543379</v>
      </c>
      <c r="N50" s="20">
        <v>39.49389799635701</v>
      </c>
      <c r="O50" s="19">
        <v>39.4703747716895</v>
      </c>
      <c r="P50" s="19">
        <v>39.4703747716895</v>
      </c>
      <c r="Q50" s="21">
        <v>39.47037465753424</v>
      </c>
      <c r="R50" s="4">
        <v>0</v>
      </c>
      <c r="S50" s="18">
        <v>0</v>
      </c>
      <c r="T50" s="5">
        <v>0</v>
      </c>
      <c r="U50" s="4">
        <v>0</v>
      </c>
      <c r="V50" s="5">
        <v>0</v>
      </c>
      <c r="W50" s="4">
        <v>0</v>
      </c>
      <c r="X50" s="5">
        <v>0</v>
      </c>
      <c r="Y50" s="4">
        <v>0</v>
      </c>
      <c r="Z50" s="5">
        <v>0</v>
      </c>
      <c r="AA50" s="4">
        <v>0</v>
      </c>
      <c r="AB50" s="5">
        <v>0</v>
      </c>
      <c r="AC50" s="4">
        <v>0</v>
      </c>
      <c r="AD50" s="5">
        <v>0</v>
      </c>
      <c r="AE50" s="5">
        <v>0</v>
      </c>
      <c r="AF50" s="6">
        <v>0</v>
      </c>
      <c r="AG50" s="18">
        <v>0</v>
      </c>
      <c r="AH50" s="5">
        <v>0</v>
      </c>
      <c r="AI50" s="4">
        <v>0</v>
      </c>
      <c r="AJ50" s="5">
        <v>0</v>
      </c>
      <c r="AK50" s="4">
        <v>0</v>
      </c>
      <c r="AL50" s="5">
        <v>0</v>
      </c>
      <c r="AM50" s="6">
        <v>0</v>
      </c>
      <c r="AN50" s="18">
        <v>0</v>
      </c>
      <c r="AO50" s="5">
        <v>0</v>
      </c>
      <c r="AP50" s="5">
        <v>0</v>
      </c>
      <c r="AQ50" s="4">
        <v>0</v>
      </c>
      <c r="AR50" s="5">
        <v>0</v>
      </c>
      <c r="AS50" s="4">
        <v>0</v>
      </c>
      <c r="AT50" s="32">
        <v>0</v>
      </c>
      <c r="AU50" s="18">
        <v>0</v>
      </c>
      <c r="AV50" s="5">
        <v>0</v>
      </c>
      <c r="AW50" s="4">
        <v>0</v>
      </c>
      <c r="AX50" s="5">
        <v>0</v>
      </c>
      <c r="AY50" s="4">
        <v>0</v>
      </c>
      <c r="AZ50" s="5">
        <v>0</v>
      </c>
      <c r="BA50" s="6">
        <v>0</v>
      </c>
      <c r="BB50" s="78">
        <v>0</v>
      </c>
      <c r="BC50" s="63">
        <v>41.485</v>
      </c>
      <c r="BD50" s="61">
        <v>38.991</v>
      </c>
      <c r="BE50" s="62">
        <v>41.485</v>
      </c>
      <c r="BF50" s="64">
        <v>40.875</v>
      </c>
      <c r="BG50" s="18">
        <v>0.363</v>
      </c>
      <c r="BH50" s="5">
        <v>0.281</v>
      </c>
      <c r="BI50" s="4">
        <v>0.258</v>
      </c>
      <c r="BJ50" s="5">
        <v>0.304</v>
      </c>
      <c r="BK50" s="4">
        <v>0.253</v>
      </c>
      <c r="BL50" s="5">
        <v>0.27849999999999997</v>
      </c>
      <c r="BM50" s="5">
        <v>0.27849999999999997</v>
      </c>
      <c r="BN50" s="7">
        <v>0.13924999999999998</v>
      </c>
      <c r="BO50" s="3">
        <v>0</v>
      </c>
      <c r="BP50" s="4">
        <v>0</v>
      </c>
      <c r="BQ50" s="5">
        <v>0</v>
      </c>
      <c r="BR50" s="4">
        <v>0</v>
      </c>
      <c r="BS50" s="5">
        <v>0</v>
      </c>
      <c r="BT50" s="4">
        <v>0</v>
      </c>
      <c r="BU50" s="5">
        <v>0</v>
      </c>
      <c r="BV50" s="27">
        <v>0</v>
      </c>
      <c r="BW50" s="18">
        <v>0</v>
      </c>
      <c r="BX50" s="5">
        <v>0</v>
      </c>
      <c r="BY50" s="5">
        <v>0</v>
      </c>
      <c r="BZ50" s="6">
        <v>0</v>
      </c>
    </row>
    <row r="51" spans="1:78" ht="15">
      <c r="A51" s="12">
        <v>10123</v>
      </c>
      <c r="B51" s="33" t="s">
        <v>57</v>
      </c>
      <c r="C51" s="3">
        <v>587.7642761839708</v>
      </c>
      <c r="D51" s="20">
        <v>495.40207636986304</v>
      </c>
      <c r="E51" s="19">
        <v>518.6848386986302</v>
      </c>
      <c r="F51" s="20">
        <v>573.9332740209472</v>
      </c>
      <c r="G51" s="19">
        <v>591.9740618721461</v>
      </c>
      <c r="H51" s="20">
        <v>598.1477778538815</v>
      </c>
      <c r="I51" s="19">
        <v>608.998737214612</v>
      </c>
      <c r="J51" s="20">
        <v>624.7792439663026</v>
      </c>
      <c r="K51" s="19">
        <v>638.069146347032</v>
      </c>
      <c r="L51" s="20">
        <v>637.6091325342464</v>
      </c>
      <c r="M51" s="19">
        <v>637.1851495433789</v>
      </c>
      <c r="N51" s="20">
        <v>636.5135154826958</v>
      </c>
      <c r="O51" s="19">
        <v>630.0319743150684</v>
      </c>
      <c r="P51" s="19">
        <v>633.2038994292236</v>
      </c>
      <c r="Q51" s="21">
        <v>633.2038888127853</v>
      </c>
      <c r="R51" s="4">
        <v>0</v>
      </c>
      <c r="S51" s="18">
        <v>26</v>
      </c>
      <c r="T51" s="5">
        <v>26</v>
      </c>
      <c r="U51" s="4">
        <v>26</v>
      </c>
      <c r="V51" s="5">
        <v>26</v>
      </c>
      <c r="W51" s="4">
        <v>26</v>
      </c>
      <c r="X51" s="5">
        <v>26</v>
      </c>
      <c r="Y51" s="4">
        <v>26</v>
      </c>
      <c r="Z51" s="5">
        <v>26</v>
      </c>
      <c r="AA51" s="4">
        <v>26</v>
      </c>
      <c r="AB51" s="5">
        <v>26</v>
      </c>
      <c r="AC51" s="4">
        <v>25.92896174863388</v>
      </c>
      <c r="AD51" s="5">
        <v>26</v>
      </c>
      <c r="AE51" s="5">
        <v>26</v>
      </c>
      <c r="AF51" s="6">
        <v>26</v>
      </c>
      <c r="AG51" s="18">
        <v>15.720091324200913</v>
      </c>
      <c r="AH51" s="5">
        <v>15.719977168949772</v>
      </c>
      <c r="AI51" s="4">
        <v>15.74408014571949</v>
      </c>
      <c r="AJ51" s="5">
        <v>15.722716894977168</v>
      </c>
      <c r="AK51" s="4">
        <v>15.721004566210045</v>
      </c>
      <c r="AL51" s="5">
        <v>15.718493150684932</v>
      </c>
      <c r="AM51" s="6">
        <v>15.738615664845174</v>
      </c>
      <c r="AN51" s="18">
        <v>0</v>
      </c>
      <c r="AO51" s="5">
        <v>0</v>
      </c>
      <c r="AP51" s="5">
        <v>0</v>
      </c>
      <c r="AQ51" s="4">
        <v>0</v>
      </c>
      <c r="AR51" s="5">
        <v>0</v>
      </c>
      <c r="AS51" s="4">
        <v>0</v>
      </c>
      <c r="AT51" s="32">
        <v>0</v>
      </c>
      <c r="AU51" s="18">
        <v>0</v>
      </c>
      <c r="AV51" s="5">
        <v>0</v>
      </c>
      <c r="AW51" s="4">
        <v>0</v>
      </c>
      <c r="AX51" s="5">
        <v>0</v>
      </c>
      <c r="AY51" s="4">
        <v>0</v>
      </c>
      <c r="AZ51" s="5">
        <v>0</v>
      </c>
      <c r="BA51" s="6">
        <v>0</v>
      </c>
      <c r="BB51" s="78">
        <v>0</v>
      </c>
      <c r="BC51" s="63">
        <v>557.392</v>
      </c>
      <c r="BD51" s="61">
        <v>523.882</v>
      </c>
      <c r="BE51" s="62">
        <v>557.392</v>
      </c>
      <c r="BF51" s="64">
        <v>549.199</v>
      </c>
      <c r="BG51" s="18">
        <v>14.878</v>
      </c>
      <c r="BH51" s="5">
        <v>14.301</v>
      </c>
      <c r="BI51" s="4">
        <v>15.311</v>
      </c>
      <c r="BJ51" s="5">
        <v>7.383</v>
      </c>
      <c r="BK51" s="4">
        <v>5.11</v>
      </c>
      <c r="BL51" s="5">
        <v>6.2465</v>
      </c>
      <c r="BM51" s="5">
        <v>6.2465</v>
      </c>
      <c r="BN51" s="7">
        <v>3.12325</v>
      </c>
      <c r="BO51" s="3">
        <v>2.849</v>
      </c>
      <c r="BP51" s="4">
        <v>1.196</v>
      </c>
      <c r="BQ51" s="5">
        <v>3.692</v>
      </c>
      <c r="BR51" s="4">
        <v>1.13</v>
      </c>
      <c r="BS51" s="5">
        <v>0.091</v>
      </c>
      <c r="BT51" s="4">
        <v>0.6105</v>
      </c>
      <c r="BU51" s="5">
        <v>0.6105</v>
      </c>
      <c r="BV51" s="27">
        <v>0.30525</v>
      </c>
      <c r="BW51" s="18">
        <v>8.958</v>
      </c>
      <c r="BX51" s="5">
        <v>9.5685</v>
      </c>
      <c r="BY51" s="5">
        <v>10.48425</v>
      </c>
      <c r="BZ51" s="6">
        <v>1.52625</v>
      </c>
    </row>
    <row r="52" spans="1:78" ht="15">
      <c r="A52" s="12">
        <v>10136</v>
      </c>
      <c r="B52" s="33" t="s">
        <v>58</v>
      </c>
      <c r="C52" s="3">
        <v>18.37636612021858</v>
      </c>
      <c r="D52" s="20">
        <v>18.29599223744292</v>
      </c>
      <c r="E52" s="19">
        <v>18.341732305936066</v>
      </c>
      <c r="F52" s="20">
        <v>18.39564606102004</v>
      </c>
      <c r="G52" s="19">
        <v>18.43355547945205</v>
      </c>
      <c r="H52" s="20">
        <v>18.47963904109589</v>
      </c>
      <c r="I52" s="19">
        <v>18.525840867579905</v>
      </c>
      <c r="J52" s="20">
        <v>18.580291780510017</v>
      </c>
      <c r="K52" s="19">
        <v>18.618584360730587</v>
      </c>
      <c r="L52" s="20">
        <v>18.66513253424658</v>
      </c>
      <c r="M52" s="19">
        <v>18.71179280821918</v>
      </c>
      <c r="N52" s="20">
        <v>18.76679713114754</v>
      </c>
      <c r="O52" s="19">
        <v>18.80546678082192</v>
      </c>
      <c r="P52" s="19">
        <v>18.852485844748855</v>
      </c>
      <c r="Q52" s="21">
        <v>18.899616210045664</v>
      </c>
      <c r="R52" s="4">
        <v>0</v>
      </c>
      <c r="S52" s="18">
        <v>0</v>
      </c>
      <c r="T52" s="5">
        <v>0</v>
      </c>
      <c r="U52" s="4">
        <v>0</v>
      </c>
      <c r="V52" s="5">
        <v>0</v>
      </c>
      <c r="W52" s="4">
        <v>0</v>
      </c>
      <c r="X52" s="5">
        <v>0</v>
      </c>
      <c r="Y52" s="4">
        <v>0</v>
      </c>
      <c r="Z52" s="5">
        <v>0</v>
      </c>
      <c r="AA52" s="4">
        <v>0</v>
      </c>
      <c r="AB52" s="5">
        <v>0</v>
      </c>
      <c r="AC52" s="4">
        <v>0</v>
      </c>
      <c r="AD52" s="5">
        <v>0</v>
      </c>
      <c r="AE52" s="5">
        <v>0</v>
      </c>
      <c r="AF52" s="6">
        <v>0</v>
      </c>
      <c r="AG52" s="18">
        <v>0</v>
      </c>
      <c r="AH52" s="5">
        <v>0</v>
      </c>
      <c r="AI52" s="4">
        <v>0</v>
      </c>
      <c r="AJ52" s="5">
        <v>0</v>
      </c>
      <c r="AK52" s="4">
        <v>0</v>
      </c>
      <c r="AL52" s="5">
        <v>0</v>
      </c>
      <c r="AM52" s="6">
        <v>0</v>
      </c>
      <c r="AN52" s="18">
        <v>0</v>
      </c>
      <c r="AO52" s="5">
        <v>0</v>
      </c>
      <c r="AP52" s="5">
        <v>0</v>
      </c>
      <c r="AQ52" s="4">
        <v>0</v>
      </c>
      <c r="AR52" s="5">
        <v>0</v>
      </c>
      <c r="AS52" s="4">
        <v>0</v>
      </c>
      <c r="AT52" s="32">
        <v>0</v>
      </c>
      <c r="AU52" s="18">
        <v>0</v>
      </c>
      <c r="AV52" s="5">
        <v>0</v>
      </c>
      <c r="AW52" s="4">
        <v>0</v>
      </c>
      <c r="AX52" s="5">
        <v>0</v>
      </c>
      <c r="AY52" s="4">
        <v>0</v>
      </c>
      <c r="AZ52" s="5">
        <v>0</v>
      </c>
      <c r="BA52" s="6">
        <v>0</v>
      </c>
      <c r="BB52" s="78">
        <v>0</v>
      </c>
      <c r="BC52" s="63">
        <v>18.814</v>
      </c>
      <c r="BD52" s="61">
        <v>17.683</v>
      </c>
      <c r="BE52" s="62">
        <v>18.814</v>
      </c>
      <c r="BF52" s="64">
        <v>18.537</v>
      </c>
      <c r="BG52" s="18">
        <v>0.257</v>
      </c>
      <c r="BH52" s="5">
        <v>0.327</v>
      </c>
      <c r="BI52" s="4">
        <v>0.138</v>
      </c>
      <c r="BJ52" s="5">
        <v>0.146</v>
      </c>
      <c r="BK52" s="4">
        <v>0.049</v>
      </c>
      <c r="BL52" s="5">
        <v>0.0975</v>
      </c>
      <c r="BM52" s="5">
        <v>0.0975</v>
      </c>
      <c r="BN52" s="7">
        <v>0.04875</v>
      </c>
      <c r="BO52" s="3">
        <v>0</v>
      </c>
      <c r="BP52" s="4">
        <v>0</v>
      </c>
      <c r="BQ52" s="5">
        <v>0</v>
      </c>
      <c r="BR52" s="4">
        <v>0.002</v>
      </c>
      <c r="BS52" s="5">
        <v>0</v>
      </c>
      <c r="BT52" s="4">
        <v>0.001</v>
      </c>
      <c r="BU52" s="5">
        <v>0.001</v>
      </c>
      <c r="BV52" s="27">
        <v>0.0005</v>
      </c>
      <c r="BW52" s="18">
        <v>0.002</v>
      </c>
      <c r="BX52" s="5">
        <v>0.003</v>
      </c>
      <c r="BY52" s="5">
        <v>0.0045000000000000005</v>
      </c>
      <c r="BZ52" s="6">
        <v>0.0025</v>
      </c>
    </row>
    <row r="53" spans="1:78" ht="15">
      <c r="A53" s="12">
        <v>10142</v>
      </c>
      <c r="B53" s="33" t="s">
        <v>59</v>
      </c>
      <c r="C53" s="3">
        <v>2.8051001821493626</v>
      </c>
      <c r="D53" s="20">
        <v>3.2374206621004564</v>
      </c>
      <c r="E53" s="19">
        <v>3.2431816210045668</v>
      </c>
      <c r="F53" s="20">
        <v>3.3141868169398907</v>
      </c>
      <c r="G53" s="19">
        <v>3.346915296803652</v>
      </c>
      <c r="H53" s="20">
        <v>3.3767108447488585</v>
      </c>
      <c r="I53" s="19">
        <v>3.406613698630138</v>
      </c>
      <c r="J53" s="20">
        <v>3.4333076047358833</v>
      </c>
      <c r="K53" s="19">
        <v>3.466741324200913</v>
      </c>
      <c r="L53" s="20">
        <v>3.496966438356164</v>
      </c>
      <c r="M53" s="19">
        <v>3.527300228310502</v>
      </c>
      <c r="N53" s="20">
        <v>3.5541431010928957</v>
      </c>
      <c r="O53" s="19">
        <v>3.588291780821918</v>
      </c>
      <c r="P53" s="19">
        <v>3.618951255707762</v>
      </c>
      <c r="Q53" s="21">
        <v>3.649719634703196</v>
      </c>
      <c r="R53" s="4">
        <v>0</v>
      </c>
      <c r="S53" s="18">
        <v>0</v>
      </c>
      <c r="T53" s="5">
        <v>0</v>
      </c>
      <c r="U53" s="4">
        <v>0</v>
      </c>
      <c r="V53" s="5">
        <v>0</v>
      </c>
      <c r="W53" s="4">
        <v>0</v>
      </c>
      <c r="X53" s="5">
        <v>0</v>
      </c>
      <c r="Y53" s="4">
        <v>0</v>
      </c>
      <c r="Z53" s="5">
        <v>0</v>
      </c>
      <c r="AA53" s="4">
        <v>0</v>
      </c>
      <c r="AB53" s="5">
        <v>0</v>
      </c>
      <c r="AC53" s="4">
        <v>0</v>
      </c>
      <c r="AD53" s="5">
        <v>0</v>
      </c>
      <c r="AE53" s="5">
        <v>0</v>
      </c>
      <c r="AF53" s="6">
        <v>0</v>
      </c>
      <c r="AG53" s="18">
        <v>0</v>
      </c>
      <c r="AH53" s="5">
        <v>0</v>
      </c>
      <c r="AI53" s="4">
        <v>0</v>
      </c>
      <c r="AJ53" s="5">
        <v>0</v>
      </c>
      <c r="AK53" s="4">
        <v>0</v>
      </c>
      <c r="AL53" s="5">
        <v>0</v>
      </c>
      <c r="AM53" s="6">
        <v>0</v>
      </c>
      <c r="AN53" s="18">
        <v>0</v>
      </c>
      <c r="AO53" s="5">
        <v>0</v>
      </c>
      <c r="AP53" s="5">
        <v>0</v>
      </c>
      <c r="AQ53" s="4">
        <v>0</v>
      </c>
      <c r="AR53" s="5">
        <v>0</v>
      </c>
      <c r="AS53" s="4">
        <v>0</v>
      </c>
      <c r="AT53" s="32">
        <v>0</v>
      </c>
      <c r="AU53" s="18">
        <v>0</v>
      </c>
      <c r="AV53" s="5">
        <v>0</v>
      </c>
      <c r="AW53" s="4">
        <v>0</v>
      </c>
      <c r="AX53" s="5">
        <v>0</v>
      </c>
      <c r="AY53" s="4">
        <v>0</v>
      </c>
      <c r="AZ53" s="5">
        <v>0</v>
      </c>
      <c r="BA53" s="6">
        <v>0</v>
      </c>
      <c r="BB53" s="78">
        <v>0</v>
      </c>
      <c r="BC53" s="63">
        <v>2.727</v>
      </c>
      <c r="BD53" s="61">
        <v>2.563</v>
      </c>
      <c r="BE53" s="62">
        <v>2.727</v>
      </c>
      <c r="BF53" s="64">
        <v>2.687</v>
      </c>
      <c r="BG53" s="18">
        <v>0.018</v>
      </c>
      <c r="BH53" s="5">
        <v>0.02</v>
      </c>
      <c r="BI53" s="4">
        <v>0.017</v>
      </c>
      <c r="BJ53" s="5">
        <v>0.032</v>
      </c>
      <c r="BK53" s="4">
        <v>0.022</v>
      </c>
      <c r="BL53" s="5">
        <v>0.027000000000000003</v>
      </c>
      <c r="BM53" s="5">
        <v>0.027000000000000003</v>
      </c>
      <c r="BN53" s="7">
        <v>0.013500000000000002</v>
      </c>
      <c r="BO53" s="3">
        <v>0</v>
      </c>
      <c r="BP53" s="4">
        <v>0</v>
      </c>
      <c r="BQ53" s="5">
        <v>0</v>
      </c>
      <c r="BR53" s="4">
        <v>0</v>
      </c>
      <c r="BS53" s="5">
        <v>0</v>
      </c>
      <c r="BT53" s="4">
        <v>0</v>
      </c>
      <c r="BU53" s="5">
        <v>0</v>
      </c>
      <c r="BV53" s="27">
        <v>0</v>
      </c>
      <c r="BW53" s="18">
        <v>0</v>
      </c>
      <c r="BX53" s="5">
        <v>0</v>
      </c>
      <c r="BY53" s="5">
        <v>0</v>
      </c>
      <c r="BZ53" s="6">
        <v>0</v>
      </c>
    </row>
    <row r="54" spans="1:78" ht="15">
      <c r="A54" s="12">
        <v>10144</v>
      </c>
      <c r="B54" s="33" t="s">
        <v>60</v>
      </c>
      <c r="C54" s="3">
        <v>3.39606102003643</v>
      </c>
      <c r="D54" s="20">
        <v>3.294702054794521</v>
      </c>
      <c r="E54" s="19">
        <v>3.2988320776255713</v>
      </c>
      <c r="F54" s="20">
        <v>3.256727686703097</v>
      </c>
      <c r="G54" s="19">
        <v>3.2579191780821923</v>
      </c>
      <c r="H54" s="20">
        <v>3.25791894977169</v>
      </c>
      <c r="I54" s="19">
        <v>3.25791894977169</v>
      </c>
      <c r="J54" s="20">
        <v>3.258271516393443</v>
      </c>
      <c r="K54" s="19">
        <v>3.257919292237443</v>
      </c>
      <c r="L54" s="20">
        <v>3.257919063926941</v>
      </c>
      <c r="M54" s="19">
        <v>3.2579191780821923</v>
      </c>
      <c r="N54" s="20">
        <v>3.258271061020037</v>
      </c>
      <c r="O54" s="19">
        <v>3.2579192922374434</v>
      </c>
      <c r="P54" s="19">
        <v>3.257919406392694</v>
      </c>
      <c r="Q54" s="21">
        <v>3.257919292237443</v>
      </c>
      <c r="R54" s="4">
        <v>0</v>
      </c>
      <c r="S54" s="18">
        <v>0</v>
      </c>
      <c r="T54" s="5">
        <v>0</v>
      </c>
      <c r="U54" s="4">
        <v>0</v>
      </c>
      <c r="V54" s="5">
        <v>0</v>
      </c>
      <c r="W54" s="4">
        <v>0</v>
      </c>
      <c r="X54" s="5">
        <v>0</v>
      </c>
      <c r="Y54" s="4">
        <v>0</v>
      </c>
      <c r="Z54" s="5">
        <v>0</v>
      </c>
      <c r="AA54" s="4">
        <v>0</v>
      </c>
      <c r="AB54" s="5">
        <v>0</v>
      </c>
      <c r="AC54" s="4">
        <v>0</v>
      </c>
      <c r="AD54" s="5">
        <v>0</v>
      </c>
      <c r="AE54" s="5">
        <v>0</v>
      </c>
      <c r="AF54" s="6">
        <v>0</v>
      </c>
      <c r="AG54" s="18">
        <v>0</v>
      </c>
      <c r="AH54" s="5">
        <v>0</v>
      </c>
      <c r="AI54" s="4">
        <v>0</v>
      </c>
      <c r="AJ54" s="5">
        <v>0</v>
      </c>
      <c r="AK54" s="4">
        <v>0</v>
      </c>
      <c r="AL54" s="5">
        <v>0</v>
      </c>
      <c r="AM54" s="6">
        <v>0</v>
      </c>
      <c r="AN54" s="18">
        <v>0</v>
      </c>
      <c r="AO54" s="5">
        <v>0</v>
      </c>
      <c r="AP54" s="5">
        <v>0</v>
      </c>
      <c r="AQ54" s="4">
        <v>0</v>
      </c>
      <c r="AR54" s="5">
        <v>0</v>
      </c>
      <c r="AS54" s="4">
        <v>0</v>
      </c>
      <c r="AT54" s="32">
        <v>0</v>
      </c>
      <c r="AU54" s="18">
        <v>0</v>
      </c>
      <c r="AV54" s="5">
        <v>0</v>
      </c>
      <c r="AW54" s="4">
        <v>0</v>
      </c>
      <c r="AX54" s="5">
        <v>0</v>
      </c>
      <c r="AY54" s="4">
        <v>0</v>
      </c>
      <c r="AZ54" s="5">
        <v>0</v>
      </c>
      <c r="BA54" s="6">
        <v>0</v>
      </c>
      <c r="BB54" s="78">
        <v>0</v>
      </c>
      <c r="BC54" s="63">
        <v>3.418</v>
      </c>
      <c r="BD54" s="61">
        <v>3.213</v>
      </c>
      <c r="BE54" s="62">
        <v>3.418</v>
      </c>
      <c r="BF54" s="64">
        <v>3.368</v>
      </c>
      <c r="BG54" s="18">
        <v>0.073</v>
      </c>
      <c r="BH54" s="5">
        <v>0.011</v>
      </c>
      <c r="BI54" s="4">
        <v>0.031</v>
      </c>
      <c r="BJ54" s="5">
        <v>0.008</v>
      </c>
      <c r="BK54" s="4">
        <v>0.015</v>
      </c>
      <c r="BL54" s="5">
        <v>0.0115</v>
      </c>
      <c r="BM54" s="5">
        <v>0.0115</v>
      </c>
      <c r="BN54" s="7">
        <v>0.00575</v>
      </c>
      <c r="BO54" s="3">
        <v>0</v>
      </c>
      <c r="BP54" s="4">
        <v>0</v>
      </c>
      <c r="BQ54" s="5">
        <v>0</v>
      </c>
      <c r="BR54" s="4">
        <v>0</v>
      </c>
      <c r="BS54" s="5">
        <v>0</v>
      </c>
      <c r="BT54" s="4">
        <v>0</v>
      </c>
      <c r="BU54" s="5">
        <v>0</v>
      </c>
      <c r="BV54" s="27">
        <v>0</v>
      </c>
      <c r="BW54" s="18">
        <v>0</v>
      </c>
      <c r="BX54" s="5">
        <v>0</v>
      </c>
      <c r="BY54" s="5">
        <v>0</v>
      </c>
      <c r="BZ54" s="6">
        <v>0</v>
      </c>
    </row>
    <row r="55" spans="1:78" ht="15">
      <c r="A55" s="12">
        <v>10156</v>
      </c>
      <c r="B55" s="33" t="s">
        <v>61</v>
      </c>
      <c r="C55" s="3">
        <v>31.69672131147541</v>
      </c>
      <c r="D55" s="20">
        <v>32.497068949771695</v>
      </c>
      <c r="E55" s="19">
        <v>32.59966974885845</v>
      </c>
      <c r="F55" s="20">
        <v>32.87944797358834</v>
      </c>
      <c r="G55" s="19">
        <v>33.005621689497715</v>
      </c>
      <c r="H55" s="20">
        <v>33.132264726027394</v>
      </c>
      <c r="I55" s="19">
        <v>33.2608803652968</v>
      </c>
      <c r="J55" s="20">
        <v>33.39103859289618</v>
      </c>
      <c r="K55" s="19">
        <v>33.52321849315067</v>
      </c>
      <c r="L55" s="20">
        <v>33.653717579908665</v>
      </c>
      <c r="M55" s="19">
        <v>33.78493310502283</v>
      </c>
      <c r="N55" s="20">
        <v>33.913465846994534</v>
      </c>
      <c r="O55" s="19">
        <v>34.05119977168949</v>
      </c>
      <c r="P55" s="19">
        <v>34.187879680365285</v>
      </c>
      <c r="Q55" s="21">
        <v>34.319148630136986</v>
      </c>
      <c r="R55" s="4">
        <v>0</v>
      </c>
      <c r="S55" s="18">
        <v>0</v>
      </c>
      <c r="T55" s="5">
        <v>0</v>
      </c>
      <c r="U55" s="4">
        <v>0</v>
      </c>
      <c r="V55" s="5">
        <v>0</v>
      </c>
      <c r="W55" s="4">
        <v>0</v>
      </c>
      <c r="X55" s="5">
        <v>0</v>
      </c>
      <c r="Y55" s="4">
        <v>0</v>
      </c>
      <c r="Z55" s="5">
        <v>0</v>
      </c>
      <c r="AA55" s="4">
        <v>0</v>
      </c>
      <c r="AB55" s="5">
        <v>0</v>
      </c>
      <c r="AC55" s="4">
        <v>0</v>
      </c>
      <c r="AD55" s="5">
        <v>0</v>
      </c>
      <c r="AE55" s="5">
        <v>0</v>
      </c>
      <c r="AF55" s="6">
        <v>0</v>
      </c>
      <c r="AG55" s="18">
        <v>0</v>
      </c>
      <c r="AH55" s="5">
        <v>0</v>
      </c>
      <c r="AI55" s="4">
        <v>0</v>
      </c>
      <c r="AJ55" s="5">
        <v>0</v>
      </c>
      <c r="AK55" s="4">
        <v>0</v>
      </c>
      <c r="AL55" s="5">
        <v>0</v>
      </c>
      <c r="AM55" s="6">
        <v>0</v>
      </c>
      <c r="AN55" s="18">
        <v>0</v>
      </c>
      <c r="AO55" s="5">
        <v>0</v>
      </c>
      <c r="AP55" s="5">
        <v>0</v>
      </c>
      <c r="AQ55" s="4">
        <v>0</v>
      </c>
      <c r="AR55" s="5">
        <v>0</v>
      </c>
      <c r="AS55" s="4">
        <v>0</v>
      </c>
      <c r="AT55" s="32">
        <v>0</v>
      </c>
      <c r="AU55" s="18">
        <v>0</v>
      </c>
      <c r="AV55" s="5">
        <v>0</v>
      </c>
      <c r="AW55" s="4">
        <v>0</v>
      </c>
      <c r="AX55" s="5">
        <v>0</v>
      </c>
      <c r="AY55" s="4">
        <v>0</v>
      </c>
      <c r="AZ55" s="5">
        <v>0</v>
      </c>
      <c r="BA55" s="6">
        <v>0</v>
      </c>
      <c r="BB55" s="78">
        <v>0</v>
      </c>
      <c r="BC55" s="63">
        <v>32.719</v>
      </c>
      <c r="BD55" s="61">
        <v>30.752</v>
      </c>
      <c r="BE55" s="62">
        <v>32.719</v>
      </c>
      <c r="BF55" s="64">
        <v>32.238</v>
      </c>
      <c r="BG55" s="18">
        <v>0.132</v>
      </c>
      <c r="BH55" s="5">
        <v>0.302</v>
      </c>
      <c r="BI55" s="4">
        <v>0.202</v>
      </c>
      <c r="BJ55" s="5">
        <v>0.303</v>
      </c>
      <c r="BK55" s="4">
        <v>0.279</v>
      </c>
      <c r="BL55" s="5">
        <v>0.29100000000000004</v>
      </c>
      <c r="BM55" s="5">
        <v>0.29100000000000004</v>
      </c>
      <c r="BN55" s="7">
        <v>0.14550000000000002</v>
      </c>
      <c r="BO55" s="3">
        <v>0</v>
      </c>
      <c r="BP55" s="4">
        <v>0</v>
      </c>
      <c r="BQ55" s="5">
        <v>0</v>
      </c>
      <c r="BR55" s="4">
        <v>0</v>
      </c>
      <c r="BS55" s="5">
        <v>0.004</v>
      </c>
      <c r="BT55" s="4">
        <v>0.002</v>
      </c>
      <c r="BU55" s="5">
        <v>0.002</v>
      </c>
      <c r="BV55" s="27">
        <v>0.001</v>
      </c>
      <c r="BW55" s="18">
        <v>0.004</v>
      </c>
      <c r="BX55" s="5">
        <v>0.006</v>
      </c>
      <c r="BY55" s="5">
        <v>0.009000000000000001</v>
      </c>
      <c r="BZ55" s="6">
        <v>0.005</v>
      </c>
    </row>
    <row r="56" spans="1:78" ht="15">
      <c r="A56" s="12">
        <v>10157</v>
      </c>
      <c r="B56" s="33" t="s">
        <v>62</v>
      </c>
      <c r="C56" s="3">
        <v>88.70367531876136</v>
      </c>
      <c r="D56" s="20">
        <v>91.12365993150685</v>
      </c>
      <c r="E56" s="19">
        <v>91.30053915525116</v>
      </c>
      <c r="F56" s="20">
        <v>91.74397632058287</v>
      </c>
      <c r="G56" s="19">
        <v>92.80421872146118</v>
      </c>
      <c r="H56" s="20">
        <v>93.85216586757991</v>
      </c>
      <c r="I56" s="19">
        <v>95.32210844748859</v>
      </c>
      <c r="J56" s="20">
        <v>95.90828870673953</v>
      </c>
      <c r="K56" s="19">
        <v>95.90731335616438</v>
      </c>
      <c r="L56" s="20">
        <v>96.12969942922375</v>
      </c>
      <c r="M56" s="19">
        <v>96.60596552511417</v>
      </c>
      <c r="N56" s="20">
        <v>96.84095093351549</v>
      </c>
      <c r="O56" s="19">
        <v>97.720276369863</v>
      </c>
      <c r="P56" s="19">
        <v>98.94998276255708</v>
      </c>
      <c r="Q56" s="21">
        <v>100.00153116438352</v>
      </c>
      <c r="R56" s="4">
        <v>0</v>
      </c>
      <c r="S56" s="18">
        <v>38.4668801369863</v>
      </c>
      <c r="T56" s="5">
        <v>38.466880136986305</v>
      </c>
      <c r="U56" s="4">
        <v>34.427107468123864</v>
      </c>
      <c r="V56" s="5">
        <v>34.418708789954344</v>
      </c>
      <c r="W56" s="4">
        <v>34.41870867579908</v>
      </c>
      <c r="X56" s="5">
        <v>34.41870867579908</v>
      </c>
      <c r="Y56" s="4">
        <v>34.4271073542805</v>
      </c>
      <c r="Z56" s="5">
        <v>34.41870878995434</v>
      </c>
      <c r="AA56" s="4">
        <v>34.41870890410959</v>
      </c>
      <c r="AB56" s="5">
        <v>34.418708789954344</v>
      </c>
      <c r="AC56" s="4">
        <v>34.4271071265938</v>
      </c>
      <c r="AD56" s="5">
        <v>34.41870878995434</v>
      </c>
      <c r="AE56" s="5">
        <v>34.41870878995434</v>
      </c>
      <c r="AF56" s="6">
        <v>34.41870878995434</v>
      </c>
      <c r="AG56" s="18">
        <v>2.5490867579908674</v>
      </c>
      <c r="AH56" s="5">
        <v>2.5490867579908674</v>
      </c>
      <c r="AI56" s="4">
        <v>2.550318761384335</v>
      </c>
      <c r="AJ56" s="5">
        <v>2.5490867579908674</v>
      </c>
      <c r="AK56" s="4">
        <v>2.5490867579908674</v>
      </c>
      <c r="AL56" s="5">
        <v>2.5490867579908674</v>
      </c>
      <c r="AM56" s="6">
        <v>2.550318761384335</v>
      </c>
      <c r="AN56" s="18">
        <v>0</v>
      </c>
      <c r="AO56" s="5">
        <v>0</v>
      </c>
      <c r="AP56" s="5">
        <v>0</v>
      </c>
      <c r="AQ56" s="4">
        <v>0</v>
      </c>
      <c r="AR56" s="5">
        <v>0</v>
      </c>
      <c r="AS56" s="4">
        <v>0</v>
      </c>
      <c r="AT56" s="32">
        <v>0</v>
      </c>
      <c r="AU56" s="18">
        <v>0</v>
      </c>
      <c r="AV56" s="5">
        <v>0</v>
      </c>
      <c r="AW56" s="4">
        <v>0</v>
      </c>
      <c r="AX56" s="5">
        <v>0</v>
      </c>
      <c r="AY56" s="4">
        <v>0</v>
      </c>
      <c r="AZ56" s="5">
        <v>0</v>
      </c>
      <c r="BA56" s="6">
        <v>0</v>
      </c>
      <c r="BB56" s="78">
        <v>0</v>
      </c>
      <c r="BC56" s="63">
        <v>50.703</v>
      </c>
      <c r="BD56" s="61">
        <v>47.655</v>
      </c>
      <c r="BE56" s="62">
        <v>50.703</v>
      </c>
      <c r="BF56" s="64">
        <v>49.958</v>
      </c>
      <c r="BG56" s="18">
        <v>0.516</v>
      </c>
      <c r="BH56" s="5">
        <v>0.749</v>
      </c>
      <c r="BI56" s="4">
        <v>0.627</v>
      </c>
      <c r="BJ56" s="5">
        <v>0.947</v>
      </c>
      <c r="BK56" s="4">
        <v>0.366</v>
      </c>
      <c r="BL56" s="5">
        <v>0.6565</v>
      </c>
      <c r="BM56" s="5">
        <v>0.6565</v>
      </c>
      <c r="BN56" s="7">
        <v>0.32825</v>
      </c>
      <c r="BO56" s="3">
        <v>0.021</v>
      </c>
      <c r="BP56" s="4">
        <v>0.003</v>
      </c>
      <c r="BQ56" s="5">
        <v>0.159</v>
      </c>
      <c r="BR56" s="4">
        <v>0.136</v>
      </c>
      <c r="BS56" s="5">
        <v>0.133</v>
      </c>
      <c r="BT56" s="4">
        <v>0.1345</v>
      </c>
      <c r="BU56" s="5">
        <v>0.1345</v>
      </c>
      <c r="BV56" s="27">
        <v>0.06725</v>
      </c>
      <c r="BW56" s="18">
        <v>0.452</v>
      </c>
      <c r="BX56" s="5">
        <v>0.5865</v>
      </c>
      <c r="BY56" s="5">
        <v>0.7882500000000001</v>
      </c>
      <c r="BZ56" s="6">
        <v>0.33625000000000005</v>
      </c>
    </row>
    <row r="57" spans="1:78" ht="15">
      <c r="A57" s="12">
        <v>10158</v>
      </c>
      <c r="B57" s="33" t="s">
        <v>63</v>
      </c>
      <c r="C57" s="3">
        <v>2.7881375227686704</v>
      </c>
      <c r="D57" s="20">
        <v>2.2678702054794524</v>
      </c>
      <c r="E57" s="19">
        <v>2.2678702054794524</v>
      </c>
      <c r="F57" s="20">
        <v>2.2689941939890703</v>
      </c>
      <c r="G57" s="19">
        <v>2.267869863013699</v>
      </c>
      <c r="H57" s="20">
        <v>2.267869863013699</v>
      </c>
      <c r="I57" s="19">
        <v>2.267869863013699</v>
      </c>
      <c r="J57" s="20">
        <v>2.2689944216757745</v>
      </c>
      <c r="K57" s="19">
        <v>2.2678700913242005</v>
      </c>
      <c r="L57" s="20">
        <v>2.2678698630136984</v>
      </c>
      <c r="M57" s="19">
        <v>2.267869863013699</v>
      </c>
      <c r="N57" s="20">
        <v>2.268994080145719</v>
      </c>
      <c r="O57" s="19">
        <v>2.2678702054794524</v>
      </c>
      <c r="P57" s="19">
        <v>2.2678702054794524</v>
      </c>
      <c r="Q57" s="21">
        <v>2.2678700913242005</v>
      </c>
      <c r="R57" s="4">
        <v>0</v>
      </c>
      <c r="S57" s="18">
        <v>0</v>
      </c>
      <c r="T57" s="5">
        <v>0</v>
      </c>
      <c r="U57" s="4">
        <v>0</v>
      </c>
      <c r="V57" s="5">
        <v>0</v>
      </c>
      <c r="W57" s="4">
        <v>0</v>
      </c>
      <c r="X57" s="5">
        <v>0</v>
      </c>
      <c r="Y57" s="4">
        <v>0</v>
      </c>
      <c r="Z57" s="5">
        <v>0</v>
      </c>
      <c r="AA57" s="4">
        <v>0</v>
      </c>
      <c r="AB57" s="5">
        <v>0</v>
      </c>
      <c r="AC57" s="4">
        <v>0</v>
      </c>
      <c r="AD57" s="5">
        <v>0</v>
      </c>
      <c r="AE57" s="5">
        <v>0</v>
      </c>
      <c r="AF57" s="6">
        <v>0</v>
      </c>
      <c r="AG57" s="18">
        <v>0</v>
      </c>
      <c r="AH57" s="5">
        <v>0</v>
      </c>
      <c r="AI57" s="4">
        <v>0</v>
      </c>
      <c r="AJ57" s="5">
        <v>0</v>
      </c>
      <c r="AK57" s="4">
        <v>0</v>
      </c>
      <c r="AL57" s="5">
        <v>0</v>
      </c>
      <c r="AM57" s="6">
        <v>0</v>
      </c>
      <c r="AN57" s="18">
        <v>0</v>
      </c>
      <c r="AO57" s="5">
        <v>0</v>
      </c>
      <c r="AP57" s="5">
        <v>0</v>
      </c>
      <c r="AQ57" s="4">
        <v>0</v>
      </c>
      <c r="AR57" s="5">
        <v>0</v>
      </c>
      <c r="AS57" s="4">
        <v>0</v>
      </c>
      <c r="AT57" s="32">
        <v>0</v>
      </c>
      <c r="AU57" s="18">
        <v>0</v>
      </c>
      <c r="AV57" s="5">
        <v>0</v>
      </c>
      <c r="AW57" s="4">
        <v>0</v>
      </c>
      <c r="AX57" s="5">
        <v>0</v>
      </c>
      <c r="AY57" s="4">
        <v>0</v>
      </c>
      <c r="AZ57" s="5">
        <v>0</v>
      </c>
      <c r="BA57" s="6">
        <v>0</v>
      </c>
      <c r="BB57" s="78">
        <v>0</v>
      </c>
      <c r="BC57" s="63">
        <v>2.833</v>
      </c>
      <c r="BD57" s="61">
        <v>2.663</v>
      </c>
      <c r="BE57" s="62">
        <v>2.833</v>
      </c>
      <c r="BF57" s="64">
        <v>2.791</v>
      </c>
      <c r="BG57" s="18">
        <v>0</v>
      </c>
      <c r="BH57" s="5">
        <v>0.053</v>
      </c>
      <c r="BI57" s="4">
        <v>0.018</v>
      </c>
      <c r="BJ57" s="5">
        <v>0</v>
      </c>
      <c r="BK57" s="4">
        <v>0.022</v>
      </c>
      <c r="BL57" s="5">
        <v>0.011</v>
      </c>
      <c r="BM57" s="5">
        <v>0.011</v>
      </c>
      <c r="BN57" s="7">
        <v>0.0055</v>
      </c>
      <c r="BO57" s="3">
        <v>0</v>
      </c>
      <c r="BP57" s="4">
        <v>0</v>
      </c>
      <c r="BQ57" s="5">
        <v>0</v>
      </c>
      <c r="BR57" s="4">
        <v>0</v>
      </c>
      <c r="BS57" s="5">
        <v>0</v>
      </c>
      <c r="BT57" s="4">
        <v>0</v>
      </c>
      <c r="BU57" s="5">
        <v>0</v>
      </c>
      <c r="BV57" s="27">
        <v>0</v>
      </c>
      <c r="BW57" s="18">
        <v>0</v>
      </c>
      <c r="BX57" s="5">
        <v>0</v>
      </c>
      <c r="BY57" s="5">
        <v>0</v>
      </c>
      <c r="BZ57" s="6">
        <v>0</v>
      </c>
    </row>
    <row r="58" spans="1:78" ht="15">
      <c r="A58" s="12">
        <v>10170</v>
      </c>
      <c r="B58" s="33" t="s">
        <v>64</v>
      </c>
      <c r="C58" s="3">
        <v>284.6148870673953</v>
      </c>
      <c r="D58" s="20">
        <v>270.37101084474887</v>
      </c>
      <c r="E58" s="19">
        <v>271.4746638127855</v>
      </c>
      <c r="F58" s="20">
        <v>273.7432824453552</v>
      </c>
      <c r="G58" s="19">
        <v>276.9264664383562</v>
      </c>
      <c r="H58" s="20">
        <v>278.8152355022831</v>
      </c>
      <c r="I58" s="19">
        <v>280.06847351598174</v>
      </c>
      <c r="J58" s="20">
        <v>280.1914277094718</v>
      </c>
      <c r="K58" s="19">
        <v>281.1422302511415</v>
      </c>
      <c r="L58" s="20">
        <v>281.55158047945207</v>
      </c>
      <c r="M58" s="19">
        <v>282.1387342465754</v>
      </c>
      <c r="N58" s="20">
        <v>281.6299460382514</v>
      </c>
      <c r="O58" s="19">
        <v>282.82511689497716</v>
      </c>
      <c r="P58" s="19">
        <v>283.97068025114163</v>
      </c>
      <c r="Q58" s="21">
        <v>285.24009885844754</v>
      </c>
      <c r="R58" s="4">
        <v>0</v>
      </c>
      <c r="S58" s="18">
        <v>1</v>
      </c>
      <c r="T58" s="5">
        <v>1</v>
      </c>
      <c r="U58" s="4">
        <v>1</v>
      </c>
      <c r="V58" s="5">
        <v>1</v>
      </c>
      <c r="W58" s="4">
        <v>1</v>
      </c>
      <c r="X58" s="5">
        <v>1</v>
      </c>
      <c r="Y58" s="4">
        <v>1</v>
      </c>
      <c r="Z58" s="5">
        <v>1</v>
      </c>
      <c r="AA58" s="4">
        <v>1</v>
      </c>
      <c r="AB58" s="5">
        <v>1</v>
      </c>
      <c r="AC58" s="4">
        <v>1</v>
      </c>
      <c r="AD58" s="5">
        <v>1</v>
      </c>
      <c r="AE58" s="5">
        <v>1</v>
      </c>
      <c r="AF58" s="6">
        <v>1</v>
      </c>
      <c r="AG58" s="18">
        <v>42.38961187214612</v>
      </c>
      <c r="AH58" s="5">
        <v>42.38961187214612</v>
      </c>
      <c r="AI58" s="4">
        <v>42.3813752276867</v>
      </c>
      <c r="AJ58" s="5">
        <v>42.391780821917806</v>
      </c>
      <c r="AK58" s="4">
        <v>42.390068493150686</v>
      </c>
      <c r="AL58" s="5">
        <v>42.387214611872146</v>
      </c>
      <c r="AM58" s="6">
        <v>42.376821493624774</v>
      </c>
      <c r="AN58" s="18">
        <v>0</v>
      </c>
      <c r="AO58" s="5">
        <v>0</v>
      </c>
      <c r="AP58" s="5">
        <v>0</v>
      </c>
      <c r="AQ58" s="4">
        <v>0</v>
      </c>
      <c r="AR58" s="5">
        <v>0</v>
      </c>
      <c r="AS58" s="4">
        <v>0</v>
      </c>
      <c r="AT58" s="32">
        <v>0</v>
      </c>
      <c r="AU58" s="18">
        <v>0</v>
      </c>
      <c r="AV58" s="5">
        <v>0</v>
      </c>
      <c r="AW58" s="4">
        <v>0</v>
      </c>
      <c r="AX58" s="5">
        <v>0</v>
      </c>
      <c r="AY58" s="4">
        <v>0</v>
      </c>
      <c r="AZ58" s="5">
        <v>0</v>
      </c>
      <c r="BA58" s="6">
        <v>0</v>
      </c>
      <c r="BB58" s="78">
        <v>0</v>
      </c>
      <c r="BC58" s="63">
        <v>254.843</v>
      </c>
      <c r="BD58" s="61">
        <v>239.522</v>
      </c>
      <c r="BE58" s="62">
        <v>254.843</v>
      </c>
      <c r="BF58" s="64">
        <v>251.097</v>
      </c>
      <c r="BG58" s="18">
        <v>4.348</v>
      </c>
      <c r="BH58" s="5">
        <v>2.692</v>
      </c>
      <c r="BI58" s="4">
        <v>1.974</v>
      </c>
      <c r="BJ58" s="5">
        <v>2.271</v>
      </c>
      <c r="BK58" s="4">
        <v>2.488</v>
      </c>
      <c r="BL58" s="5">
        <v>2.3795</v>
      </c>
      <c r="BM58" s="5">
        <v>2.3795</v>
      </c>
      <c r="BN58" s="7">
        <v>1.18975</v>
      </c>
      <c r="BO58" s="3">
        <v>2.298</v>
      </c>
      <c r="BP58" s="4">
        <v>0.339</v>
      </c>
      <c r="BQ58" s="5">
        <v>0</v>
      </c>
      <c r="BR58" s="4">
        <v>0</v>
      </c>
      <c r="BS58" s="5">
        <v>0.216</v>
      </c>
      <c r="BT58" s="4">
        <v>0.10800000000000001</v>
      </c>
      <c r="BU58" s="5">
        <v>0.10800000000000001</v>
      </c>
      <c r="BV58" s="27">
        <v>0.054000000000000006</v>
      </c>
      <c r="BW58" s="18">
        <v>2.853</v>
      </c>
      <c r="BX58" s="5">
        <v>2.9610000000000003</v>
      </c>
      <c r="BY58" s="5">
        <v>3.123</v>
      </c>
      <c r="BZ58" s="6">
        <v>0.27</v>
      </c>
    </row>
    <row r="59" spans="1:78" ht="15">
      <c r="A59" s="12">
        <v>10172</v>
      </c>
      <c r="B59" s="33" t="s">
        <v>65</v>
      </c>
      <c r="C59" s="3">
        <v>5.569672131147541</v>
      </c>
      <c r="D59" s="20">
        <v>5.262676712328767</v>
      </c>
      <c r="E59" s="19">
        <v>5.276349885844749</v>
      </c>
      <c r="F59" s="20">
        <v>5.27281830601093</v>
      </c>
      <c r="G59" s="19">
        <v>5.301706164383561</v>
      </c>
      <c r="H59" s="20">
        <v>5.390741438356166</v>
      </c>
      <c r="I59" s="19">
        <v>5.654869520547946</v>
      </c>
      <c r="J59" s="20">
        <v>6.651162226775958</v>
      </c>
      <c r="K59" s="19">
        <v>7.492259703196348</v>
      </c>
      <c r="L59" s="20">
        <v>7.506174543378997</v>
      </c>
      <c r="M59" s="19">
        <v>7.520124657534248</v>
      </c>
      <c r="N59" s="20">
        <v>7.519349043715847</v>
      </c>
      <c r="O59" s="19">
        <v>7.548129680365296</v>
      </c>
      <c r="P59" s="19">
        <v>7.562184589041095</v>
      </c>
      <c r="Q59" s="21">
        <v>7.576274657534246</v>
      </c>
      <c r="R59" s="4">
        <v>0</v>
      </c>
      <c r="S59" s="18">
        <v>0</v>
      </c>
      <c r="T59" s="5">
        <v>0</v>
      </c>
      <c r="U59" s="4">
        <v>0</v>
      </c>
      <c r="V59" s="5">
        <v>0</v>
      </c>
      <c r="W59" s="4">
        <v>0</v>
      </c>
      <c r="X59" s="5">
        <v>0</v>
      </c>
      <c r="Y59" s="4">
        <v>0</v>
      </c>
      <c r="Z59" s="5">
        <v>0</v>
      </c>
      <c r="AA59" s="4">
        <v>0</v>
      </c>
      <c r="AB59" s="5">
        <v>0</v>
      </c>
      <c r="AC59" s="4">
        <v>0</v>
      </c>
      <c r="AD59" s="5">
        <v>0</v>
      </c>
      <c r="AE59" s="5">
        <v>0</v>
      </c>
      <c r="AF59" s="6">
        <v>0</v>
      </c>
      <c r="AG59" s="18">
        <v>0</v>
      </c>
      <c r="AH59" s="5">
        <v>0</v>
      </c>
      <c r="AI59" s="4">
        <v>0</v>
      </c>
      <c r="AJ59" s="5">
        <v>0</v>
      </c>
      <c r="AK59" s="4">
        <v>0</v>
      </c>
      <c r="AL59" s="5">
        <v>0</v>
      </c>
      <c r="AM59" s="6">
        <v>0</v>
      </c>
      <c r="AN59" s="18">
        <v>0</v>
      </c>
      <c r="AO59" s="5">
        <v>0</v>
      </c>
      <c r="AP59" s="5">
        <v>0</v>
      </c>
      <c r="AQ59" s="4">
        <v>0</v>
      </c>
      <c r="AR59" s="5">
        <v>0</v>
      </c>
      <c r="AS59" s="4">
        <v>0</v>
      </c>
      <c r="AT59" s="32">
        <v>0</v>
      </c>
      <c r="AU59" s="18">
        <v>0</v>
      </c>
      <c r="AV59" s="5">
        <v>0</v>
      </c>
      <c r="AW59" s="4">
        <v>0</v>
      </c>
      <c r="AX59" s="5">
        <v>0</v>
      </c>
      <c r="AY59" s="4">
        <v>0</v>
      </c>
      <c r="AZ59" s="5">
        <v>0</v>
      </c>
      <c r="BA59" s="6">
        <v>0</v>
      </c>
      <c r="BB59" s="78">
        <v>0</v>
      </c>
      <c r="BC59" s="63">
        <v>6.193</v>
      </c>
      <c r="BD59" s="61">
        <v>5.821</v>
      </c>
      <c r="BE59" s="62">
        <v>6.193</v>
      </c>
      <c r="BF59" s="64">
        <v>6.102</v>
      </c>
      <c r="BG59" s="18">
        <v>0.035</v>
      </c>
      <c r="BH59" s="5">
        <v>0.041</v>
      </c>
      <c r="BI59" s="4">
        <v>0.136</v>
      </c>
      <c r="BJ59" s="5">
        <v>0.047</v>
      </c>
      <c r="BK59" s="4">
        <v>0</v>
      </c>
      <c r="BL59" s="5">
        <v>0.0235</v>
      </c>
      <c r="BM59" s="5">
        <v>0.0235</v>
      </c>
      <c r="BN59" s="7">
        <v>0.01175</v>
      </c>
      <c r="BO59" s="3">
        <v>0</v>
      </c>
      <c r="BP59" s="4">
        <v>0</v>
      </c>
      <c r="BQ59" s="5">
        <v>0</v>
      </c>
      <c r="BR59" s="4">
        <v>0</v>
      </c>
      <c r="BS59" s="5">
        <v>0</v>
      </c>
      <c r="BT59" s="4">
        <v>0</v>
      </c>
      <c r="BU59" s="5">
        <v>0</v>
      </c>
      <c r="BV59" s="27">
        <v>0</v>
      </c>
      <c r="BW59" s="18">
        <v>0</v>
      </c>
      <c r="BX59" s="5">
        <v>0</v>
      </c>
      <c r="BY59" s="5">
        <v>0</v>
      </c>
      <c r="BZ59" s="6">
        <v>0</v>
      </c>
    </row>
    <row r="60" spans="1:78" ht="15">
      <c r="A60" s="12">
        <v>10173</v>
      </c>
      <c r="B60" s="33" t="s">
        <v>66</v>
      </c>
      <c r="C60" s="3">
        <v>35.309653916211296</v>
      </c>
      <c r="D60" s="20">
        <v>41.05714668949771</v>
      </c>
      <c r="E60" s="19">
        <v>41.657167922374434</v>
      </c>
      <c r="F60" s="20">
        <v>42.212566484517296</v>
      </c>
      <c r="G60" s="19">
        <v>42.85722066210046</v>
      </c>
      <c r="H60" s="20">
        <v>43.45724029680365</v>
      </c>
      <c r="I60" s="19">
        <v>44.0572691780822</v>
      </c>
      <c r="J60" s="20">
        <v>44.60610951730419</v>
      </c>
      <c r="K60" s="19">
        <v>45.2573196347032</v>
      </c>
      <c r="L60" s="20">
        <v>45.85734383561644</v>
      </c>
      <c r="M60" s="19">
        <v>46.45737226027397</v>
      </c>
      <c r="N60" s="20">
        <v>46.99965710382513</v>
      </c>
      <c r="O60" s="19">
        <v>47.65742203196348</v>
      </c>
      <c r="P60" s="19">
        <v>48.257446917808224</v>
      </c>
      <c r="Q60" s="21">
        <v>48.857471689497714</v>
      </c>
      <c r="R60" s="4">
        <v>0</v>
      </c>
      <c r="S60" s="18">
        <v>0</v>
      </c>
      <c r="T60" s="5">
        <v>0</v>
      </c>
      <c r="U60" s="4">
        <v>0</v>
      </c>
      <c r="V60" s="5">
        <v>0</v>
      </c>
      <c r="W60" s="4">
        <v>0</v>
      </c>
      <c r="X60" s="5">
        <v>0</v>
      </c>
      <c r="Y60" s="4">
        <v>0</v>
      </c>
      <c r="Z60" s="5">
        <v>0</v>
      </c>
      <c r="AA60" s="4">
        <v>0</v>
      </c>
      <c r="AB60" s="5">
        <v>0</v>
      </c>
      <c r="AC60" s="4">
        <v>0</v>
      </c>
      <c r="AD60" s="5">
        <v>0</v>
      </c>
      <c r="AE60" s="5">
        <v>0</v>
      </c>
      <c r="AF60" s="6">
        <v>0</v>
      </c>
      <c r="AG60" s="18">
        <v>1.127054794520548</v>
      </c>
      <c r="AH60" s="5">
        <v>1.127054794520548</v>
      </c>
      <c r="AI60" s="4">
        <v>1.1244307832422586</v>
      </c>
      <c r="AJ60" s="5">
        <v>1.127054794520548</v>
      </c>
      <c r="AK60" s="4">
        <v>1.127054794520548</v>
      </c>
      <c r="AL60" s="5">
        <v>1.127054794520548</v>
      </c>
      <c r="AM60" s="6">
        <v>1.1244307832422586</v>
      </c>
      <c r="AN60" s="18">
        <v>0.9665525114155251</v>
      </c>
      <c r="AO60" s="5">
        <v>0.9665525114155251</v>
      </c>
      <c r="AP60" s="5">
        <v>0.9657331511839709</v>
      </c>
      <c r="AQ60" s="4">
        <v>0.9665525114155251</v>
      </c>
      <c r="AR60" s="5">
        <v>0.9665525114155251</v>
      </c>
      <c r="AS60" s="4">
        <v>0.9665525114155251</v>
      </c>
      <c r="AT60" s="32">
        <v>0.9657331511839709</v>
      </c>
      <c r="AU60" s="18">
        <v>0</v>
      </c>
      <c r="AV60" s="5">
        <v>0</v>
      </c>
      <c r="AW60" s="4">
        <v>0</v>
      </c>
      <c r="AX60" s="5">
        <v>0</v>
      </c>
      <c r="AY60" s="4">
        <v>0</v>
      </c>
      <c r="AZ60" s="5">
        <v>0</v>
      </c>
      <c r="BA60" s="6">
        <v>0</v>
      </c>
      <c r="BB60" s="78">
        <v>0</v>
      </c>
      <c r="BC60" s="63">
        <v>33.624</v>
      </c>
      <c r="BD60" s="61">
        <v>31.603</v>
      </c>
      <c r="BE60" s="62">
        <v>33.624</v>
      </c>
      <c r="BF60" s="64">
        <v>33.13</v>
      </c>
      <c r="BG60" s="18">
        <v>0.248</v>
      </c>
      <c r="BH60" s="5">
        <v>0.369</v>
      </c>
      <c r="BI60" s="4">
        <v>0.316</v>
      </c>
      <c r="BJ60" s="5">
        <v>0.313</v>
      </c>
      <c r="BK60" s="4">
        <v>0.245</v>
      </c>
      <c r="BL60" s="5">
        <v>0.279</v>
      </c>
      <c r="BM60" s="5">
        <v>0.279</v>
      </c>
      <c r="BN60" s="7">
        <v>0.1395</v>
      </c>
      <c r="BO60" s="3">
        <v>0</v>
      </c>
      <c r="BP60" s="4">
        <v>0</v>
      </c>
      <c r="BQ60" s="5">
        <v>0</v>
      </c>
      <c r="BR60" s="4">
        <v>0</v>
      </c>
      <c r="BS60" s="5">
        <v>0</v>
      </c>
      <c r="BT60" s="4">
        <v>0</v>
      </c>
      <c r="BU60" s="5">
        <v>0</v>
      </c>
      <c r="BV60" s="27">
        <v>0</v>
      </c>
      <c r="BW60" s="18">
        <v>0</v>
      </c>
      <c r="BX60" s="5">
        <v>0</v>
      </c>
      <c r="BY60" s="5">
        <v>0</v>
      </c>
      <c r="BZ60" s="6">
        <v>0</v>
      </c>
    </row>
    <row r="61" spans="1:78" ht="15">
      <c r="A61" s="12">
        <v>10174</v>
      </c>
      <c r="B61" s="33" t="s">
        <v>67</v>
      </c>
      <c r="C61" s="3">
        <v>0.5047814207650273</v>
      </c>
      <c r="D61" s="20">
        <v>0.4926256849315067</v>
      </c>
      <c r="E61" s="19">
        <v>0.4926256849315067</v>
      </c>
      <c r="F61" s="20">
        <v>0.4957707194899819</v>
      </c>
      <c r="G61" s="19">
        <v>0.49574691780821933</v>
      </c>
      <c r="H61" s="20">
        <v>0.4960078767123287</v>
      </c>
      <c r="I61" s="19">
        <v>0.49626906392694076</v>
      </c>
      <c r="J61" s="20">
        <v>0.4968121584699454</v>
      </c>
      <c r="K61" s="19">
        <v>0.49679178082191777</v>
      </c>
      <c r="L61" s="20">
        <v>0.49705273972602737</v>
      </c>
      <c r="M61" s="19">
        <v>0.4973139269406392</v>
      </c>
      <c r="N61" s="20">
        <v>0.49785416666666665</v>
      </c>
      <c r="O61" s="19">
        <v>0.4978358447488585</v>
      </c>
      <c r="P61" s="19">
        <v>0.4980976027397259</v>
      </c>
      <c r="Q61" s="21">
        <v>0.4983583333333333</v>
      </c>
      <c r="R61" s="4">
        <v>0</v>
      </c>
      <c r="S61" s="18">
        <v>0</v>
      </c>
      <c r="T61" s="5">
        <v>0</v>
      </c>
      <c r="U61" s="4">
        <v>0</v>
      </c>
      <c r="V61" s="5">
        <v>0</v>
      </c>
      <c r="W61" s="4">
        <v>0</v>
      </c>
      <c r="X61" s="5">
        <v>0</v>
      </c>
      <c r="Y61" s="4">
        <v>0</v>
      </c>
      <c r="Z61" s="5">
        <v>0</v>
      </c>
      <c r="AA61" s="4">
        <v>0</v>
      </c>
      <c r="AB61" s="5">
        <v>0</v>
      </c>
      <c r="AC61" s="4">
        <v>0</v>
      </c>
      <c r="AD61" s="5">
        <v>0</v>
      </c>
      <c r="AE61" s="5">
        <v>0</v>
      </c>
      <c r="AF61" s="6">
        <v>0</v>
      </c>
      <c r="AG61" s="18">
        <v>0</v>
      </c>
      <c r="AH61" s="5">
        <v>0</v>
      </c>
      <c r="AI61" s="4">
        <v>0</v>
      </c>
      <c r="AJ61" s="5">
        <v>0</v>
      </c>
      <c r="AK61" s="4">
        <v>0</v>
      </c>
      <c r="AL61" s="5">
        <v>0</v>
      </c>
      <c r="AM61" s="6">
        <v>0</v>
      </c>
      <c r="AN61" s="18">
        <v>0</v>
      </c>
      <c r="AO61" s="5">
        <v>0</v>
      </c>
      <c r="AP61" s="5">
        <v>0</v>
      </c>
      <c r="AQ61" s="4">
        <v>0</v>
      </c>
      <c r="AR61" s="5">
        <v>0</v>
      </c>
      <c r="AS61" s="4">
        <v>0</v>
      </c>
      <c r="AT61" s="32">
        <v>0</v>
      </c>
      <c r="AU61" s="18">
        <v>0</v>
      </c>
      <c r="AV61" s="5">
        <v>0</v>
      </c>
      <c r="AW61" s="4">
        <v>0</v>
      </c>
      <c r="AX61" s="5">
        <v>0</v>
      </c>
      <c r="AY61" s="4">
        <v>0</v>
      </c>
      <c r="AZ61" s="5">
        <v>0</v>
      </c>
      <c r="BA61" s="6">
        <v>0</v>
      </c>
      <c r="BB61" s="78">
        <v>0</v>
      </c>
      <c r="BC61" s="63">
        <v>0.515</v>
      </c>
      <c r="BD61" s="61">
        <v>0.484</v>
      </c>
      <c r="BE61" s="62">
        <v>0.515</v>
      </c>
      <c r="BF61" s="64">
        <v>0.507</v>
      </c>
      <c r="BG61" s="18">
        <v>0.002</v>
      </c>
      <c r="BH61" s="5">
        <v>0.002</v>
      </c>
      <c r="BI61" s="4">
        <v>0.003</v>
      </c>
      <c r="BJ61" s="5">
        <v>0.012</v>
      </c>
      <c r="BK61" s="4">
        <v>0.006</v>
      </c>
      <c r="BL61" s="5">
        <v>0.009000000000000001</v>
      </c>
      <c r="BM61" s="5">
        <v>0.009000000000000001</v>
      </c>
      <c r="BN61" s="7">
        <v>0.0045000000000000005</v>
      </c>
      <c r="BO61" s="3">
        <v>0</v>
      </c>
      <c r="BP61" s="4">
        <v>0</v>
      </c>
      <c r="BQ61" s="5">
        <v>0</v>
      </c>
      <c r="BR61" s="4">
        <v>0</v>
      </c>
      <c r="BS61" s="5">
        <v>0</v>
      </c>
      <c r="BT61" s="4">
        <v>0</v>
      </c>
      <c r="BU61" s="5">
        <v>0</v>
      </c>
      <c r="BV61" s="27">
        <v>0</v>
      </c>
      <c r="BW61" s="18">
        <v>0</v>
      </c>
      <c r="BX61" s="5">
        <v>0</v>
      </c>
      <c r="BY61" s="5">
        <v>0</v>
      </c>
      <c r="BZ61" s="6">
        <v>0</v>
      </c>
    </row>
    <row r="62" spans="1:78" ht="15">
      <c r="A62" s="12">
        <v>10177</v>
      </c>
      <c r="B62" s="33" t="s">
        <v>68</v>
      </c>
      <c r="C62" s="3">
        <v>12.462545537340619</v>
      </c>
      <c r="D62" s="20">
        <v>8.247742808219177</v>
      </c>
      <c r="E62" s="19">
        <v>8.264235159817352</v>
      </c>
      <c r="F62" s="20">
        <v>8.657107695810565</v>
      </c>
      <c r="G62" s="19">
        <v>10.083128310502284</v>
      </c>
      <c r="H62" s="20">
        <v>11.104924657534244</v>
      </c>
      <c r="I62" s="19">
        <v>11.354088127853881</v>
      </c>
      <c r="J62" s="20">
        <v>11.416753642987251</v>
      </c>
      <c r="K62" s="19">
        <v>11.440864726027398</v>
      </c>
      <c r="L62" s="20">
        <v>11.484642009132418</v>
      </c>
      <c r="M62" s="19">
        <v>11.528594292237441</v>
      </c>
      <c r="N62" s="20">
        <v>11.592522882513663</v>
      </c>
      <c r="O62" s="19">
        <v>11.61716894977169</v>
      </c>
      <c r="P62" s="19">
        <v>11.661789497716896</v>
      </c>
      <c r="Q62" s="21">
        <v>11.70665068493151</v>
      </c>
      <c r="R62" s="4">
        <v>0</v>
      </c>
      <c r="S62" s="18">
        <v>0</v>
      </c>
      <c r="T62" s="5">
        <v>0</v>
      </c>
      <c r="U62" s="4">
        <v>0</v>
      </c>
      <c r="V62" s="5">
        <v>0</v>
      </c>
      <c r="W62" s="4">
        <v>0</v>
      </c>
      <c r="X62" s="5">
        <v>0</v>
      </c>
      <c r="Y62" s="4">
        <v>0</v>
      </c>
      <c r="Z62" s="5">
        <v>0</v>
      </c>
      <c r="AA62" s="4">
        <v>0</v>
      </c>
      <c r="AB62" s="5">
        <v>0</v>
      </c>
      <c r="AC62" s="4">
        <v>0</v>
      </c>
      <c r="AD62" s="5">
        <v>0</v>
      </c>
      <c r="AE62" s="5">
        <v>0</v>
      </c>
      <c r="AF62" s="6">
        <v>0</v>
      </c>
      <c r="AG62" s="18">
        <v>0</v>
      </c>
      <c r="AH62" s="5">
        <v>0</v>
      </c>
      <c r="AI62" s="4">
        <v>0</v>
      </c>
      <c r="AJ62" s="5">
        <v>0</v>
      </c>
      <c r="AK62" s="4">
        <v>0</v>
      </c>
      <c r="AL62" s="5">
        <v>0</v>
      </c>
      <c r="AM62" s="6">
        <v>0</v>
      </c>
      <c r="AN62" s="18">
        <v>0</v>
      </c>
      <c r="AO62" s="5">
        <v>0</v>
      </c>
      <c r="AP62" s="5">
        <v>0</v>
      </c>
      <c r="AQ62" s="4">
        <v>0</v>
      </c>
      <c r="AR62" s="5">
        <v>0</v>
      </c>
      <c r="AS62" s="4">
        <v>0</v>
      </c>
      <c r="AT62" s="32">
        <v>0</v>
      </c>
      <c r="AU62" s="18">
        <v>0</v>
      </c>
      <c r="AV62" s="5">
        <v>0</v>
      </c>
      <c r="AW62" s="4">
        <v>0</v>
      </c>
      <c r="AX62" s="5">
        <v>0</v>
      </c>
      <c r="AY62" s="4">
        <v>0</v>
      </c>
      <c r="AZ62" s="5">
        <v>0</v>
      </c>
      <c r="BA62" s="6">
        <v>0</v>
      </c>
      <c r="BB62" s="78">
        <v>0</v>
      </c>
      <c r="BC62" s="63">
        <v>11.839</v>
      </c>
      <c r="BD62" s="61">
        <v>11.127</v>
      </c>
      <c r="BE62" s="62">
        <v>11.839</v>
      </c>
      <c r="BF62" s="64">
        <v>11.665</v>
      </c>
      <c r="BG62" s="18">
        <v>0.031</v>
      </c>
      <c r="BH62" s="5">
        <v>0.03</v>
      </c>
      <c r="BI62" s="4">
        <v>0.018</v>
      </c>
      <c r="BJ62" s="5">
        <v>0.014</v>
      </c>
      <c r="BK62" s="4">
        <v>0.078</v>
      </c>
      <c r="BL62" s="5">
        <v>0.046</v>
      </c>
      <c r="BM62" s="5">
        <v>0.046</v>
      </c>
      <c r="BN62" s="7">
        <v>0.023</v>
      </c>
      <c r="BO62" s="3">
        <v>0</v>
      </c>
      <c r="BP62" s="4">
        <v>0</v>
      </c>
      <c r="BQ62" s="5">
        <v>0</v>
      </c>
      <c r="BR62" s="4">
        <v>0</v>
      </c>
      <c r="BS62" s="5">
        <v>0</v>
      </c>
      <c r="BT62" s="4">
        <v>0</v>
      </c>
      <c r="BU62" s="5">
        <v>0</v>
      </c>
      <c r="BV62" s="27">
        <v>0</v>
      </c>
      <c r="BW62" s="18">
        <v>0</v>
      </c>
      <c r="BX62" s="5">
        <v>0</v>
      </c>
      <c r="BY62" s="5">
        <v>0</v>
      </c>
      <c r="BZ62" s="6">
        <v>0</v>
      </c>
    </row>
    <row r="63" spans="1:78" ht="15">
      <c r="A63" s="12">
        <v>10179</v>
      </c>
      <c r="B63" s="33" t="s">
        <v>69</v>
      </c>
      <c r="C63" s="3">
        <v>164.98121584699453</v>
      </c>
      <c r="D63" s="20">
        <v>188.1198211187215</v>
      </c>
      <c r="E63" s="19">
        <v>190.18913264840182</v>
      </c>
      <c r="F63" s="20">
        <v>199.80618454007288</v>
      </c>
      <c r="G63" s="19">
        <v>202.66363858447485</v>
      </c>
      <c r="H63" s="20">
        <v>205.56384783105023</v>
      </c>
      <c r="I63" s="19">
        <v>208.50578938356165</v>
      </c>
      <c r="J63" s="20">
        <v>211.49171470856106</v>
      </c>
      <c r="K63" s="19">
        <v>214.51700011415528</v>
      </c>
      <c r="L63" s="20">
        <v>217.58748105022835</v>
      </c>
      <c r="M63" s="19">
        <v>220.7020602739726</v>
      </c>
      <c r="N63" s="20">
        <v>223.86318271857925</v>
      </c>
      <c r="O63" s="19">
        <v>227.06600034246577</v>
      </c>
      <c r="P63" s="19">
        <v>230.31660456621006</v>
      </c>
      <c r="Q63" s="21">
        <v>233.61381073059366</v>
      </c>
      <c r="R63" s="4">
        <v>0</v>
      </c>
      <c r="S63" s="18">
        <v>0</v>
      </c>
      <c r="T63" s="5">
        <v>0</v>
      </c>
      <c r="U63" s="4">
        <v>0</v>
      </c>
      <c r="V63" s="5">
        <v>0</v>
      </c>
      <c r="W63" s="4">
        <v>0</v>
      </c>
      <c r="X63" s="5">
        <v>0</v>
      </c>
      <c r="Y63" s="4">
        <v>0</v>
      </c>
      <c r="Z63" s="5">
        <v>0</v>
      </c>
      <c r="AA63" s="4">
        <v>0</v>
      </c>
      <c r="AB63" s="5">
        <v>0</v>
      </c>
      <c r="AC63" s="4">
        <v>0</v>
      </c>
      <c r="AD63" s="5">
        <v>0</v>
      </c>
      <c r="AE63" s="5">
        <v>0</v>
      </c>
      <c r="AF63" s="6">
        <v>0</v>
      </c>
      <c r="AG63" s="18">
        <v>0</v>
      </c>
      <c r="AH63" s="5">
        <v>0</v>
      </c>
      <c r="AI63" s="4">
        <v>0</v>
      </c>
      <c r="AJ63" s="5">
        <v>0</v>
      </c>
      <c r="AK63" s="4">
        <v>0</v>
      </c>
      <c r="AL63" s="5">
        <v>0</v>
      </c>
      <c r="AM63" s="6">
        <v>0</v>
      </c>
      <c r="AN63" s="18">
        <v>9.404223744292237</v>
      </c>
      <c r="AO63" s="5">
        <v>9.404223744292237</v>
      </c>
      <c r="AP63" s="5">
        <v>7</v>
      </c>
      <c r="AQ63" s="4">
        <v>7</v>
      </c>
      <c r="AR63" s="5">
        <v>0</v>
      </c>
      <c r="AS63" s="4">
        <v>0</v>
      </c>
      <c r="AT63" s="32">
        <v>0</v>
      </c>
      <c r="AU63" s="18">
        <v>3.5765981735159817</v>
      </c>
      <c r="AV63" s="5">
        <v>3.5765981735159817</v>
      </c>
      <c r="AW63" s="4">
        <v>3.5758196721311477</v>
      </c>
      <c r="AX63" s="5">
        <v>3.5765981735159817</v>
      </c>
      <c r="AY63" s="4">
        <v>3.5765981735159817</v>
      </c>
      <c r="AZ63" s="5">
        <v>3.5765981735159817</v>
      </c>
      <c r="BA63" s="6">
        <v>3.5758196721311477</v>
      </c>
      <c r="BB63" s="78">
        <v>0</v>
      </c>
      <c r="BC63" s="63">
        <v>169.311</v>
      </c>
      <c r="BD63" s="61">
        <v>159.132</v>
      </c>
      <c r="BE63" s="62">
        <v>169.311</v>
      </c>
      <c r="BF63" s="64">
        <v>166.822</v>
      </c>
      <c r="BG63" s="18">
        <v>2.268</v>
      </c>
      <c r="BH63" s="5">
        <v>2.536</v>
      </c>
      <c r="BI63" s="4">
        <v>2.427</v>
      </c>
      <c r="BJ63" s="5">
        <v>2.262</v>
      </c>
      <c r="BK63" s="4">
        <v>1.672</v>
      </c>
      <c r="BL63" s="5">
        <v>1.967</v>
      </c>
      <c r="BM63" s="5">
        <v>1.967</v>
      </c>
      <c r="BN63" s="7">
        <v>0.9835</v>
      </c>
      <c r="BO63" s="3">
        <v>0.573</v>
      </c>
      <c r="BP63" s="4">
        <v>0.667</v>
      </c>
      <c r="BQ63" s="5">
        <v>0.887</v>
      </c>
      <c r="BR63" s="4">
        <v>0.507</v>
      </c>
      <c r="BS63" s="5">
        <v>0</v>
      </c>
      <c r="BT63" s="4">
        <v>0.2535</v>
      </c>
      <c r="BU63" s="5">
        <v>0.2535</v>
      </c>
      <c r="BV63" s="27">
        <v>0.12675</v>
      </c>
      <c r="BW63" s="18">
        <v>2.634</v>
      </c>
      <c r="BX63" s="5">
        <v>2.8874999999999997</v>
      </c>
      <c r="BY63" s="5">
        <v>3.2677499999999995</v>
      </c>
      <c r="BZ63" s="6">
        <v>0.63375</v>
      </c>
    </row>
    <row r="64" spans="1:78" ht="15">
      <c r="A64" s="12">
        <v>10183</v>
      </c>
      <c r="B64" s="33" t="s">
        <v>70</v>
      </c>
      <c r="C64" s="3">
        <v>117.374297928051</v>
      </c>
      <c r="D64" s="20">
        <v>124.26901678082193</v>
      </c>
      <c r="E64" s="19">
        <v>124.76126015981733</v>
      </c>
      <c r="F64" s="20">
        <v>147.28643454007286</v>
      </c>
      <c r="G64" s="19">
        <v>149.4770098173516</v>
      </c>
      <c r="H64" s="20">
        <v>150.52994577625572</v>
      </c>
      <c r="I64" s="19">
        <v>151.74353824200915</v>
      </c>
      <c r="J64" s="20">
        <v>152.7183485883424</v>
      </c>
      <c r="K64" s="19">
        <v>154.09733767123282</v>
      </c>
      <c r="L64" s="20">
        <v>155.33642853881275</v>
      </c>
      <c r="M64" s="19">
        <v>156.57684075342465</v>
      </c>
      <c r="N64" s="20">
        <v>157.48236407103823</v>
      </c>
      <c r="O64" s="19">
        <v>159.04602728310508</v>
      </c>
      <c r="P64" s="19">
        <v>160.30296050228313</v>
      </c>
      <c r="Q64" s="21">
        <v>161.5530367579909</v>
      </c>
      <c r="R64" s="4">
        <v>0</v>
      </c>
      <c r="S64" s="18">
        <v>0</v>
      </c>
      <c r="T64" s="5">
        <v>0</v>
      </c>
      <c r="U64" s="4">
        <v>0</v>
      </c>
      <c r="V64" s="5">
        <v>0</v>
      </c>
      <c r="W64" s="4">
        <v>0</v>
      </c>
      <c r="X64" s="5">
        <v>0</v>
      </c>
      <c r="Y64" s="4">
        <v>0</v>
      </c>
      <c r="Z64" s="5">
        <v>0</v>
      </c>
      <c r="AA64" s="4">
        <v>0</v>
      </c>
      <c r="AB64" s="5">
        <v>0</v>
      </c>
      <c r="AC64" s="4">
        <v>0</v>
      </c>
      <c r="AD64" s="5">
        <v>0</v>
      </c>
      <c r="AE64" s="5">
        <v>0</v>
      </c>
      <c r="AF64" s="6">
        <v>0</v>
      </c>
      <c r="AG64" s="18">
        <v>0.6892694063926941</v>
      </c>
      <c r="AH64" s="5">
        <v>0.6892694063926941</v>
      </c>
      <c r="AI64" s="4">
        <v>0.688752276867031</v>
      </c>
      <c r="AJ64" s="5">
        <v>0.6892694063926941</v>
      </c>
      <c r="AK64" s="4">
        <v>0.6892694063926941</v>
      </c>
      <c r="AL64" s="5">
        <v>0.6892694063926941</v>
      </c>
      <c r="AM64" s="6">
        <v>0.688752276867031</v>
      </c>
      <c r="AN64" s="18">
        <v>0</v>
      </c>
      <c r="AO64" s="5">
        <v>0</v>
      </c>
      <c r="AP64" s="5">
        <v>0</v>
      </c>
      <c r="AQ64" s="4">
        <v>0</v>
      </c>
      <c r="AR64" s="5">
        <v>0</v>
      </c>
      <c r="AS64" s="4">
        <v>0</v>
      </c>
      <c r="AT64" s="32">
        <v>0</v>
      </c>
      <c r="AU64" s="18">
        <v>0</v>
      </c>
      <c r="AV64" s="5">
        <v>0</v>
      </c>
      <c r="AW64" s="4">
        <v>0</v>
      </c>
      <c r="AX64" s="5">
        <v>0</v>
      </c>
      <c r="AY64" s="4">
        <v>0</v>
      </c>
      <c r="AZ64" s="5">
        <v>0</v>
      </c>
      <c r="BA64" s="6">
        <v>0</v>
      </c>
      <c r="BB64" s="78">
        <v>0</v>
      </c>
      <c r="BC64" s="63">
        <v>119.102</v>
      </c>
      <c r="BD64" s="61">
        <v>111.942</v>
      </c>
      <c r="BE64" s="62">
        <v>119.102</v>
      </c>
      <c r="BF64" s="64">
        <v>117.351</v>
      </c>
      <c r="BG64" s="18">
        <v>1.984</v>
      </c>
      <c r="BH64" s="5">
        <v>2.1</v>
      </c>
      <c r="BI64" s="4">
        <v>1.53</v>
      </c>
      <c r="BJ64" s="5">
        <v>0.924</v>
      </c>
      <c r="BK64" s="4">
        <v>1.818</v>
      </c>
      <c r="BL64" s="5">
        <v>1.371</v>
      </c>
      <c r="BM64" s="5">
        <v>1.371</v>
      </c>
      <c r="BN64" s="7">
        <v>0.6855</v>
      </c>
      <c r="BO64" s="3">
        <v>0.814</v>
      </c>
      <c r="BP64" s="4">
        <v>0.797</v>
      </c>
      <c r="BQ64" s="5">
        <v>0.121</v>
      </c>
      <c r="BR64" s="4">
        <v>-0.096</v>
      </c>
      <c r="BS64" s="5">
        <v>0.726</v>
      </c>
      <c r="BT64" s="4">
        <v>0.315</v>
      </c>
      <c r="BU64" s="5">
        <v>0.315</v>
      </c>
      <c r="BV64" s="27">
        <v>0.1575</v>
      </c>
      <c r="BW64" s="18">
        <v>2.362</v>
      </c>
      <c r="BX64" s="5">
        <v>2.677</v>
      </c>
      <c r="BY64" s="5">
        <v>3.1495</v>
      </c>
      <c r="BZ64" s="6">
        <v>0.7875</v>
      </c>
    </row>
    <row r="65" spans="1:78" ht="15">
      <c r="A65" s="12">
        <v>10186</v>
      </c>
      <c r="B65" s="33" t="s">
        <v>71</v>
      </c>
      <c r="C65" s="3">
        <v>20.937841530054644</v>
      </c>
      <c r="D65" s="20">
        <v>20.75053584474885</v>
      </c>
      <c r="E65" s="19">
        <v>20.870014041095892</v>
      </c>
      <c r="F65" s="20">
        <v>20.965288592896172</v>
      </c>
      <c r="G65" s="19">
        <v>21.009666324200918</v>
      </c>
      <c r="H65" s="20">
        <v>21.062154223744297</v>
      </c>
      <c r="I65" s="19">
        <v>21.114807305936072</v>
      </c>
      <c r="J65" s="20">
        <v>21.175709927140254</v>
      </c>
      <c r="K65" s="19">
        <v>21.22052568493151</v>
      </c>
      <c r="L65" s="20">
        <v>21.273575570776256</v>
      </c>
      <c r="M65" s="19">
        <v>21.326746004566214</v>
      </c>
      <c r="N65" s="20">
        <v>21.388266165755923</v>
      </c>
      <c r="O65" s="19">
        <v>21.433523858447494</v>
      </c>
      <c r="P65" s="19">
        <v>21.487107648401825</v>
      </c>
      <c r="Q65" s="21">
        <v>21.54083550228311</v>
      </c>
      <c r="R65" s="4">
        <v>0</v>
      </c>
      <c r="S65" s="18">
        <v>0</v>
      </c>
      <c r="T65" s="5">
        <v>0</v>
      </c>
      <c r="U65" s="4">
        <v>0</v>
      </c>
      <c r="V65" s="5">
        <v>0</v>
      </c>
      <c r="W65" s="4">
        <v>0</v>
      </c>
      <c r="X65" s="5">
        <v>0</v>
      </c>
      <c r="Y65" s="4">
        <v>0</v>
      </c>
      <c r="Z65" s="5">
        <v>0</v>
      </c>
      <c r="AA65" s="4">
        <v>0</v>
      </c>
      <c r="AB65" s="5">
        <v>0</v>
      </c>
      <c r="AC65" s="4">
        <v>0</v>
      </c>
      <c r="AD65" s="5">
        <v>0</v>
      </c>
      <c r="AE65" s="5">
        <v>0</v>
      </c>
      <c r="AF65" s="6">
        <v>0</v>
      </c>
      <c r="AG65" s="18">
        <v>3.3162100456621006</v>
      </c>
      <c r="AH65" s="5">
        <v>3.3162100456621006</v>
      </c>
      <c r="AI65" s="4">
        <v>3.3181921675774135</v>
      </c>
      <c r="AJ65" s="5">
        <v>3.3162100456621006</v>
      </c>
      <c r="AK65" s="4">
        <v>3.3162100456621006</v>
      </c>
      <c r="AL65" s="5">
        <v>3.3162100456621006</v>
      </c>
      <c r="AM65" s="6">
        <v>3.3181921675774135</v>
      </c>
      <c r="AN65" s="18">
        <v>0</v>
      </c>
      <c r="AO65" s="5">
        <v>0</v>
      </c>
      <c r="AP65" s="5">
        <v>0</v>
      </c>
      <c r="AQ65" s="4">
        <v>0</v>
      </c>
      <c r="AR65" s="5">
        <v>0</v>
      </c>
      <c r="AS65" s="4">
        <v>0</v>
      </c>
      <c r="AT65" s="32">
        <v>0</v>
      </c>
      <c r="AU65" s="18">
        <v>0</v>
      </c>
      <c r="AV65" s="5">
        <v>0</v>
      </c>
      <c r="AW65" s="4">
        <v>0</v>
      </c>
      <c r="AX65" s="5">
        <v>0</v>
      </c>
      <c r="AY65" s="4">
        <v>0</v>
      </c>
      <c r="AZ65" s="5">
        <v>0</v>
      </c>
      <c r="BA65" s="6">
        <v>0</v>
      </c>
      <c r="BB65" s="78">
        <v>0</v>
      </c>
      <c r="BC65" s="63">
        <v>21.635</v>
      </c>
      <c r="BD65" s="61">
        <v>20.334</v>
      </c>
      <c r="BE65" s="62">
        <v>21.635</v>
      </c>
      <c r="BF65" s="64">
        <v>21.317</v>
      </c>
      <c r="BG65" s="18">
        <v>0.189</v>
      </c>
      <c r="BH65" s="5">
        <v>0.312</v>
      </c>
      <c r="BI65" s="4">
        <v>0.242</v>
      </c>
      <c r="BJ65" s="5">
        <v>0.192</v>
      </c>
      <c r="BK65" s="4">
        <v>0.219</v>
      </c>
      <c r="BL65" s="5">
        <v>0.20550000000000002</v>
      </c>
      <c r="BM65" s="5">
        <v>0.20550000000000002</v>
      </c>
      <c r="BN65" s="7">
        <v>0.10275000000000001</v>
      </c>
      <c r="BO65" s="3">
        <v>0</v>
      </c>
      <c r="BP65" s="4">
        <v>0</v>
      </c>
      <c r="BQ65" s="5">
        <v>0</v>
      </c>
      <c r="BR65" s="4">
        <v>0.003</v>
      </c>
      <c r="BS65" s="5">
        <v>0</v>
      </c>
      <c r="BT65" s="4">
        <v>0.0015</v>
      </c>
      <c r="BU65" s="5">
        <v>0.0015</v>
      </c>
      <c r="BV65" s="27">
        <v>0.00075</v>
      </c>
      <c r="BW65" s="18">
        <v>0.003</v>
      </c>
      <c r="BX65" s="5">
        <v>0.0045000000000000005</v>
      </c>
      <c r="BY65" s="5">
        <v>0.00675</v>
      </c>
      <c r="BZ65" s="6">
        <v>0.00375</v>
      </c>
    </row>
    <row r="66" spans="1:78" ht="15">
      <c r="A66" s="12">
        <v>10190</v>
      </c>
      <c r="B66" s="33" t="s">
        <v>72</v>
      </c>
      <c r="C66" s="3">
        <v>5.515938069216758</v>
      </c>
      <c r="D66" s="90">
        <v>673.17</v>
      </c>
      <c r="E66" s="91">
        <v>747.54</v>
      </c>
      <c r="F66" s="90">
        <v>807.77</v>
      </c>
      <c r="G66" s="91">
        <v>846.41</v>
      </c>
      <c r="H66" s="90">
        <v>875.48</v>
      </c>
      <c r="I66" s="91">
        <v>901.38</v>
      </c>
      <c r="J66" s="90">
        <v>927.02</v>
      </c>
      <c r="K66" s="91">
        <v>948.06</v>
      </c>
      <c r="L66" s="92">
        <v>966.67</v>
      </c>
      <c r="M66" s="91">
        <v>978.87</v>
      </c>
      <c r="N66" s="91">
        <v>978.87</v>
      </c>
      <c r="O66" s="91">
        <v>978.87</v>
      </c>
      <c r="P66" s="91">
        <v>978.87</v>
      </c>
      <c r="Q66" s="161">
        <v>978.87</v>
      </c>
      <c r="R66" s="4">
        <v>0</v>
      </c>
      <c r="S66" s="93">
        <v>225.04</v>
      </c>
      <c r="T66" s="94">
        <v>233.21</v>
      </c>
      <c r="U66" s="92">
        <v>253.23000000000002</v>
      </c>
      <c r="V66" s="94">
        <v>287.35</v>
      </c>
      <c r="W66" s="94">
        <v>305.45000000000005</v>
      </c>
      <c r="X66" s="94">
        <v>324.15</v>
      </c>
      <c r="Y66" s="94">
        <v>337.38</v>
      </c>
      <c r="Z66" s="94">
        <v>345.23</v>
      </c>
      <c r="AA66" s="94">
        <v>352.69</v>
      </c>
      <c r="AB66" s="94">
        <v>360.14</v>
      </c>
      <c r="AC66" s="94">
        <v>360.14</v>
      </c>
      <c r="AD66" s="94">
        <v>360.14</v>
      </c>
      <c r="AE66" s="94">
        <v>360.14</v>
      </c>
      <c r="AF66" s="95">
        <v>360.14</v>
      </c>
      <c r="AG66" s="93">
        <v>264.46</v>
      </c>
      <c r="AH66" s="94">
        <v>264.46</v>
      </c>
      <c r="AI66" s="94">
        <v>264.46</v>
      </c>
      <c r="AJ66" s="94">
        <v>264.46</v>
      </c>
      <c r="AK66" s="94">
        <v>261.07</v>
      </c>
      <c r="AL66" s="94">
        <v>261.07</v>
      </c>
      <c r="AM66" s="95">
        <v>261.07</v>
      </c>
      <c r="AN66" s="18">
        <v>0</v>
      </c>
      <c r="AO66" s="5">
        <v>0</v>
      </c>
      <c r="AP66" s="5">
        <v>0</v>
      </c>
      <c r="AQ66" s="4">
        <v>0</v>
      </c>
      <c r="AR66" s="5">
        <v>0</v>
      </c>
      <c r="AS66" s="4">
        <v>0</v>
      </c>
      <c r="AT66" s="32">
        <v>0</v>
      </c>
      <c r="AU66" s="18">
        <v>0</v>
      </c>
      <c r="AV66" s="5">
        <v>0</v>
      </c>
      <c r="AW66" s="4">
        <v>0</v>
      </c>
      <c r="AX66" s="5">
        <v>0</v>
      </c>
      <c r="AY66" s="4">
        <v>0</v>
      </c>
      <c r="AZ66" s="5">
        <v>0</v>
      </c>
      <c r="BA66" s="6">
        <v>0</v>
      </c>
      <c r="BB66" s="78">
        <v>0</v>
      </c>
      <c r="BC66" s="87">
        <v>187.059</v>
      </c>
      <c r="BD66" s="88">
        <v>187.059</v>
      </c>
      <c r="BE66" s="88">
        <v>187.059</v>
      </c>
      <c r="BF66" s="89">
        <v>187.059</v>
      </c>
      <c r="BG66" s="18">
        <v>0.129</v>
      </c>
      <c r="BH66" s="5">
        <v>0.26</v>
      </c>
      <c r="BI66" s="4">
        <v>0.043</v>
      </c>
      <c r="BJ66" s="5">
        <v>0.057</v>
      </c>
      <c r="BK66" s="4">
        <v>0.026</v>
      </c>
      <c r="BL66" s="5">
        <v>0.0415</v>
      </c>
      <c r="BM66" s="5">
        <v>0.0415</v>
      </c>
      <c r="BN66" s="7">
        <v>0.02075</v>
      </c>
      <c r="BO66" s="3">
        <v>0.018</v>
      </c>
      <c r="BP66" s="4">
        <v>0</v>
      </c>
      <c r="BQ66" s="5">
        <v>0</v>
      </c>
      <c r="BR66" s="4">
        <v>0</v>
      </c>
      <c r="BS66" s="5">
        <v>0</v>
      </c>
      <c r="BT66" s="4">
        <v>0</v>
      </c>
      <c r="BU66" s="5">
        <v>0</v>
      </c>
      <c r="BV66" s="27">
        <v>0</v>
      </c>
      <c r="BW66" s="18">
        <v>0.018</v>
      </c>
      <c r="BX66" s="5">
        <v>0.018</v>
      </c>
      <c r="BY66" s="5">
        <v>0.018</v>
      </c>
      <c r="BZ66" s="6">
        <v>0</v>
      </c>
    </row>
    <row r="67" spans="1:78" ht="15">
      <c r="A67" s="12">
        <v>10191</v>
      </c>
      <c r="B67" s="33" t="s">
        <v>73</v>
      </c>
      <c r="C67" s="3">
        <v>138.12954121129326</v>
      </c>
      <c r="D67" s="20">
        <v>129.19994566210045</v>
      </c>
      <c r="E67" s="19">
        <v>129.16990650684932</v>
      </c>
      <c r="F67" s="20">
        <v>130.34140107012755</v>
      </c>
      <c r="G67" s="19">
        <v>129.90102990867575</v>
      </c>
      <c r="H67" s="20">
        <v>129.48979657534247</v>
      </c>
      <c r="I67" s="19">
        <v>128.99486837899545</v>
      </c>
      <c r="J67" s="20">
        <v>128.55179530965393</v>
      </c>
      <c r="K67" s="19">
        <v>128.21469315068492</v>
      </c>
      <c r="L67" s="20">
        <v>127.88381666666666</v>
      </c>
      <c r="M67" s="19">
        <v>127.37246712328766</v>
      </c>
      <c r="N67" s="20">
        <v>126.92639959016392</v>
      </c>
      <c r="O67" s="19">
        <v>126.62223196347033</v>
      </c>
      <c r="P67" s="19">
        <v>126.37473984018261</v>
      </c>
      <c r="Q67" s="21">
        <v>126.09428070776258</v>
      </c>
      <c r="R67" s="4">
        <v>0</v>
      </c>
      <c r="S67" s="18">
        <v>0</v>
      </c>
      <c r="T67" s="5">
        <v>0</v>
      </c>
      <c r="U67" s="4">
        <v>0</v>
      </c>
      <c r="V67" s="5">
        <v>0</v>
      </c>
      <c r="W67" s="4">
        <v>0</v>
      </c>
      <c r="X67" s="5">
        <v>0</v>
      </c>
      <c r="Y67" s="4">
        <v>0</v>
      </c>
      <c r="Z67" s="5">
        <v>0</v>
      </c>
      <c r="AA67" s="4">
        <v>0</v>
      </c>
      <c r="AB67" s="5">
        <v>0</v>
      </c>
      <c r="AC67" s="4">
        <v>0</v>
      </c>
      <c r="AD67" s="5">
        <v>0</v>
      </c>
      <c r="AE67" s="5">
        <v>0</v>
      </c>
      <c r="AF67" s="6">
        <v>0</v>
      </c>
      <c r="AG67" s="18">
        <v>0</v>
      </c>
      <c r="AH67" s="5">
        <v>0</v>
      </c>
      <c r="AI67" s="4">
        <v>0</v>
      </c>
      <c r="AJ67" s="5">
        <v>0</v>
      </c>
      <c r="AK67" s="4">
        <v>0</v>
      </c>
      <c r="AL67" s="5">
        <v>0</v>
      </c>
      <c r="AM67" s="6">
        <v>0</v>
      </c>
      <c r="AN67" s="18">
        <v>0</v>
      </c>
      <c r="AO67" s="5">
        <v>0</v>
      </c>
      <c r="AP67" s="5">
        <v>0</v>
      </c>
      <c r="AQ67" s="4">
        <v>0</v>
      </c>
      <c r="AR67" s="5">
        <v>0</v>
      </c>
      <c r="AS67" s="4">
        <v>0</v>
      </c>
      <c r="AT67" s="32">
        <v>0</v>
      </c>
      <c r="AU67" s="18">
        <v>0</v>
      </c>
      <c r="AV67" s="5">
        <v>0</v>
      </c>
      <c r="AW67" s="4">
        <v>0</v>
      </c>
      <c r="AX67" s="5">
        <v>0</v>
      </c>
      <c r="AY67" s="4">
        <v>0</v>
      </c>
      <c r="AZ67" s="5">
        <v>0</v>
      </c>
      <c r="BA67" s="6">
        <v>0</v>
      </c>
      <c r="BB67" s="78">
        <v>0</v>
      </c>
      <c r="BC67" s="63">
        <v>133.174</v>
      </c>
      <c r="BD67" s="61">
        <v>125.168</v>
      </c>
      <c r="BE67" s="62">
        <v>133.174</v>
      </c>
      <c r="BF67" s="64">
        <v>131.217</v>
      </c>
      <c r="BG67" s="18">
        <v>1.57</v>
      </c>
      <c r="BH67" s="5">
        <v>1.879</v>
      </c>
      <c r="BI67" s="4">
        <v>1.247</v>
      </c>
      <c r="BJ67" s="5">
        <v>1.151</v>
      </c>
      <c r="BK67" s="4">
        <v>1.473</v>
      </c>
      <c r="BL67" s="5">
        <v>1.312</v>
      </c>
      <c r="BM67" s="5">
        <v>1.312</v>
      </c>
      <c r="BN67" s="7">
        <v>0.656</v>
      </c>
      <c r="BO67" s="3">
        <v>0</v>
      </c>
      <c r="BP67" s="4">
        <v>0.001</v>
      </c>
      <c r="BQ67" s="5">
        <v>0.004</v>
      </c>
      <c r="BR67" s="4">
        <v>0.001</v>
      </c>
      <c r="BS67" s="5">
        <v>0.158</v>
      </c>
      <c r="BT67" s="4">
        <v>0.0795</v>
      </c>
      <c r="BU67" s="5">
        <v>0.0795</v>
      </c>
      <c r="BV67" s="27">
        <v>0.03975</v>
      </c>
      <c r="BW67" s="18">
        <v>0.164</v>
      </c>
      <c r="BX67" s="5">
        <v>0.2435</v>
      </c>
      <c r="BY67" s="5">
        <v>0.36275</v>
      </c>
      <c r="BZ67" s="6">
        <v>0.19875</v>
      </c>
    </row>
    <row r="68" spans="1:78" ht="15">
      <c r="A68" s="12">
        <v>10197</v>
      </c>
      <c r="B68" s="33" t="s">
        <v>74</v>
      </c>
      <c r="C68" s="3">
        <v>25.08617941712204</v>
      </c>
      <c r="D68" s="20">
        <v>26.579110502283104</v>
      </c>
      <c r="E68" s="19">
        <v>26.556640981735153</v>
      </c>
      <c r="F68" s="20">
        <v>56.280920537340634</v>
      </c>
      <c r="G68" s="19">
        <v>87.80187340182648</v>
      </c>
      <c r="H68" s="20">
        <v>90.63545616438357</v>
      </c>
      <c r="I68" s="19">
        <v>114.6440053652968</v>
      </c>
      <c r="J68" s="20">
        <v>146.0370439435337</v>
      </c>
      <c r="K68" s="19">
        <v>146.46041506849315</v>
      </c>
      <c r="L68" s="20">
        <v>146.9217068493151</v>
      </c>
      <c r="M68" s="19">
        <v>145.69220993150685</v>
      </c>
      <c r="N68" s="20">
        <v>147.50288695355192</v>
      </c>
      <c r="O68" s="19">
        <v>147.08514566210044</v>
      </c>
      <c r="P68" s="19">
        <v>145.82051335616438</v>
      </c>
      <c r="Q68" s="21">
        <v>147.83065593607304</v>
      </c>
      <c r="R68" s="4">
        <v>0</v>
      </c>
      <c r="S68" s="18">
        <v>0</v>
      </c>
      <c r="T68" s="5">
        <v>0</v>
      </c>
      <c r="U68" s="4">
        <v>28.048950933515485</v>
      </c>
      <c r="V68" s="5">
        <v>59.32542260273973</v>
      </c>
      <c r="W68" s="4">
        <v>62.21596210045662</v>
      </c>
      <c r="X68" s="5">
        <v>85.61815719178081</v>
      </c>
      <c r="Y68" s="4">
        <v>116.20204781420765</v>
      </c>
      <c r="Z68" s="5">
        <v>116.59678847031964</v>
      </c>
      <c r="AA68" s="4">
        <v>116.92491438356163</v>
      </c>
      <c r="AB68" s="5">
        <v>115.75833595890408</v>
      </c>
      <c r="AC68" s="4">
        <v>117.5407608151184</v>
      </c>
      <c r="AD68" s="5">
        <v>117.08450502283105</v>
      </c>
      <c r="AE68" s="5">
        <v>115.75833595890408</v>
      </c>
      <c r="AF68" s="6">
        <v>117.69571415525112</v>
      </c>
      <c r="AG68" s="18">
        <v>0</v>
      </c>
      <c r="AH68" s="5">
        <v>0</v>
      </c>
      <c r="AI68" s="4">
        <v>0</v>
      </c>
      <c r="AJ68" s="5">
        <v>0</v>
      </c>
      <c r="AK68" s="4">
        <v>0</v>
      </c>
      <c r="AL68" s="5">
        <v>0</v>
      </c>
      <c r="AM68" s="6">
        <v>0</v>
      </c>
      <c r="AN68" s="18">
        <v>0</v>
      </c>
      <c r="AO68" s="5">
        <v>0</v>
      </c>
      <c r="AP68" s="5">
        <v>0</v>
      </c>
      <c r="AQ68" s="4">
        <v>0</v>
      </c>
      <c r="AR68" s="5">
        <v>0</v>
      </c>
      <c r="AS68" s="4">
        <v>0</v>
      </c>
      <c r="AT68" s="32">
        <v>0</v>
      </c>
      <c r="AU68" s="18">
        <v>0</v>
      </c>
      <c r="AV68" s="5">
        <v>0</v>
      </c>
      <c r="AW68" s="4">
        <v>0</v>
      </c>
      <c r="AX68" s="5">
        <v>0</v>
      </c>
      <c r="AY68" s="4">
        <v>0</v>
      </c>
      <c r="AZ68" s="5">
        <v>0</v>
      </c>
      <c r="BA68" s="6">
        <v>0</v>
      </c>
      <c r="BB68" s="78">
        <v>0</v>
      </c>
      <c r="BC68" s="63">
        <v>23.092</v>
      </c>
      <c r="BD68" s="61">
        <v>21.704</v>
      </c>
      <c r="BE68" s="62">
        <v>23.092</v>
      </c>
      <c r="BF68" s="64">
        <v>22.753</v>
      </c>
      <c r="BG68" s="18">
        <v>0.49</v>
      </c>
      <c r="BH68" s="5">
        <v>0.302</v>
      </c>
      <c r="BI68" s="4">
        <v>0.461</v>
      </c>
      <c r="BJ68" s="5">
        <v>0.495</v>
      </c>
      <c r="BK68" s="4">
        <v>0.222</v>
      </c>
      <c r="BL68" s="5">
        <v>0.3585</v>
      </c>
      <c r="BM68" s="5">
        <v>0.3585</v>
      </c>
      <c r="BN68" s="7">
        <v>0.17925</v>
      </c>
      <c r="BO68" s="3">
        <v>0</v>
      </c>
      <c r="BP68" s="4">
        <v>0</v>
      </c>
      <c r="BQ68" s="5">
        <v>0</v>
      </c>
      <c r="BR68" s="4">
        <v>0</v>
      </c>
      <c r="BS68" s="5">
        <v>0</v>
      </c>
      <c r="BT68" s="4">
        <v>0</v>
      </c>
      <c r="BU68" s="5">
        <v>0</v>
      </c>
      <c r="BV68" s="27">
        <v>0</v>
      </c>
      <c r="BW68" s="18">
        <v>0</v>
      </c>
      <c r="BX68" s="5">
        <v>0</v>
      </c>
      <c r="BY68" s="5">
        <v>0</v>
      </c>
      <c r="BZ68" s="6">
        <v>0</v>
      </c>
    </row>
    <row r="69" spans="1:78" ht="15">
      <c r="A69" s="12">
        <v>10202</v>
      </c>
      <c r="B69" s="33" t="s">
        <v>75</v>
      </c>
      <c r="C69" s="3">
        <v>13.176798724954462</v>
      </c>
      <c r="D69" s="20">
        <v>15.236777283105022</v>
      </c>
      <c r="E69" s="19">
        <v>15.434859589041096</v>
      </c>
      <c r="F69" s="20">
        <v>15.487704121129324</v>
      </c>
      <c r="G69" s="19">
        <v>15.607067579908673</v>
      </c>
      <c r="H69" s="20">
        <v>15.726232762557075</v>
      </c>
      <c r="I69" s="19">
        <v>15.84615570776256</v>
      </c>
      <c r="J69" s="20">
        <v>15.965778688524592</v>
      </c>
      <c r="K69" s="19">
        <v>16.05668641552511</v>
      </c>
      <c r="L69" s="20">
        <v>16.14692511415525</v>
      </c>
      <c r="M69" s="19">
        <v>16.237558447488585</v>
      </c>
      <c r="N69" s="20">
        <v>16.327404940801458</v>
      </c>
      <c r="O69" s="19">
        <v>16.42002785388128</v>
      </c>
      <c r="P69" s="19">
        <v>16.511863242009134</v>
      </c>
      <c r="Q69" s="21">
        <v>16.604108333333333</v>
      </c>
      <c r="R69" s="4">
        <v>0</v>
      </c>
      <c r="S69" s="18">
        <v>0</v>
      </c>
      <c r="T69" s="5">
        <v>0</v>
      </c>
      <c r="U69" s="4">
        <v>0</v>
      </c>
      <c r="V69" s="5">
        <v>0</v>
      </c>
      <c r="W69" s="4">
        <v>0</v>
      </c>
      <c r="X69" s="5">
        <v>0</v>
      </c>
      <c r="Y69" s="4">
        <v>0</v>
      </c>
      <c r="Z69" s="5">
        <v>0</v>
      </c>
      <c r="AA69" s="4">
        <v>0</v>
      </c>
      <c r="AB69" s="5">
        <v>0</v>
      </c>
      <c r="AC69" s="4">
        <v>0</v>
      </c>
      <c r="AD69" s="5">
        <v>0</v>
      </c>
      <c r="AE69" s="5">
        <v>0</v>
      </c>
      <c r="AF69" s="6">
        <v>0</v>
      </c>
      <c r="AG69" s="18">
        <v>0</v>
      </c>
      <c r="AH69" s="5">
        <v>0</v>
      </c>
      <c r="AI69" s="4">
        <v>0</v>
      </c>
      <c r="AJ69" s="5">
        <v>0</v>
      </c>
      <c r="AK69" s="4">
        <v>0</v>
      </c>
      <c r="AL69" s="5">
        <v>0</v>
      </c>
      <c r="AM69" s="6">
        <v>0</v>
      </c>
      <c r="AN69" s="18">
        <v>0</v>
      </c>
      <c r="AO69" s="5">
        <v>0</v>
      </c>
      <c r="AP69" s="5">
        <v>0</v>
      </c>
      <c r="AQ69" s="4">
        <v>0</v>
      </c>
      <c r="AR69" s="5">
        <v>0</v>
      </c>
      <c r="AS69" s="4">
        <v>0</v>
      </c>
      <c r="AT69" s="32">
        <v>0</v>
      </c>
      <c r="AU69" s="18">
        <v>0</v>
      </c>
      <c r="AV69" s="5">
        <v>0</v>
      </c>
      <c r="AW69" s="4">
        <v>0</v>
      </c>
      <c r="AX69" s="5">
        <v>0</v>
      </c>
      <c r="AY69" s="4">
        <v>0</v>
      </c>
      <c r="AZ69" s="5">
        <v>0</v>
      </c>
      <c r="BA69" s="6">
        <v>0</v>
      </c>
      <c r="BB69" s="78">
        <v>0</v>
      </c>
      <c r="BC69" s="63">
        <v>13.294</v>
      </c>
      <c r="BD69" s="61">
        <v>12.495</v>
      </c>
      <c r="BE69" s="62">
        <v>13.294</v>
      </c>
      <c r="BF69" s="64">
        <v>13.099</v>
      </c>
      <c r="BG69" s="18">
        <v>0.25</v>
      </c>
      <c r="BH69" s="5">
        <v>0.118</v>
      </c>
      <c r="BI69" s="4">
        <v>0.193</v>
      </c>
      <c r="BJ69" s="5">
        <v>0.487</v>
      </c>
      <c r="BK69" s="4">
        <v>0.145</v>
      </c>
      <c r="BL69" s="5">
        <v>0.316</v>
      </c>
      <c r="BM69" s="5">
        <v>0.316</v>
      </c>
      <c r="BN69" s="7">
        <v>0.158</v>
      </c>
      <c r="BO69" s="3">
        <v>0</v>
      </c>
      <c r="BP69" s="4">
        <v>0</v>
      </c>
      <c r="BQ69" s="5">
        <v>0</v>
      </c>
      <c r="BR69" s="4">
        <v>0.357</v>
      </c>
      <c r="BS69" s="5">
        <v>0.04</v>
      </c>
      <c r="BT69" s="4">
        <v>0.1985</v>
      </c>
      <c r="BU69" s="5">
        <v>0.1985</v>
      </c>
      <c r="BV69" s="27">
        <v>0.09925</v>
      </c>
      <c r="BW69" s="18">
        <v>0.39699999999999996</v>
      </c>
      <c r="BX69" s="5">
        <v>0.5954999999999999</v>
      </c>
      <c r="BY69" s="5">
        <v>0.8932499999999999</v>
      </c>
      <c r="BZ69" s="6">
        <v>0.49625</v>
      </c>
    </row>
    <row r="70" spans="1:78" ht="15">
      <c r="A70" s="12">
        <v>10203</v>
      </c>
      <c r="B70" s="33" t="s">
        <v>76</v>
      </c>
      <c r="C70" s="3">
        <v>6.1221539162112935</v>
      </c>
      <c r="D70" s="20">
        <v>6.473098173515982</v>
      </c>
      <c r="E70" s="19">
        <v>6.500323972602741</v>
      </c>
      <c r="F70" s="20">
        <v>6.728880236794172</v>
      </c>
      <c r="G70" s="19">
        <v>6.774684246575344</v>
      </c>
      <c r="H70" s="20">
        <v>6.802192465753424</v>
      </c>
      <c r="I70" s="19">
        <v>6.829842237442924</v>
      </c>
      <c r="J70" s="20">
        <v>6.838900387067395</v>
      </c>
      <c r="K70" s="19">
        <v>6.885573287671233</v>
      </c>
      <c r="L70" s="20">
        <v>6.913655136986301</v>
      </c>
      <c r="M70" s="19">
        <v>6.9418823059360735</v>
      </c>
      <c r="N70" s="20">
        <v>6.951211179417122</v>
      </c>
      <c r="O70" s="19">
        <v>6.9987761415525105</v>
      </c>
      <c r="P70" s="19">
        <v>7.027445662100455</v>
      </c>
      <c r="Q70" s="21">
        <v>7.056263698630138</v>
      </c>
      <c r="R70" s="4">
        <v>0</v>
      </c>
      <c r="S70" s="18">
        <v>0</v>
      </c>
      <c r="T70" s="5">
        <v>0</v>
      </c>
      <c r="U70" s="4">
        <v>0</v>
      </c>
      <c r="V70" s="5">
        <v>0</v>
      </c>
      <c r="W70" s="4">
        <v>0</v>
      </c>
      <c r="X70" s="5">
        <v>0</v>
      </c>
      <c r="Y70" s="4">
        <v>0</v>
      </c>
      <c r="Z70" s="5">
        <v>0</v>
      </c>
      <c r="AA70" s="4">
        <v>0</v>
      </c>
      <c r="AB70" s="5">
        <v>0</v>
      </c>
      <c r="AC70" s="4">
        <v>0</v>
      </c>
      <c r="AD70" s="5">
        <v>0</v>
      </c>
      <c r="AE70" s="5">
        <v>0</v>
      </c>
      <c r="AF70" s="6">
        <v>0</v>
      </c>
      <c r="AG70" s="18">
        <v>0</v>
      </c>
      <c r="AH70" s="5">
        <v>0</v>
      </c>
      <c r="AI70" s="4">
        <v>0</v>
      </c>
      <c r="AJ70" s="5">
        <v>0</v>
      </c>
      <c r="AK70" s="4">
        <v>0</v>
      </c>
      <c r="AL70" s="5">
        <v>0</v>
      </c>
      <c r="AM70" s="6">
        <v>0</v>
      </c>
      <c r="AN70" s="18">
        <v>0</v>
      </c>
      <c r="AO70" s="5">
        <v>0</v>
      </c>
      <c r="AP70" s="5">
        <v>0</v>
      </c>
      <c r="AQ70" s="4">
        <v>0</v>
      </c>
      <c r="AR70" s="5">
        <v>0</v>
      </c>
      <c r="AS70" s="4">
        <v>0</v>
      </c>
      <c r="AT70" s="32">
        <v>0</v>
      </c>
      <c r="AU70" s="18">
        <v>0</v>
      </c>
      <c r="AV70" s="5">
        <v>0</v>
      </c>
      <c r="AW70" s="4">
        <v>0</v>
      </c>
      <c r="AX70" s="5">
        <v>0</v>
      </c>
      <c r="AY70" s="4">
        <v>0</v>
      </c>
      <c r="AZ70" s="5">
        <v>0</v>
      </c>
      <c r="BA70" s="6">
        <v>0</v>
      </c>
      <c r="BB70" s="78">
        <v>0</v>
      </c>
      <c r="BC70" s="63">
        <v>6.306</v>
      </c>
      <c r="BD70" s="61">
        <v>5.927</v>
      </c>
      <c r="BE70" s="62">
        <v>6.306</v>
      </c>
      <c r="BF70" s="64">
        <v>6.213</v>
      </c>
      <c r="BG70" s="18">
        <v>0.052</v>
      </c>
      <c r="BH70" s="5">
        <v>0.039</v>
      </c>
      <c r="BI70" s="4">
        <v>0.051</v>
      </c>
      <c r="BJ70" s="5">
        <v>0.077</v>
      </c>
      <c r="BK70" s="4">
        <v>0.017</v>
      </c>
      <c r="BL70" s="5">
        <v>0.047</v>
      </c>
      <c r="BM70" s="5">
        <v>0.047</v>
      </c>
      <c r="BN70" s="7">
        <v>0.0235</v>
      </c>
      <c r="BO70" s="3">
        <v>0</v>
      </c>
      <c r="BP70" s="4">
        <v>0</v>
      </c>
      <c r="BQ70" s="5">
        <v>0</v>
      </c>
      <c r="BR70" s="4">
        <v>0</v>
      </c>
      <c r="BS70" s="5">
        <v>0</v>
      </c>
      <c r="BT70" s="4">
        <v>0</v>
      </c>
      <c r="BU70" s="5">
        <v>0</v>
      </c>
      <c r="BV70" s="27">
        <v>0</v>
      </c>
      <c r="BW70" s="18">
        <v>0</v>
      </c>
      <c r="BX70" s="5">
        <v>0</v>
      </c>
      <c r="BY70" s="5">
        <v>0</v>
      </c>
      <c r="BZ70" s="6">
        <v>0</v>
      </c>
    </row>
    <row r="71" spans="1:78" ht="15">
      <c r="A71" s="12">
        <v>10204</v>
      </c>
      <c r="B71" s="33" t="s">
        <v>77</v>
      </c>
      <c r="C71" s="3">
        <v>81.45160940346084</v>
      </c>
      <c r="D71" s="20">
        <v>80.33966792237443</v>
      </c>
      <c r="E71" s="19">
        <v>80.38396392694064</v>
      </c>
      <c r="F71" s="20">
        <v>100.23025876593807</v>
      </c>
      <c r="G71" s="19">
        <v>101.58794121004567</v>
      </c>
      <c r="H71" s="20">
        <v>102.46811894977169</v>
      </c>
      <c r="I71" s="19">
        <v>103.3710560502283</v>
      </c>
      <c r="J71" s="20">
        <v>104.10779200819672</v>
      </c>
      <c r="K71" s="19">
        <v>105.14809817351599</v>
      </c>
      <c r="L71" s="20">
        <v>105.78668652968037</v>
      </c>
      <c r="M71" s="19">
        <v>106.40901586757991</v>
      </c>
      <c r="N71" s="20">
        <v>106.60620582877961</v>
      </c>
      <c r="O71" s="19">
        <v>107.48315011415525</v>
      </c>
      <c r="P71" s="19">
        <v>108.26845936073062</v>
      </c>
      <c r="Q71" s="21">
        <v>109.0706079908676</v>
      </c>
      <c r="R71" s="4">
        <v>0</v>
      </c>
      <c r="S71" s="18">
        <v>0</v>
      </c>
      <c r="T71" s="5">
        <v>0</v>
      </c>
      <c r="U71" s="4">
        <v>0</v>
      </c>
      <c r="V71" s="5">
        <v>0</v>
      </c>
      <c r="W71" s="4">
        <v>0</v>
      </c>
      <c r="X71" s="5">
        <v>0</v>
      </c>
      <c r="Y71" s="4">
        <v>0</v>
      </c>
      <c r="Z71" s="5">
        <v>0</v>
      </c>
      <c r="AA71" s="4">
        <v>0</v>
      </c>
      <c r="AB71" s="5">
        <v>0</v>
      </c>
      <c r="AC71" s="4">
        <v>0</v>
      </c>
      <c r="AD71" s="5">
        <v>0</v>
      </c>
      <c r="AE71" s="5">
        <v>0</v>
      </c>
      <c r="AF71" s="6">
        <v>0</v>
      </c>
      <c r="AG71" s="18">
        <v>17.32203196347032</v>
      </c>
      <c r="AH71" s="5">
        <v>17.322146118721463</v>
      </c>
      <c r="AI71" s="4">
        <v>17.34995446265938</v>
      </c>
      <c r="AJ71" s="5">
        <v>17.32203196347032</v>
      </c>
      <c r="AK71" s="4">
        <v>17.322146118721463</v>
      </c>
      <c r="AL71" s="5">
        <v>17.322146118721463</v>
      </c>
      <c r="AM71" s="6">
        <v>17.35006830601093</v>
      </c>
      <c r="AN71" s="18">
        <v>0</v>
      </c>
      <c r="AO71" s="5">
        <v>0</v>
      </c>
      <c r="AP71" s="5">
        <v>0</v>
      </c>
      <c r="AQ71" s="4">
        <v>0</v>
      </c>
      <c r="AR71" s="5">
        <v>0</v>
      </c>
      <c r="AS71" s="4">
        <v>0</v>
      </c>
      <c r="AT71" s="32">
        <v>0</v>
      </c>
      <c r="AU71" s="18">
        <v>0.5179223744292237</v>
      </c>
      <c r="AV71" s="5">
        <v>0.5179223744292237</v>
      </c>
      <c r="AW71" s="4">
        <v>0.5179872495446266</v>
      </c>
      <c r="AX71" s="5">
        <v>0.5179223744292237</v>
      </c>
      <c r="AY71" s="4">
        <v>0.5179223744292237</v>
      </c>
      <c r="AZ71" s="5">
        <v>0.5179223744292237</v>
      </c>
      <c r="BA71" s="6">
        <v>0.5179872495446266</v>
      </c>
      <c r="BB71" s="78">
        <v>0</v>
      </c>
      <c r="BC71" s="63">
        <v>80.743</v>
      </c>
      <c r="BD71" s="61">
        <v>75.889</v>
      </c>
      <c r="BE71" s="62">
        <v>80.743</v>
      </c>
      <c r="BF71" s="64">
        <v>79.556</v>
      </c>
      <c r="BG71" s="18">
        <v>1.419</v>
      </c>
      <c r="BH71" s="5">
        <v>1.271</v>
      </c>
      <c r="BI71" s="4">
        <v>1.115</v>
      </c>
      <c r="BJ71" s="5">
        <v>1.146</v>
      </c>
      <c r="BK71" s="4">
        <v>0.621</v>
      </c>
      <c r="BL71" s="5">
        <v>0.8835</v>
      </c>
      <c r="BM71" s="5">
        <v>0.8835</v>
      </c>
      <c r="BN71" s="7">
        <v>0.44175</v>
      </c>
      <c r="BO71" s="3">
        <v>0</v>
      </c>
      <c r="BP71" s="4">
        <v>0</v>
      </c>
      <c r="BQ71" s="5">
        <v>0.449</v>
      </c>
      <c r="BR71" s="4">
        <v>0.208</v>
      </c>
      <c r="BS71" s="5">
        <v>0.017</v>
      </c>
      <c r="BT71" s="4">
        <v>0.1125</v>
      </c>
      <c r="BU71" s="5">
        <v>0.1125</v>
      </c>
      <c r="BV71" s="27">
        <v>0.05625</v>
      </c>
      <c r="BW71" s="18">
        <v>0.674</v>
      </c>
      <c r="BX71" s="5">
        <v>0.7865000000000001</v>
      </c>
      <c r="BY71" s="5">
        <v>0.9552500000000002</v>
      </c>
      <c r="BZ71" s="6">
        <v>0.28125</v>
      </c>
    </row>
    <row r="72" spans="1:78" ht="15">
      <c r="A72" s="12">
        <v>10209</v>
      </c>
      <c r="B72" s="33" t="s">
        <v>78</v>
      </c>
      <c r="C72" s="3">
        <v>106.51081511839709</v>
      </c>
      <c r="D72" s="20">
        <v>122.99698938356165</v>
      </c>
      <c r="E72" s="19">
        <v>124.17198630136987</v>
      </c>
      <c r="F72" s="20">
        <v>127.89154337431694</v>
      </c>
      <c r="G72" s="19">
        <v>128.8832357305936</v>
      </c>
      <c r="H72" s="20">
        <v>129.90265285388125</v>
      </c>
      <c r="I72" s="19">
        <v>130.92971472602738</v>
      </c>
      <c r="J72" s="20">
        <v>131.9845099043716</v>
      </c>
      <c r="K72" s="19">
        <v>133.00698219178082</v>
      </c>
      <c r="L72" s="20">
        <v>134.05729417808217</v>
      </c>
      <c r="M72" s="19">
        <v>135.11553493150686</v>
      </c>
      <c r="N72" s="20">
        <v>136.2016088342441</v>
      </c>
      <c r="O72" s="19">
        <v>137.255798630137</v>
      </c>
      <c r="P72" s="19">
        <v>138.33799406392694</v>
      </c>
      <c r="Q72" s="21">
        <v>139.42832545662102</v>
      </c>
      <c r="R72" s="4">
        <v>0</v>
      </c>
      <c r="S72" s="18">
        <v>0</v>
      </c>
      <c r="T72" s="5">
        <v>0</v>
      </c>
      <c r="U72" s="4">
        <v>0</v>
      </c>
      <c r="V72" s="5">
        <v>0</v>
      </c>
      <c r="W72" s="4">
        <v>0</v>
      </c>
      <c r="X72" s="5">
        <v>0</v>
      </c>
      <c r="Y72" s="4">
        <v>0</v>
      </c>
      <c r="Z72" s="5">
        <v>0</v>
      </c>
      <c r="AA72" s="4">
        <v>0</v>
      </c>
      <c r="AB72" s="5">
        <v>0</v>
      </c>
      <c r="AC72" s="4">
        <v>0</v>
      </c>
      <c r="AD72" s="5">
        <v>0</v>
      </c>
      <c r="AE72" s="5">
        <v>0</v>
      </c>
      <c r="AF72" s="6">
        <v>0</v>
      </c>
      <c r="AG72" s="18">
        <v>0</v>
      </c>
      <c r="AH72" s="5">
        <v>0</v>
      </c>
      <c r="AI72" s="4">
        <v>0</v>
      </c>
      <c r="AJ72" s="5">
        <v>0</v>
      </c>
      <c r="AK72" s="4">
        <v>0</v>
      </c>
      <c r="AL72" s="5">
        <v>0</v>
      </c>
      <c r="AM72" s="6">
        <v>0</v>
      </c>
      <c r="AN72" s="18">
        <v>0</v>
      </c>
      <c r="AO72" s="5">
        <v>0</v>
      </c>
      <c r="AP72" s="5">
        <v>0</v>
      </c>
      <c r="AQ72" s="4">
        <v>0</v>
      </c>
      <c r="AR72" s="5">
        <v>0</v>
      </c>
      <c r="AS72" s="4">
        <v>0</v>
      </c>
      <c r="AT72" s="32">
        <v>0</v>
      </c>
      <c r="AU72" s="18">
        <v>0</v>
      </c>
      <c r="AV72" s="5">
        <v>0</v>
      </c>
      <c r="AW72" s="4">
        <v>0</v>
      </c>
      <c r="AX72" s="5">
        <v>0</v>
      </c>
      <c r="AY72" s="4">
        <v>0</v>
      </c>
      <c r="AZ72" s="5">
        <v>0</v>
      </c>
      <c r="BA72" s="6">
        <v>0</v>
      </c>
      <c r="BB72" s="78">
        <v>0</v>
      </c>
      <c r="BC72" s="63">
        <v>106.455</v>
      </c>
      <c r="BD72" s="61">
        <v>100.055</v>
      </c>
      <c r="BE72" s="62">
        <v>106.455</v>
      </c>
      <c r="BF72" s="64">
        <v>104.89</v>
      </c>
      <c r="BG72" s="18">
        <v>1.485</v>
      </c>
      <c r="BH72" s="5">
        <v>1.443</v>
      </c>
      <c r="BI72" s="4">
        <v>1.164</v>
      </c>
      <c r="BJ72" s="5">
        <v>0.969</v>
      </c>
      <c r="BK72" s="4">
        <v>0.918</v>
      </c>
      <c r="BL72" s="5">
        <v>0.9435</v>
      </c>
      <c r="BM72" s="5">
        <v>0.9435</v>
      </c>
      <c r="BN72" s="7">
        <v>0.47175</v>
      </c>
      <c r="BO72" s="3">
        <v>0.102</v>
      </c>
      <c r="BP72" s="4">
        <v>0.124</v>
      </c>
      <c r="BQ72" s="5">
        <v>0</v>
      </c>
      <c r="BR72" s="4">
        <v>0.027</v>
      </c>
      <c r="BS72" s="5">
        <v>0</v>
      </c>
      <c r="BT72" s="4">
        <v>0.013500000000000002</v>
      </c>
      <c r="BU72" s="5">
        <v>0.013500000000000002</v>
      </c>
      <c r="BV72" s="27">
        <v>0.006750000000000001</v>
      </c>
      <c r="BW72" s="18">
        <v>0.253</v>
      </c>
      <c r="BX72" s="5">
        <v>0.2665</v>
      </c>
      <c r="BY72" s="5">
        <v>0.28675</v>
      </c>
      <c r="BZ72" s="6">
        <v>0.03375</v>
      </c>
    </row>
    <row r="73" spans="1:78" ht="15">
      <c r="A73" s="12">
        <v>10230</v>
      </c>
      <c r="B73" s="33" t="s">
        <v>79</v>
      </c>
      <c r="C73" s="3">
        <v>11.054872495446267</v>
      </c>
      <c r="D73" s="20">
        <v>12.738437671232877</v>
      </c>
      <c r="E73" s="19">
        <v>12.802464041095893</v>
      </c>
      <c r="F73" s="20">
        <v>13.318651297814208</v>
      </c>
      <c r="G73" s="19">
        <v>13.450892808219177</v>
      </c>
      <c r="H73" s="20">
        <v>13.584813698630139</v>
      </c>
      <c r="I73" s="19">
        <v>13.709691894977167</v>
      </c>
      <c r="J73" s="20">
        <v>13.844973588342441</v>
      </c>
      <c r="K73" s="19">
        <v>13.979870205479454</v>
      </c>
      <c r="L73" s="20">
        <v>14.11568230593607</v>
      </c>
      <c r="M73" s="19">
        <v>14.254929680365297</v>
      </c>
      <c r="N73" s="20">
        <v>14.395699112021857</v>
      </c>
      <c r="O73" s="19">
        <v>14.547244977168951</v>
      </c>
      <c r="P73" s="19">
        <v>14.691286187214613</v>
      </c>
      <c r="Q73" s="21">
        <v>14.824547945205483</v>
      </c>
      <c r="R73" s="4">
        <v>0</v>
      </c>
      <c r="S73" s="18">
        <v>0</v>
      </c>
      <c r="T73" s="5">
        <v>0</v>
      </c>
      <c r="U73" s="4">
        <v>0</v>
      </c>
      <c r="V73" s="5">
        <v>0</v>
      </c>
      <c r="W73" s="4">
        <v>0</v>
      </c>
      <c r="X73" s="5">
        <v>0</v>
      </c>
      <c r="Y73" s="4">
        <v>0</v>
      </c>
      <c r="Z73" s="5">
        <v>0</v>
      </c>
      <c r="AA73" s="4">
        <v>0</v>
      </c>
      <c r="AB73" s="5">
        <v>0</v>
      </c>
      <c r="AC73" s="4">
        <v>0</v>
      </c>
      <c r="AD73" s="5">
        <v>0</v>
      </c>
      <c r="AE73" s="5">
        <v>0</v>
      </c>
      <c r="AF73" s="6">
        <v>0</v>
      </c>
      <c r="AG73" s="18">
        <v>0.9803652968036529</v>
      </c>
      <c r="AH73" s="5">
        <v>0.9803652968036529</v>
      </c>
      <c r="AI73" s="4">
        <v>0.9811020036429873</v>
      </c>
      <c r="AJ73" s="5">
        <v>0.9800228310502284</v>
      </c>
      <c r="AK73" s="4">
        <v>0.9779680365296803</v>
      </c>
      <c r="AL73" s="5">
        <v>0.9779680365296803</v>
      </c>
      <c r="AM73" s="6">
        <v>0.9765482695810564</v>
      </c>
      <c r="AN73" s="18">
        <v>0</v>
      </c>
      <c r="AO73" s="5">
        <v>0</v>
      </c>
      <c r="AP73" s="5">
        <v>0</v>
      </c>
      <c r="AQ73" s="4">
        <v>0</v>
      </c>
      <c r="AR73" s="5">
        <v>0</v>
      </c>
      <c r="AS73" s="4">
        <v>0</v>
      </c>
      <c r="AT73" s="32">
        <v>0</v>
      </c>
      <c r="AU73" s="18">
        <v>0</v>
      </c>
      <c r="AV73" s="5">
        <v>0</v>
      </c>
      <c r="AW73" s="4">
        <v>0</v>
      </c>
      <c r="AX73" s="5">
        <v>0</v>
      </c>
      <c r="AY73" s="4">
        <v>0</v>
      </c>
      <c r="AZ73" s="5">
        <v>0</v>
      </c>
      <c r="BA73" s="6">
        <v>0</v>
      </c>
      <c r="BB73" s="78">
        <v>0</v>
      </c>
      <c r="BC73" s="63">
        <v>9.847</v>
      </c>
      <c r="BD73" s="61">
        <v>9.255</v>
      </c>
      <c r="BE73" s="62">
        <v>9.847</v>
      </c>
      <c r="BF73" s="64">
        <v>9.702</v>
      </c>
      <c r="BG73" s="18">
        <v>0.075</v>
      </c>
      <c r="BH73" s="5">
        <v>0.076</v>
      </c>
      <c r="BI73" s="4">
        <v>0.052</v>
      </c>
      <c r="BJ73" s="5">
        <v>0.066</v>
      </c>
      <c r="BK73" s="4">
        <v>0.081</v>
      </c>
      <c r="BL73" s="5">
        <v>0.07350000000000001</v>
      </c>
      <c r="BM73" s="5">
        <v>0.07350000000000001</v>
      </c>
      <c r="BN73" s="7">
        <v>0.036750000000000005</v>
      </c>
      <c r="BO73" s="3">
        <v>0</v>
      </c>
      <c r="BP73" s="4">
        <v>0</v>
      </c>
      <c r="BQ73" s="5">
        <v>0</v>
      </c>
      <c r="BR73" s="4">
        <v>0</v>
      </c>
      <c r="BS73" s="5">
        <v>0.028</v>
      </c>
      <c r="BT73" s="4">
        <v>0.014000000000000002</v>
      </c>
      <c r="BU73" s="5">
        <v>0.014000000000000002</v>
      </c>
      <c r="BV73" s="27">
        <v>0.007000000000000001</v>
      </c>
      <c r="BW73" s="18">
        <v>0.028</v>
      </c>
      <c r="BX73" s="5">
        <v>0.042</v>
      </c>
      <c r="BY73" s="5">
        <v>0.06300000000000001</v>
      </c>
      <c r="BZ73" s="6">
        <v>0.035</v>
      </c>
    </row>
    <row r="74" spans="1:78" ht="15">
      <c r="A74" s="12">
        <v>10231</v>
      </c>
      <c r="B74" s="33" t="s">
        <v>80</v>
      </c>
      <c r="C74" s="3">
        <v>41.42090319990892</v>
      </c>
      <c r="D74" s="20">
        <v>58.04134474885844</v>
      </c>
      <c r="E74" s="19">
        <v>59.12922728310502</v>
      </c>
      <c r="F74" s="20">
        <v>61.29907217668489</v>
      </c>
      <c r="G74" s="19">
        <v>62.2212539954338</v>
      </c>
      <c r="H74" s="20">
        <v>63.0172200913242</v>
      </c>
      <c r="I74" s="19">
        <v>63.79886073059361</v>
      </c>
      <c r="J74" s="20">
        <v>64.45094649362478</v>
      </c>
      <c r="K74" s="19">
        <v>65.40582557077626</v>
      </c>
      <c r="L74" s="20">
        <v>66.17777043378995</v>
      </c>
      <c r="M74" s="19">
        <v>66.95781700913243</v>
      </c>
      <c r="N74" s="20">
        <v>67.572831284153</v>
      </c>
      <c r="O74" s="19">
        <v>68.53668652968037</v>
      </c>
      <c r="P74" s="19">
        <v>69.42672226027399</v>
      </c>
      <c r="Q74" s="21">
        <v>70.05249303652968</v>
      </c>
      <c r="R74" s="4">
        <v>0</v>
      </c>
      <c r="S74" s="18">
        <v>0</v>
      </c>
      <c r="T74" s="5">
        <v>0</v>
      </c>
      <c r="U74" s="4">
        <v>0</v>
      </c>
      <c r="V74" s="5">
        <v>0</v>
      </c>
      <c r="W74" s="4">
        <v>0</v>
      </c>
      <c r="X74" s="5">
        <v>0</v>
      </c>
      <c r="Y74" s="4">
        <v>0</v>
      </c>
      <c r="Z74" s="5">
        <v>0</v>
      </c>
      <c r="AA74" s="4">
        <v>0</v>
      </c>
      <c r="AB74" s="5">
        <v>0</v>
      </c>
      <c r="AC74" s="4">
        <v>0</v>
      </c>
      <c r="AD74" s="5">
        <v>0</v>
      </c>
      <c r="AE74" s="5">
        <v>0</v>
      </c>
      <c r="AF74" s="6">
        <v>0</v>
      </c>
      <c r="AG74" s="18">
        <v>4.418721461187214</v>
      </c>
      <c r="AH74" s="5">
        <v>4.418721461187214</v>
      </c>
      <c r="AI74" s="4">
        <v>4.418943533697632</v>
      </c>
      <c r="AJ74" s="5">
        <v>4.418721461187214</v>
      </c>
      <c r="AK74" s="4">
        <v>4.418721461187214</v>
      </c>
      <c r="AL74" s="5">
        <v>4.418721461187214</v>
      </c>
      <c r="AM74" s="6">
        <v>4.418943533697632</v>
      </c>
      <c r="AN74" s="18">
        <v>0</v>
      </c>
      <c r="AO74" s="5">
        <v>0</v>
      </c>
      <c r="AP74" s="5">
        <v>0</v>
      </c>
      <c r="AQ74" s="4">
        <v>0</v>
      </c>
      <c r="AR74" s="5">
        <v>0</v>
      </c>
      <c r="AS74" s="4">
        <v>0</v>
      </c>
      <c r="AT74" s="32">
        <v>0</v>
      </c>
      <c r="AU74" s="18">
        <v>0</v>
      </c>
      <c r="AV74" s="5">
        <v>0</v>
      </c>
      <c r="AW74" s="4">
        <v>0</v>
      </c>
      <c r="AX74" s="5">
        <v>0</v>
      </c>
      <c r="AY74" s="4">
        <v>0</v>
      </c>
      <c r="AZ74" s="5">
        <v>0</v>
      </c>
      <c r="BA74" s="6">
        <v>0</v>
      </c>
      <c r="BB74" s="78">
        <v>0</v>
      </c>
      <c r="BC74" s="63">
        <v>37.206</v>
      </c>
      <c r="BD74" s="61">
        <v>34.969</v>
      </c>
      <c r="BE74" s="62">
        <v>37.206</v>
      </c>
      <c r="BF74" s="64">
        <v>36.659</v>
      </c>
      <c r="BG74" s="18">
        <v>0.235</v>
      </c>
      <c r="BH74" s="5">
        <v>0.368</v>
      </c>
      <c r="BI74" s="4">
        <v>0.384</v>
      </c>
      <c r="BJ74" s="5">
        <v>0.287</v>
      </c>
      <c r="BK74" s="4">
        <v>0.343</v>
      </c>
      <c r="BL74" s="5">
        <v>0.315</v>
      </c>
      <c r="BM74" s="5">
        <v>0.315</v>
      </c>
      <c r="BN74" s="7">
        <v>0.1575</v>
      </c>
      <c r="BO74" s="3">
        <v>0</v>
      </c>
      <c r="BP74" s="4">
        <v>0</v>
      </c>
      <c r="BQ74" s="5">
        <v>0</v>
      </c>
      <c r="BR74" s="4">
        <v>0.014</v>
      </c>
      <c r="BS74" s="5">
        <v>0</v>
      </c>
      <c r="BT74" s="4">
        <v>0.007000000000000001</v>
      </c>
      <c r="BU74" s="5">
        <v>0.007000000000000001</v>
      </c>
      <c r="BV74" s="27">
        <v>0.0035000000000000005</v>
      </c>
      <c r="BW74" s="18">
        <v>0.014</v>
      </c>
      <c r="BX74" s="5">
        <v>0.021</v>
      </c>
      <c r="BY74" s="5">
        <v>0.03150000000000001</v>
      </c>
      <c r="BZ74" s="6">
        <v>0.0175</v>
      </c>
    </row>
    <row r="75" spans="1:78" ht="15">
      <c r="A75" s="12">
        <v>10234</v>
      </c>
      <c r="B75" s="33" t="s">
        <v>81</v>
      </c>
      <c r="C75" s="3">
        <v>50.3188752276867</v>
      </c>
      <c r="D75" s="20">
        <v>62.03204098173515</v>
      </c>
      <c r="E75" s="19">
        <v>63.60775970319636</v>
      </c>
      <c r="F75" s="20">
        <v>70.8994412568306</v>
      </c>
      <c r="G75" s="19">
        <v>73.04484200913242</v>
      </c>
      <c r="H75" s="20">
        <v>75.07924885844747</v>
      </c>
      <c r="I75" s="19">
        <v>77.13592009132424</v>
      </c>
      <c r="J75" s="20">
        <v>79.0608153460838</v>
      </c>
      <c r="K75" s="19">
        <v>81.3168453196347</v>
      </c>
      <c r="L75" s="20">
        <v>83.4414888127854</v>
      </c>
      <c r="M75" s="19">
        <v>85.58919429223745</v>
      </c>
      <c r="N75" s="20">
        <v>87.58377527322405</v>
      </c>
      <c r="O75" s="19">
        <v>89.95457990867581</v>
      </c>
      <c r="P75" s="19">
        <v>92.17267214611873</v>
      </c>
      <c r="Q75" s="21">
        <v>94.4146397260274</v>
      </c>
      <c r="R75" s="4">
        <v>0</v>
      </c>
      <c r="S75" s="18">
        <v>0</v>
      </c>
      <c r="T75" s="5">
        <v>0</v>
      </c>
      <c r="U75" s="4">
        <v>0</v>
      </c>
      <c r="V75" s="5">
        <v>0</v>
      </c>
      <c r="W75" s="4">
        <v>0</v>
      </c>
      <c r="X75" s="5">
        <v>0</v>
      </c>
      <c r="Y75" s="4">
        <v>0</v>
      </c>
      <c r="Z75" s="5">
        <v>0</v>
      </c>
      <c r="AA75" s="4">
        <v>0</v>
      </c>
      <c r="AB75" s="5">
        <v>0</v>
      </c>
      <c r="AC75" s="4">
        <v>0</v>
      </c>
      <c r="AD75" s="5">
        <v>0</v>
      </c>
      <c r="AE75" s="5">
        <v>0</v>
      </c>
      <c r="AF75" s="6">
        <v>0</v>
      </c>
      <c r="AG75" s="18">
        <v>0</v>
      </c>
      <c r="AH75" s="5">
        <v>0</v>
      </c>
      <c r="AI75" s="4">
        <v>0</v>
      </c>
      <c r="AJ75" s="5">
        <v>0</v>
      </c>
      <c r="AK75" s="4">
        <v>0</v>
      </c>
      <c r="AL75" s="5">
        <v>0</v>
      </c>
      <c r="AM75" s="6">
        <v>0</v>
      </c>
      <c r="AN75" s="18">
        <v>0</v>
      </c>
      <c r="AO75" s="5">
        <v>0</v>
      </c>
      <c r="AP75" s="5">
        <v>0</v>
      </c>
      <c r="AQ75" s="4">
        <v>0</v>
      </c>
      <c r="AR75" s="5">
        <v>0</v>
      </c>
      <c r="AS75" s="4">
        <v>0</v>
      </c>
      <c r="AT75" s="32">
        <v>0</v>
      </c>
      <c r="AU75" s="18">
        <v>0</v>
      </c>
      <c r="AV75" s="5">
        <v>0</v>
      </c>
      <c r="AW75" s="4">
        <v>0</v>
      </c>
      <c r="AX75" s="5">
        <v>0</v>
      </c>
      <c r="AY75" s="4">
        <v>0</v>
      </c>
      <c r="AZ75" s="5">
        <v>0</v>
      </c>
      <c r="BA75" s="6">
        <v>0</v>
      </c>
      <c r="BB75" s="78">
        <v>0</v>
      </c>
      <c r="BC75" s="63">
        <v>51.76</v>
      </c>
      <c r="BD75" s="61">
        <v>48.648</v>
      </c>
      <c r="BE75" s="62">
        <v>51.76</v>
      </c>
      <c r="BF75" s="64">
        <v>50.999</v>
      </c>
      <c r="BG75" s="18">
        <v>0.694</v>
      </c>
      <c r="BH75" s="5">
        <v>0.809</v>
      </c>
      <c r="BI75" s="4">
        <v>0.528</v>
      </c>
      <c r="BJ75" s="5">
        <v>0.442</v>
      </c>
      <c r="BK75" s="4">
        <v>0.417</v>
      </c>
      <c r="BL75" s="5">
        <v>0.4295</v>
      </c>
      <c r="BM75" s="5">
        <v>0.4295</v>
      </c>
      <c r="BN75" s="7">
        <v>0.21475</v>
      </c>
      <c r="BO75" s="3">
        <v>0.125</v>
      </c>
      <c r="BP75" s="4">
        <v>0.045</v>
      </c>
      <c r="BQ75" s="5">
        <v>0.003</v>
      </c>
      <c r="BR75" s="4">
        <v>0.051</v>
      </c>
      <c r="BS75" s="5">
        <v>0.016</v>
      </c>
      <c r="BT75" s="4">
        <v>0.0335</v>
      </c>
      <c r="BU75" s="5">
        <v>0.0335</v>
      </c>
      <c r="BV75" s="27">
        <v>0.01675</v>
      </c>
      <c r="BW75" s="18">
        <v>0.24</v>
      </c>
      <c r="BX75" s="5">
        <v>0.27349999999999997</v>
      </c>
      <c r="BY75" s="5">
        <v>0.3237499999999999</v>
      </c>
      <c r="BZ75" s="6">
        <v>0.08375</v>
      </c>
    </row>
    <row r="76" spans="1:78" ht="15">
      <c r="A76" s="12">
        <v>10235</v>
      </c>
      <c r="B76" s="33" t="s">
        <v>82</v>
      </c>
      <c r="C76" s="3">
        <v>31.50204918032787</v>
      </c>
      <c r="D76" s="20">
        <v>30.09440091324201</v>
      </c>
      <c r="E76" s="19">
        <v>30.15464394977169</v>
      </c>
      <c r="F76" s="20">
        <v>30.23643488160291</v>
      </c>
      <c r="G76" s="19">
        <v>30.27549520547945</v>
      </c>
      <c r="H76" s="20">
        <v>30.336101484018265</v>
      </c>
      <c r="I76" s="19">
        <v>30.396829452054792</v>
      </c>
      <c r="J76" s="20">
        <v>30.479276183970857</v>
      </c>
      <c r="K76" s="19">
        <v>30.51865057077626</v>
      </c>
      <c r="L76" s="20">
        <v>30.57974360730593</v>
      </c>
      <c r="M76" s="19">
        <v>30.640958675799087</v>
      </c>
      <c r="N76" s="20">
        <v>30.724067736794172</v>
      </c>
      <c r="O76" s="19">
        <v>30.76375787671232</v>
      </c>
      <c r="P76" s="19">
        <v>30.825342579908675</v>
      </c>
      <c r="Q76" s="21">
        <v>30.887049543378996</v>
      </c>
      <c r="R76" s="4">
        <v>0</v>
      </c>
      <c r="S76" s="18">
        <v>0</v>
      </c>
      <c r="T76" s="5">
        <v>0</v>
      </c>
      <c r="U76" s="4">
        <v>0</v>
      </c>
      <c r="V76" s="5">
        <v>0</v>
      </c>
      <c r="W76" s="4">
        <v>0</v>
      </c>
      <c r="X76" s="5">
        <v>0</v>
      </c>
      <c r="Y76" s="4">
        <v>0</v>
      </c>
      <c r="Z76" s="5">
        <v>0</v>
      </c>
      <c r="AA76" s="4">
        <v>0</v>
      </c>
      <c r="AB76" s="5">
        <v>0</v>
      </c>
      <c r="AC76" s="4">
        <v>0</v>
      </c>
      <c r="AD76" s="5">
        <v>0</v>
      </c>
      <c r="AE76" s="5">
        <v>0</v>
      </c>
      <c r="AF76" s="6">
        <v>0</v>
      </c>
      <c r="AG76" s="18">
        <v>0</v>
      </c>
      <c r="AH76" s="5">
        <v>0</v>
      </c>
      <c r="AI76" s="4">
        <v>0</v>
      </c>
      <c r="AJ76" s="5">
        <v>0</v>
      </c>
      <c r="AK76" s="4">
        <v>0</v>
      </c>
      <c r="AL76" s="5">
        <v>0</v>
      </c>
      <c r="AM76" s="6">
        <v>0</v>
      </c>
      <c r="AN76" s="18">
        <v>0</v>
      </c>
      <c r="AO76" s="5">
        <v>0</v>
      </c>
      <c r="AP76" s="5">
        <v>0</v>
      </c>
      <c r="AQ76" s="4">
        <v>0</v>
      </c>
      <c r="AR76" s="5">
        <v>0</v>
      </c>
      <c r="AS76" s="4">
        <v>0</v>
      </c>
      <c r="AT76" s="32">
        <v>0</v>
      </c>
      <c r="AU76" s="18">
        <v>0</v>
      </c>
      <c r="AV76" s="5">
        <v>0</v>
      </c>
      <c r="AW76" s="4">
        <v>0</v>
      </c>
      <c r="AX76" s="5">
        <v>0</v>
      </c>
      <c r="AY76" s="4">
        <v>0</v>
      </c>
      <c r="AZ76" s="5">
        <v>0</v>
      </c>
      <c r="BA76" s="6">
        <v>0</v>
      </c>
      <c r="BB76" s="78">
        <v>0</v>
      </c>
      <c r="BC76" s="63">
        <v>33.607</v>
      </c>
      <c r="BD76" s="61">
        <v>31.587</v>
      </c>
      <c r="BE76" s="62">
        <v>33.607</v>
      </c>
      <c r="BF76" s="64">
        <v>33.113</v>
      </c>
      <c r="BG76" s="18">
        <v>0.36</v>
      </c>
      <c r="BH76" s="5">
        <v>0.322</v>
      </c>
      <c r="BI76" s="4">
        <v>0.387</v>
      </c>
      <c r="BJ76" s="5">
        <v>0.163</v>
      </c>
      <c r="BK76" s="4">
        <v>0.3</v>
      </c>
      <c r="BL76" s="5">
        <v>0.23149999999999998</v>
      </c>
      <c r="BM76" s="5">
        <v>0.23149999999999998</v>
      </c>
      <c r="BN76" s="7">
        <v>0.11574999999999999</v>
      </c>
      <c r="BO76" s="3">
        <v>0</v>
      </c>
      <c r="BP76" s="4">
        <v>0</v>
      </c>
      <c r="BQ76" s="5">
        <v>0</v>
      </c>
      <c r="BR76" s="4">
        <v>0</v>
      </c>
      <c r="BS76" s="5">
        <v>0</v>
      </c>
      <c r="BT76" s="4">
        <v>0</v>
      </c>
      <c r="BU76" s="5">
        <v>0</v>
      </c>
      <c r="BV76" s="27">
        <v>0</v>
      </c>
      <c r="BW76" s="18">
        <v>0</v>
      </c>
      <c r="BX76" s="5">
        <v>0</v>
      </c>
      <c r="BY76" s="5">
        <v>0</v>
      </c>
      <c r="BZ76" s="6">
        <v>0</v>
      </c>
    </row>
    <row r="77" spans="1:78" ht="15">
      <c r="A77" s="12">
        <v>10236</v>
      </c>
      <c r="B77" s="33" t="s">
        <v>83</v>
      </c>
      <c r="C77" s="3">
        <v>28.115551001821494</v>
      </c>
      <c r="D77" s="20">
        <v>28.188405821917808</v>
      </c>
      <c r="E77" s="19">
        <v>28.188405821917804</v>
      </c>
      <c r="F77" s="20">
        <v>28.20531375227687</v>
      </c>
      <c r="G77" s="19">
        <v>28.188405593607307</v>
      </c>
      <c r="H77" s="20">
        <v>28.18840570776256</v>
      </c>
      <c r="I77" s="19">
        <v>28.188405821917808</v>
      </c>
      <c r="J77" s="20">
        <v>28.205313866120214</v>
      </c>
      <c r="K77" s="19">
        <v>28.188405593607303</v>
      </c>
      <c r="L77" s="20">
        <v>28.188405593607307</v>
      </c>
      <c r="M77" s="19">
        <v>28.188405593607307</v>
      </c>
      <c r="N77" s="20">
        <v>28.20531397996357</v>
      </c>
      <c r="O77" s="19">
        <v>28.188405821917808</v>
      </c>
      <c r="P77" s="19">
        <v>28.188405821917804</v>
      </c>
      <c r="Q77" s="21">
        <v>28.188405593607303</v>
      </c>
      <c r="R77" s="4">
        <v>0</v>
      </c>
      <c r="S77" s="18">
        <v>0</v>
      </c>
      <c r="T77" s="5">
        <v>0</v>
      </c>
      <c r="U77" s="4">
        <v>0</v>
      </c>
      <c r="V77" s="5">
        <v>0</v>
      </c>
      <c r="W77" s="4">
        <v>0</v>
      </c>
      <c r="X77" s="5">
        <v>0</v>
      </c>
      <c r="Y77" s="4">
        <v>0</v>
      </c>
      <c r="Z77" s="5">
        <v>0</v>
      </c>
      <c r="AA77" s="4">
        <v>0</v>
      </c>
      <c r="AB77" s="5">
        <v>0</v>
      </c>
      <c r="AC77" s="4">
        <v>0</v>
      </c>
      <c r="AD77" s="5">
        <v>0</v>
      </c>
      <c r="AE77" s="5">
        <v>0</v>
      </c>
      <c r="AF77" s="6">
        <v>0</v>
      </c>
      <c r="AG77" s="18">
        <v>0</v>
      </c>
      <c r="AH77" s="5">
        <v>0</v>
      </c>
      <c r="AI77" s="4">
        <v>0</v>
      </c>
      <c r="AJ77" s="5">
        <v>0</v>
      </c>
      <c r="AK77" s="4">
        <v>0</v>
      </c>
      <c r="AL77" s="5">
        <v>0</v>
      </c>
      <c r="AM77" s="6">
        <v>0</v>
      </c>
      <c r="AN77" s="18">
        <v>0.1324200913242009</v>
      </c>
      <c r="AO77" s="5">
        <v>0.1324200913242009</v>
      </c>
      <c r="AP77" s="5">
        <v>0.13228597449908924</v>
      </c>
      <c r="AQ77" s="4">
        <v>0.1324200913242009</v>
      </c>
      <c r="AR77" s="5">
        <v>0.1324200913242009</v>
      </c>
      <c r="AS77" s="4">
        <v>0.1324200913242009</v>
      </c>
      <c r="AT77" s="32">
        <v>0.13228597449908924</v>
      </c>
      <c r="AU77" s="18">
        <v>0</v>
      </c>
      <c r="AV77" s="5">
        <v>0</v>
      </c>
      <c r="AW77" s="4">
        <v>0</v>
      </c>
      <c r="AX77" s="5">
        <v>0</v>
      </c>
      <c r="AY77" s="4">
        <v>0</v>
      </c>
      <c r="AZ77" s="5">
        <v>0</v>
      </c>
      <c r="BA77" s="6">
        <v>0</v>
      </c>
      <c r="BB77" s="78">
        <v>0</v>
      </c>
      <c r="BC77" s="63">
        <v>29.537</v>
      </c>
      <c r="BD77" s="61">
        <v>27.761</v>
      </c>
      <c r="BE77" s="62">
        <v>29.537</v>
      </c>
      <c r="BF77" s="64">
        <v>29.103</v>
      </c>
      <c r="BG77" s="18">
        <v>0.25</v>
      </c>
      <c r="BH77" s="5">
        <v>0.252</v>
      </c>
      <c r="BI77" s="4">
        <v>0.189</v>
      </c>
      <c r="BJ77" s="5">
        <v>0.149</v>
      </c>
      <c r="BK77" s="4">
        <v>0.073</v>
      </c>
      <c r="BL77" s="5">
        <v>0.11099999999999999</v>
      </c>
      <c r="BM77" s="5">
        <v>0.11099999999999999</v>
      </c>
      <c r="BN77" s="7">
        <v>0.055499999999999994</v>
      </c>
      <c r="BO77" s="3">
        <v>0</v>
      </c>
      <c r="BP77" s="4">
        <v>0</v>
      </c>
      <c r="BQ77" s="5">
        <v>0</v>
      </c>
      <c r="BR77" s="4">
        <v>0</v>
      </c>
      <c r="BS77" s="5">
        <v>0</v>
      </c>
      <c r="BT77" s="4">
        <v>0</v>
      </c>
      <c r="BU77" s="5">
        <v>0</v>
      </c>
      <c r="BV77" s="27">
        <v>0</v>
      </c>
      <c r="BW77" s="18">
        <v>0</v>
      </c>
      <c r="BX77" s="5">
        <v>0</v>
      </c>
      <c r="BY77" s="5">
        <v>0</v>
      </c>
      <c r="BZ77" s="6">
        <v>0</v>
      </c>
    </row>
    <row r="78" spans="1:78" ht="15">
      <c r="A78" s="12">
        <v>10237</v>
      </c>
      <c r="B78" s="33" t="s">
        <v>84</v>
      </c>
      <c r="C78" s="3">
        <v>110.87093442622948</v>
      </c>
      <c r="D78" s="20">
        <v>106.11691552511418</v>
      </c>
      <c r="E78" s="19">
        <v>106.11690547945204</v>
      </c>
      <c r="F78" s="20">
        <v>117.64698724954465</v>
      </c>
      <c r="G78" s="19">
        <v>118.64759429223746</v>
      </c>
      <c r="H78" s="20">
        <v>119.5379712328767</v>
      </c>
      <c r="I78" s="19">
        <v>120.42296826484016</v>
      </c>
      <c r="J78" s="20">
        <v>121.3145409836065</v>
      </c>
      <c r="K78" s="19">
        <v>122.08314018264839</v>
      </c>
      <c r="L78" s="20">
        <v>122.69397671232878</v>
      </c>
      <c r="M78" s="19">
        <v>123.30741061643835</v>
      </c>
      <c r="N78" s="20">
        <v>123.9239541211293</v>
      </c>
      <c r="O78" s="19">
        <v>124.54386883561646</v>
      </c>
      <c r="P78" s="19">
        <v>125.16658630136988</v>
      </c>
      <c r="Q78" s="21">
        <v>125.79256301369865</v>
      </c>
      <c r="R78" s="4">
        <v>0</v>
      </c>
      <c r="S78" s="18">
        <v>0</v>
      </c>
      <c r="T78" s="5">
        <v>0</v>
      </c>
      <c r="U78" s="4">
        <v>0</v>
      </c>
      <c r="V78" s="5">
        <v>0</v>
      </c>
      <c r="W78" s="4">
        <v>0</v>
      </c>
      <c r="X78" s="5">
        <v>0</v>
      </c>
      <c r="Y78" s="4">
        <v>0</v>
      </c>
      <c r="Z78" s="5">
        <v>0</v>
      </c>
      <c r="AA78" s="4">
        <v>0</v>
      </c>
      <c r="AB78" s="5">
        <v>0</v>
      </c>
      <c r="AC78" s="4">
        <v>0</v>
      </c>
      <c r="AD78" s="5">
        <v>0</v>
      </c>
      <c r="AE78" s="5">
        <v>0</v>
      </c>
      <c r="AF78" s="6">
        <v>0</v>
      </c>
      <c r="AG78" s="18">
        <v>1.1896118721461186</v>
      </c>
      <c r="AH78" s="5">
        <v>1.1896118721461186</v>
      </c>
      <c r="AI78" s="4">
        <v>1.189207650273224</v>
      </c>
      <c r="AJ78" s="5">
        <v>1.1896118721461186</v>
      </c>
      <c r="AK78" s="4">
        <v>1.1896118721461186</v>
      </c>
      <c r="AL78" s="5">
        <v>1.1896118721461186</v>
      </c>
      <c r="AM78" s="6">
        <v>1.189207650273224</v>
      </c>
      <c r="AN78" s="18">
        <v>0</v>
      </c>
      <c r="AO78" s="5">
        <v>0</v>
      </c>
      <c r="AP78" s="5">
        <v>0</v>
      </c>
      <c r="AQ78" s="4">
        <v>0</v>
      </c>
      <c r="AR78" s="5">
        <v>0</v>
      </c>
      <c r="AS78" s="4">
        <v>0</v>
      </c>
      <c r="AT78" s="32">
        <v>0</v>
      </c>
      <c r="AU78" s="18">
        <v>0</v>
      </c>
      <c r="AV78" s="5">
        <v>0</v>
      </c>
      <c r="AW78" s="4">
        <v>0</v>
      </c>
      <c r="AX78" s="5">
        <v>0</v>
      </c>
      <c r="AY78" s="4">
        <v>0</v>
      </c>
      <c r="AZ78" s="5">
        <v>0</v>
      </c>
      <c r="BA78" s="6">
        <v>0</v>
      </c>
      <c r="BB78" s="78">
        <v>0</v>
      </c>
      <c r="BC78" s="63">
        <v>115.429</v>
      </c>
      <c r="BD78" s="61">
        <v>108.49</v>
      </c>
      <c r="BE78" s="62">
        <v>115.429</v>
      </c>
      <c r="BF78" s="64">
        <v>113.732</v>
      </c>
      <c r="BG78" s="18">
        <v>1.056</v>
      </c>
      <c r="BH78" s="5">
        <v>1.032</v>
      </c>
      <c r="BI78" s="4">
        <v>1.142</v>
      </c>
      <c r="BJ78" s="5">
        <v>0.974</v>
      </c>
      <c r="BK78" s="4">
        <v>1.301</v>
      </c>
      <c r="BL78" s="5">
        <v>1.1375</v>
      </c>
      <c r="BM78" s="5">
        <v>1.1375</v>
      </c>
      <c r="BN78" s="7">
        <v>0.56875</v>
      </c>
      <c r="BO78" s="3">
        <v>0</v>
      </c>
      <c r="BP78" s="4">
        <v>0</v>
      </c>
      <c r="BQ78" s="5">
        <v>0</v>
      </c>
      <c r="BR78" s="4">
        <v>0.073</v>
      </c>
      <c r="BS78" s="5">
        <v>0.091</v>
      </c>
      <c r="BT78" s="4">
        <v>0.08199999999999999</v>
      </c>
      <c r="BU78" s="5">
        <v>0.08199999999999999</v>
      </c>
      <c r="BV78" s="27">
        <v>0.040999999999999995</v>
      </c>
      <c r="BW78" s="18">
        <v>0.16399999999999998</v>
      </c>
      <c r="BX78" s="5">
        <v>0.24599999999999997</v>
      </c>
      <c r="BY78" s="5">
        <v>0.36899999999999994</v>
      </c>
      <c r="BZ78" s="6">
        <v>0.20499999999999996</v>
      </c>
    </row>
    <row r="79" spans="1:78" ht="15">
      <c r="A79" s="12">
        <v>10239</v>
      </c>
      <c r="B79" s="33" t="s">
        <v>85</v>
      </c>
      <c r="C79" s="3">
        <v>13.49077868852459</v>
      </c>
      <c r="D79" s="20">
        <v>14.356587214611872</v>
      </c>
      <c r="E79" s="19">
        <v>14.428961415525112</v>
      </c>
      <c r="F79" s="20">
        <v>15.089182946265938</v>
      </c>
      <c r="G79" s="19">
        <v>15.165326369863013</v>
      </c>
      <c r="H79" s="20">
        <v>15.241766324200915</v>
      </c>
      <c r="I79" s="19">
        <v>15.318588356164387</v>
      </c>
      <c r="J79" s="20">
        <v>15.395712887067397</v>
      </c>
      <c r="K79" s="19">
        <v>15.44235125570776</v>
      </c>
      <c r="L79" s="20">
        <v>15.489046461187213</v>
      </c>
      <c r="M79" s="19">
        <v>15.535882077625573</v>
      </c>
      <c r="N79" s="20">
        <v>15.58277481785064</v>
      </c>
      <c r="O79" s="19">
        <v>15.629974657534248</v>
      </c>
      <c r="P79" s="19">
        <v>15.677233219178081</v>
      </c>
      <c r="Q79" s="21">
        <v>15.724633105022834</v>
      </c>
      <c r="R79" s="4">
        <v>0</v>
      </c>
      <c r="S79" s="18">
        <v>0</v>
      </c>
      <c r="T79" s="5">
        <v>0</v>
      </c>
      <c r="U79" s="4">
        <v>0</v>
      </c>
      <c r="V79" s="5">
        <v>0</v>
      </c>
      <c r="W79" s="4">
        <v>0</v>
      </c>
      <c r="X79" s="5">
        <v>0</v>
      </c>
      <c r="Y79" s="4">
        <v>0</v>
      </c>
      <c r="Z79" s="5">
        <v>0</v>
      </c>
      <c r="AA79" s="4">
        <v>0</v>
      </c>
      <c r="AB79" s="5">
        <v>0</v>
      </c>
      <c r="AC79" s="4">
        <v>0</v>
      </c>
      <c r="AD79" s="5">
        <v>0</v>
      </c>
      <c r="AE79" s="5">
        <v>0</v>
      </c>
      <c r="AF79" s="6">
        <v>0</v>
      </c>
      <c r="AG79" s="18">
        <v>0</v>
      </c>
      <c r="AH79" s="5">
        <v>0</v>
      </c>
      <c r="AI79" s="4">
        <v>0</v>
      </c>
      <c r="AJ79" s="5">
        <v>0</v>
      </c>
      <c r="AK79" s="4">
        <v>0</v>
      </c>
      <c r="AL79" s="5">
        <v>0</v>
      </c>
      <c r="AM79" s="6">
        <v>0</v>
      </c>
      <c r="AN79" s="18">
        <v>0</v>
      </c>
      <c r="AO79" s="5">
        <v>0</v>
      </c>
      <c r="AP79" s="5">
        <v>0</v>
      </c>
      <c r="AQ79" s="4">
        <v>0</v>
      </c>
      <c r="AR79" s="5">
        <v>0</v>
      </c>
      <c r="AS79" s="4">
        <v>0</v>
      </c>
      <c r="AT79" s="32">
        <v>0</v>
      </c>
      <c r="AU79" s="18">
        <v>0</v>
      </c>
      <c r="AV79" s="5">
        <v>0</v>
      </c>
      <c r="AW79" s="4">
        <v>0</v>
      </c>
      <c r="AX79" s="5">
        <v>0</v>
      </c>
      <c r="AY79" s="4">
        <v>0</v>
      </c>
      <c r="AZ79" s="5">
        <v>0</v>
      </c>
      <c r="BA79" s="6">
        <v>0</v>
      </c>
      <c r="BB79" s="78">
        <v>0</v>
      </c>
      <c r="BC79" s="63">
        <v>14.209</v>
      </c>
      <c r="BD79" s="61">
        <v>13.355</v>
      </c>
      <c r="BE79" s="62">
        <v>14.209</v>
      </c>
      <c r="BF79" s="64">
        <v>14</v>
      </c>
      <c r="BG79" s="18">
        <v>0.13</v>
      </c>
      <c r="BH79" s="5">
        <v>0.164</v>
      </c>
      <c r="BI79" s="4">
        <v>0.054</v>
      </c>
      <c r="BJ79" s="5">
        <v>0.043</v>
      </c>
      <c r="BK79" s="4">
        <v>0.024</v>
      </c>
      <c r="BL79" s="5">
        <v>0.0335</v>
      </c>
      <c r="BM79" s="5">
        <v>0.0335</v>
      </c>
      <c r="BN79" s="7">
        <v>0.01675</v>
      </c>
      <c r="BO79" s="3">
        <v>0</v>
      </c>
      <c r="BP79" s="4">
        <v>0</v>
      </c>
      <c r="BQ79" s="5">
        <v>0</v>
      </c>
      <c r="BR79" s="4">
        <v>0</v>
      </c>
      <c r="BS79" s="5">
        <v>0</v>
      </c>
      <c r="BT79" s="4">
        <v>0</v>
      </c>
      <c r="BU79" s="5">
        <v>0</v>
      </c>
      <c r="BV79" s="27">
        <v>0</v>
      </c>
      <c r="BW79" s="18">
        <v>0</v>
      </c>
      <c r="BX79" s="5">
        <v>0</v>
      </c>
      <c r="BY79" s="5">
        <v>0</v>
      </c>
      <c r="BZ79" s="6">
        <v>0</v>
      </c>
    </row>
    <row r="80" spans="1:78" ht="15">
      <c r="A80" s="12">
        <v>10242</v>
      </c>
      <c r="B80" s="33" t="s">
        <v>86</v>
      </c>
      <c r="C80" s="3">
        <v>9.74408014571949</v>
      </c>
      <c r="D80" s="20">
        <v>10.013723858447488</v>
      </c>
      <c r="E80" s="19">
        <v>10.073473972602738</v>
      </c>
      <c r="F80" s="20">
        <v>11.303140824225865</v>
      </c>
      <c r="G80" s="19">
        <v>11.46844794520548</v>
      </c>
      <c r="H80" s="20">
        <v>11.615218607305934</v>
      </c>
      <c r="I80" s="19">
        <v>11.761989041095887</v>
      </c>
      <c r="J80" s="20">
        <v>11.888618738615666</v>
      </c>
      <c r="K80" s="19">
        <v>12.055530479452054</v>
      </c>
      <c r="L80" s="20">
        <v>12.20230114155251</v>
      </c>
      <c r="M80" s="19">
        <v>12.349071347031966</v>
      </c>
      <c r="N80" s="20">
        <v>12.474097108378869</v>
      </c>
      <c r="O80" s="19">
        <v>12.64261221461187</v>
      </c>
      <c r="P80" s="19">
        <v>12.789382648401826</v>
      </c>
      <c r="Q80" s="21">
        <v>12.93615388127854</v>
      </c>
      <c r="R80" s="4">
        <v>0</v>
      </c>
      <c r="S80" s="18">
        <v>0</v>
      </c>
      <c r="T80" s="5">
        <v>0</v>
      </c>
      <c r="U80" s="4">
        <v>0</v>
      </c>
      <c r="V80" s="5">
        <v>0</v>
      </c>
      <c r="W80" s="4">
        <v>0</v>
      </c>
      <c r="X80" s="5">
        <v>0</v>
      </c>
      <c r="Y80" s="4">
        <v>0</v>
      </c>
      <c r="Z80" s="5">
        <v>0</v>
      </c>
      <c r="AA80" s="4">
        <v>0</v>
      </c>
      <c r="AB80" s="5">
        <v>0</v>
      </c>
      <c r="AC80" s="4">
        <v>0</v>
      </c>
      <c r="AD80" s="5">
        <v>0</v>
      </c>
      <c r="AE80" s="5">
        <v>0</v>
      </c>
      <c r="AF80" s="6">
        <v>0</v>
      </c>
      <c r="AG80" s="18">
        <v>0</v>
      </c>
      <c r="AH80" s="5">
        <v>0</v>
      </c>
      <c r="AI80" s="4">
        <v>0</v>
      </c>
      <c r="AJ80" s="5">
        <v>0</v>
      </c>
      <c r="AK80" s="4">
        <v>0</v>
      </c>
      <c r="AL80" s="5">
        <v>0</v>
      </c>
      <c r="AM80" s="6">
        <v>0</v>
      </c>
      <c r="AN80" s="18">
        <v>0</v>
      </c>
      <c r="AO80" s="5">
        <v>0</v>
      </c>
      <c r="AP80" s="5">
        <v>0</v>
      </c>
      <c r="AQ80" s="4">
        <v>0</v>
      </c>
      <c r="AR80" s="5">
        <v>0</v>
      </c>
      <c r="AS80" s="4">
        <v>0</v>
      </c>
      <c r="AT80" s="32">
        <v>0</v>
      </c>
      <c r="AU80" s="18">
        <v>0</v>
      </c>
      <c r="AV80" s="5">
        <v>0</v>
      </c>
      <c r="AW80" s="4">
        <v>0</v>
      </c>
      <c r="AX80" s="5">
        <v>0</v>
      </c>
      <c r="AY80" s="4">
        <v>0</v>
      </c>
      <c r="AZ80" s="5">
        <v>0</v>
      </c>
      <c r="BA80" s="6">
        <v>0</v>
      </c>
      <c r="BB80" s="78">
        <v>0</v>
      </c>
      <c r="BC80" s="63">
        <v>9.668</v>
      </c>
      <c r="BD80" s="61">
        <v>9.087</v>
      </c>
      <c r="BE80" s="62">
        <v>9.668</v>
      </c>
      <c r="BF80" s="64">
        <v>9.526</v>
      </c>
      <c r="BG80" s="18">
        <v>0.121</v>
      </c>
      <c r="BH80" s="5">
        <v>0.049</v>
      </c>
      <c r="BI80" s="4">
        <v>0.049</v>
      </c>
      <c r="BJ80" s="5">
        <v>0.105</v>
      </c>
      <c r="BK80" s="4">
        <v>0.065</v>
      </c>
      <c r="BL80" s="5">
        <v>0.08499999999999999</v>
      </c>
      <c r="BM80" s="5">
        <v>0.08499999999999999</v>
      </c>
      <c r="BN80" s="7">
        <v>0.042499999999999996</v>
      </c>
      <c r="BO80" s="3">
        <v>0</v>
      </c>
      <c r="BP80" s="4">
        <v>0</v>
      </c>
      <c r="BQ80" s="5">
        <v>0</v>
      </c>
      <c r="BR80" s="4">
        <v>0</v>
      </c>
      <c r="BS80" s="5">
        <v>0</v>
      </c>
      <c r="BT80" s="4">
        <v>0</v>
      </c>
      <c r="BU80" s="5">
        <v>0</v>
      </c>
      <c r="BV80" s="27">
        <v>0</v>
      </c>
      <c r="BW80" s="18">
        <v>0</v>
      </c>
      <c r="BX80" s="5">
        <v>0</v>
      </c>
      <c r="BY80" s="5">
        <v>0</v>
      </c>
      <c r="BZ80" s="6">
        <v>0</v>
      </c>
    </row>
    <row r="81" spans="1:78" ht="15">
      <c r="A81" s="12">
        <v>10244</v>
      </c>
      <c r="B81" s="33" t="s">
        <v>87</v>
      </c>
      <c r="C81" s="3">
        <v>84.54121129326047</v>
      </c>
      <c r="D81" s="20">
        <v>99.91612922374428</v>
      </c>
      <c r="E81" s="19">
        <v>101.25024748858445</v>
      </c>
      <c r="F81" s="20">
        <v>101.73999373861568</v>
      </c>
      <c r="G81" s="19">
        <v>103.1294506849315</v>
      </c>
      <c r="H81" s="20">
        <v>104.46356575342466</v>
      </c>
      <c r="I81" s="19">
        <v>105.79769075342466</v>
      </c>
      <c r="J81" s="20">
        <v>107.06188308287797</v>
      </c>
      <c r="K81" s="19">
        <v>108.46592111872145</v>
      </c>
      <c r="L81" s="20">
        <v>109.80004714611871</v>
      </c>
      <c r="M81" s="19">
        <v>111.1341603881279</v>
      </c>
      <c r="N81" s="20">
        <v>112.38378346994539</v>
      </c>
      <c r="O81" s="19">
        <v>113.80240251141554</v>
      </c>
      <c r="P81" s="19">
        <v>115.13653230593607</v>
      </c>
      <c r="Q81" s="21">
        <v>116.47064303652967</v>
      </c>
      <c r="R81" s="4">
        <v>0</v>
      </c>
      <c r="S81" s="18">
        <v>0</v>
      </c>
      <c r="T81" s="5">
        <v>0</v>
      </c>
      <c r="U81" s="4">
        <v>0</v>
      </c>
      <c r="V81" s="5">
        <v>0</v>
      </c>
      <c r="W81" s="4">
        <v>0</v>
      </c>
      <c r="X81" s="5">
        <v>0</v>
      </c>
      <c r="Y81" s="4">
        <v>0</v>
      </c>
      <c r="Z81" s="5">
        <v>0</v>
      </c>
      <c r="AA81" s="4">
        <v>0</v>
      </c>
      <c r="AB81" s="5">
        <v>0</v>
      </c>
      <c r="AC81" s="4">
        <v>0</v>
      </c>
      <c r="AD81" s="5">
        <v>0</v>
      </c>
      <c r="AE81" s="5">
        <v>0</v>
      </c>
      <c r="AF81" s="6">
        <v>0</v>
      </c>
      <c r="AG81" s="18">
        <v>1.0299086757990867</v>
      </c>
      <c r="AH81" s="5">
        <v>1.0300228310502284</v>
      </c>
      <c r="AI81" s="4">
        <v>1.0288023679417122</v>
      </c>
      <c r="AJ81" s="5">
        <v>1.0297945205479453</v>
      </c>
      <c r="AK81" s="4">
        <v>1.0297945205479453</v>
      </c>
      <c r="AL81" s="5">
        <v>1.0297945205479453</v>
      </c>
      <c r="AM81" s="6">
        <v>1.0289162112932604</v>
      </c>
      <c r="AN81" s="18">
        <v>0.747716894977169</v>
      </c>
      <c r="AO81" s="5">
        <v>0.747716894977169</v>
      </c>
      <c r="AP81" s="5">
        <v>0.7466985428051002</v>
      </c>
      <c r="AQ81" s="4">
        <v>0.747716894977169</v>
      </c>
      <c r="AR81" s="5">
        <v>0.747716894977169</v>
      </c>
      <c r="AS81" s="4">
        <v>0.747716894977169</v>
      </c>
      <c r="AT81" s="32">
        <v>0.7466985428051002</v>
      </c>
      <c r="AU81" s="18">
        <v>2.572945205479452</v>
      </c>
      <c r="AV81" s="5">
        <v>2.572945205479452</v>
      </c>
      <c r="AW81" s="4">
        <v>2.5766165755919856</v>
      </c>
      <c r="AX81" s="5">
        <v>2.572945205479452</v>
      </c>
      <c r="AY81" s="4">
        <v>2.572945205479452</v>
      </c>
      <c r="AZ81" s="5">
        <v>2.572945205479452</v>
      </c>
      <c r="BA81" s="6">
        <v>2.5766165755919856</v>
      </c>
      <c r="BB81" s="78">
        <v>0</v>
      </c>
      <c r="BC81" s="63">
        <v>87.321</v>
      </c>
      <c r="BD81" s="61">
        <v>82.071</v>
      </c>
      <c r="BE81" s="62">
        <v>87.321</v>
      </c>
      <c r="BF81" s="64">
        <v>86.038</v>
      </c>
      <c r="BG81" s="18">
        <v>0.791</v>
      </c>
      <c r="BH81" s="5">
        <v>1.237</v>
      </c>
      <c r="BI81" s="4">
        <v>1.314</v>
      </c>
      <c r="BJ81" s="5">
        <v>0.25</v>
      </c>
      <c r="BK81" s="4">
        <v>0.813</v>
      </c>
      <c r="BL81" s="5">
        <v>0.5315</v>
      </c>
      <c r="BM81" s="5">
        <v>0.5315</v>
      </c>
      <c r="BN81" s="7">
        <v>0.26575</v>
      </c>
      <c r="BO81" s="3">
        <v>0</v>
      </c>
      <c r="BP81" s="4">
        <v>0</v>
      </c>
      <c r="BQ81" s="5">
        <v>0</v>
      </c>
      <c r="BR81" s="4">
        <v>0.069</v>
      </c>
      <c r="BS81" s="5">
        <v>0</v>
      </c>
      <c r="BT81" s="4">
        <v>0.034499999999999996</v>
      </c>
      <c r="BU81" s="5">
        <v>0.034499999999999996</v>
      </c>
      <c r="BV81" s="27">
        <v>0.017249999999999998</v>
      </c>
      <c r="BW81" s="18">
        <v>0.069</v>
      </c>
      <c r="BX81" s="5">
        <v>0.10350000000000001</v>
      </c>
      <c r="BY81" s="5">
        <v>0.15525</v>
      </c>
      <c r="BZ81" s="6">
        <v>0.08625</v>
      </c>
    </row>
    <row r="82" spans="1:78" ht="15">
      <c r="A82" s="12">
        <v>10246</v>
      </c>
      <c r="B82" s="33" t="s">
        <v>88</v>
      </c>
      <c r="C82" s="3">
        <v>9.131716757741348</v>
      </c>
      <c r="D82" s="20">
        <v>9.34844805936073</v>
      </c>
      <c r="E82" s="19">
        <v>9.385067579908675</v>
      </c>
      <c r="F82" s="20">
        <v>10.369152550091073</v>
      </c>
      <c r="G82" s="19">
        <v>10.403553767123286</v>
      </c>
      <c r="H82" s="20">
        <v>10.443866780821915</v>
      </c>
      <c r="I82" s="19">
        <v>10.484178652968037</v>
      </c>
      <c r="J82" s="20">
        <v>10.52996049635701</v>
      </c>
      <c r="K82" s="19">
        <v>10.564802853881279</v>
      </c>
      <c r="L82" s="20">
        <v>10.605114497716896</v>
      </c>
      <c r="M82" s="19">
        <v>10.645427054794519</v>
      </c>
      <c r="N82" s="20">
        <v>10.690767987249545</v>
      </c>
      <c r="O82" s="19">
        <v>10.726051484018262</v>
      </c>
      <c r="P82" s="19">
        <v>10.766363470319636</v>
      </c>
      <c r="Q82" s="21">
        <v>10.806675684931506</v>
      </c>
      <c r="R82" s="4">
        <v>0</v>
      </c>
      <c r="S82" s="18">
        <v>0</v>
      </c>
      <c r="T82" s="5">
        <v>0</v>
      </c>
      <c r="U82" s="4">
        <v>0</v>
      </c>
      <c r="V82" s="5">
        <v>0</v>
      </c>
      <c r="W82" s="4">
        <v>0</v>
      </c>
      <c r="X82" s="5">
        <v>0</v>
      </c>
      <c r="Y82" s="4">
        <v>0</v>
      </c>
      <c r="Z82" s="5">
        <v>0</v>
      </c>
      <c r="AA82" s="4">
        <v>0</v>
      </c>
      <c r="AB82" s="5">
        <v>0</v>
      </c>
      <c r="AC82" s="4">
        <v>0</v>
      </c>
      <c r="AD82" s="5">
        <v>0</v>
      </c>
      <c r="AE82" s="5">
        <v>0</v>
      </c>
      <c r="AF82" s="6">
        <v>0</v>
      </c>
      <c r="AG82" s="18">
        <v>0.5418949771689497</v>
      </c>
      <c r="AH82" s="5">
        <v>0.5418949771689497</v>
      </c>
      <c r="AI82" s="4">
        <v>0.5404143897996357</v>
      </c>
      <c r="AJ82" s="5">
        <v>0.5418949771689497</v>
      </c>
      <c r="AK82" s="4">
        <v>0.5418949771689497</v>
      </c>
      <c r="AL82" s="5">
        <v>0.5418949771689497</v>
      </c>
      <c r="AM82" s="6">
        <v>0.5404143897996357</v>
      </c>
      <c r="AN82" s="18">
        <v>0</v>
      </c>
      <c r="AO82" s="5">
        <v>0</v>
      </c>
      <c r="AP82" s="5">
        <v>0</v>
      </c>
      <c r="AQ82" s="4">
        <v>0</v>
      </c>
      <c r="AR82" s="5">
        <v>0</v>
      </c>
      <c r="AS82" s="4">
        <v>0</v>
      </c>
      <c r="AT82" s="32">
        <v>0</v>
      </c>
      <c r="AU82" s="18">
        <v>0</v>
      </c>
      <c r="AV82" s="5">
        <v>0</v>
      </c>
      <c r="AW82" s="4">
        <v>0</v>
      </c>
      <c r="AX82" s="5">
        <v>0</v>
      </c>
      <c r="AY82" s="4">
        <v>0</v>
      </c>
      <c r="AZ82" s="5">
        <v>0</v>
      </c>
      <c r="BA82" s="6">
        <v>0</v>
      </c>
      <c r="BB82" s="78">
        <v>0</v>
      </c>
      <c r="BC82" s="63">
        <v>9.121</v>
      </c>
      <c r="BD82" s="61">
        <v>8.573</v>
      </c>
      <c r="BE82" s="62">
        <v>9.121</v>
      </c>
      <c r="BF82" s="64">
        <v>8.987</v>
      </c>
      <c r="BG82" s="18">
        <v>0.051</v>
      </c>
      <c r="BH82" s="5">
        <v>0.094</v>
      </c>
      <c r="BI82" s="4">
        <v>0.089</v>
      </c>
      <c r="BJ82" s="5">
        <v>0.073</v>
      </c>
      <c r="BK82" s="4">
        <v>0.031</v>
      </c>
      <c r="BL82" s="5">
        <v>0.052000000000000005</v>
      </c>
      <c r="BM82" s="5">
        <v>0.052000000000000005</v>
      </c>
      <c r="BN82" s="7">
        <v>0.026000000000000002</v>
      </c>
      <c r="BO82" s="3">
        <v>0</v>
      </c>
      <c r="BP82" s="4">
        <v>0</v>
      </c>
      <c r="BQ82" s="5">
        <v>0</v>
      </c>
      <c r="BR82" s="4">
        <v>0</v>
      </c>
      <c r="BS82" s="5">
        <v>0</v>
      </c>
      <c r="BT82" s="4">
        <v>0</v>
      </c>
      <c r="BU82" s="5">
        <v>0</v>
      </c>
      <c r="BV82" s="27">
        <v>0</v>
      </c>
      <c r="BW82" s="18">
        <v>0</v>
      </c>
      <c r="BX82" s="5">
        <v>0</v>
      </c>
      <c r="BY82" s="5">
        <v>0</v>
      </c>
      <c r="BZ82" s="6">
        <v>0</v>
      </c>
    </row>
    <row r="83" spans="1:78" ht="15">
      <c r="A83" s="12">
        <v>10247</v>
      </c>
      <c r="B83" s="33" t="s">
        <v>89</v>
      </c>
      <c r="C83" s="3">
        <v>80.09414845173042</v>
      </c>
      <c r="D83" s="20">
        <v>79.86563698630135</v>
      </c>
      <c r="E83" s="19">
        <v>80.28731107305937</v>
      </c>
      <c r="F83" s="20">
        <v>80.60989127959928</v>
      </c>
      <c r="G83" s="19">
        <v>81.09488002283105</v>
      </c>
      <c r="H83" s="20">
        <v>81.48208276255708</v>
      </c>
      <c r="I83" s="19">
        <v>81.85901369863014</v>
      </c>
      <c r="J83" s="20">
        <v>82.13508640710381</v>
      </c>
      <c r="K83" s="19">
        <v>82.58414714611872</v>
      </c>
      <c r="L83" s="20">
        <v>82.93329132420091</v>
      </c>
      <c r="M83" s="19">
        <v>83.27406757990869</v>
      </c>
      <c r="N83" s="20">
        <v>83.5119694899818</v>
      </c>
      <c r="O83" s="19">
        <v>83.9320397260274</v>
      </c>
      <c r="P83" s="19">
        <v>84.24994303652967</v>
      </c>
      <c r="Q83" s="21">
        <v>84.56088847031963</v>
      </c>
      <c r="R83" s="4">
        <v>0</v>
      </c>
      <c r="S83" s="18">
        <v>0</v>
      </c>
      <c r="T83" s="5">
        <v>0</v>
      </c>
      <c r="U83" s="4">
        <v>0</v>
      </c>
      <c r="V83" s="5">
        <v>0</v>
      </c>
      <c r="W83" s="4">
        <v>0</v>
      </c>
      <c r="X83" s="5">
        <v>0</v>
      </c>
      <c r="Y83" s="4">
        <v>0</v>
      </c>
      <c r="Z83" s="5">
        <v>0</v>
      </c>
      <c r="AA83" s="4">
        <v>0</v>
      </c>
      <c r="AB83" s="5">
        <v>0</v>
      </c>
      <c r="AC83" s="4">
        <v>0</v>
      </c>
      <c r="AD83" s="5">
        <v>0</v>
      </c>
      <c r="AE83" s="5">
        <v>0</v>
      </c>
      <c r="AF83" s="6">
        <v>0</v>
      </c>
      <c r="AG83" s="18">
        <v>0.6562785388127854</v>
      </c>
      <c r="AH83" s="5">
        <v>0.6562785388127854</v>
      </c>
      <c r="AI83" s="4">
        <v>0.655851548269581</v>
      </c>
      <c r="AJ83" s="5">
        <v>0.6562785388127854</v>
      </c>
      <c r="AK83" s="4">
        <v>0.6562785388127854</v>
      </c>
      <c r="AL83" s="5">
        <v>0.6562785388127854</v>
      </c>
      <c r="AM83" s="6">
        <v>0.655851548269581</v>
      </c>
      <c r="AN83" s="18">
        <v>0</v>
      </c>
      <c r="AO83" s="5">
        <v>0</v>
      </c>
      <c r="AP83" s="5">
        <v>0</v>
      </c>
      <c r="AQ83" s="4">
        <v>0</v>
      </c>
      <c r="AR83" s="5">
        <v>0</v>
      </c>
      <c r="AS83" s="4">
        <v>0</v>
      </c>
      <c r="AT83" s="32">
        <v>0</v>
      </c>
      <c r="AU83" s="18">
        <v>1.7284246575342466</v>
      </c>
      <c r="AV83" s="5">
        <v>1.7284246575342466</v>
      </c>
      <c r="AW83" s="4">
        <v>1.7278005464480874</v>
      </c>
      <c r="AX83" s="5">
        <v>1.7284246575342466</v>
      </c>
      <c r="AY83" s="4">
        <v>1.7284246575342466</v>
      </c>
      <c r="AZ83" s="5">
        <v>1.7284246575342466</v>
      </c>
      <c r="BA83" s="6">
        <v>1.7278005464480874</v>
      </c>
      <c r="BB83" s="78">
        <v>0</v>
      </c>
      <c r="BC83" s="63">
        <v>81.121</v>
      </c>
      <c r="BD83" s="61">
        <v>76.244</v>
      </c>
      <c r="BE83" s="62">
        <v>81.121</v>
      </c>
      <c r="BF83" s="64">
        <v>79.929</v>
      </c>
      <c r="BG83" s="18">
        <v>1.446</v>
      </c>
      <c r="BH83" s="5">
        <v>1.109</v>
      </c>
      <c r="BI83" s="4">
        <v>0.441</v>
      </c>
      <c r="BJ83" s="5">
        <v>0.546</v>
      </c>
      <c r="BK83" s="4">
        <v>0.339</v>
      </c>
      <c r="BL83" s="5">
        <v>0.4425</v>
      </c>
      <c r="BM83" s="5">
        <v>0.4425</v>
      </c>
      <c r="BN83" s="7">
        <v>0.22125</v>
      </c>
      <c r="BO83" s="3">
        <v>0.202</v>
      </c>
      <c r="BP83" s="4">
        <v>0.04</v>
      </c>
      <c r="BQ83" s="5">
        <v>0.118</v>
      </c>
      <c r="BR83" s="4">
        <v>0.102</v>
      </c>
      <c r="BS83" s="5">
        <v>0</v>
      </c>
      <c r="BT83" s="4">
        <v>0.051000000000000004</v>
      </c>
      <c r="BU83" s="5">
        <v>0.051000000000000004</v>
      </c>
      <c r="BV83" s="27">
        <v>0.025500000000000002</v>
      </c>
      <c r="BW83" s="18">
        <v>0.46199999999999997</v>
      </c>
      <c r="BX83" s="5">
        <v>0.513</v>
      </c>
      <c r="BY83" s="5">
        <v>0.5895</v>
      </c>
      <c r="BZ83" s="6">
        <v>0.1275</v>
      </c>
    </row>
    <row r="84" spans="1:78" ht="15">
      <c r="A84" s="12">
        <v>10256</v>
      </c>
      <c r="B84" s="33" t="s">
        <v>90</v>
      </c>
      <c r="C84" s="3">
        <v>46.00432604735884</v>
      </c>
      <c r="D84" s="20">
        <v>51.6220845890411</v>
      </c>
      <c r="E84" s="19">
        <v>52.178222374429225</v>
      </c>
      <c r="F84" s="20">
        <v>58.118010587431684</v>
      </c>
      <c r="G84" s="19">
        <v>59.57196415525116</v>
      </c>
      <c r="H84" s="20">
        <v>60.529902397260265</v>
      </c>
      <c r="I84" s="19">
        <v>61.462381849315065</v>
      </c>
      <c r="J84" s="20">
        <v>61.92335154826958</v>
      </c>
      <c r="K84" s="19">
        <v>63.256144977168944</v>
      </c>
      <c r="L84" s="20">
        <v>64.11976689497718</v>
      </c>
      <c r="M84" s="19">
        <v>64.96264429223744</v>
      </c>
      <c r="N84" s="20">
        <v>65.32904826958105</v>
      </c>
      <c r="O84" s="19">
        <v>66.5899910958904</v>
      </c>
      <c r="P84" s="19">
        <v>67.37620753424657</v>
      </c>
      <c r="Q84" s="21">
        <v>68.14519805936071</v>
      </c>
      <c r="R84" s="4">
        <v>0</v>
      </c>
      <c r="S84" s="18">
        <v>0</v>
      </c>
      <c r="T84" s="5">
        <v>0</v>
      </c>
      <c r="U84" s="4">
        <v>0</v>
      </c>
      <c r="V84" s="5">
        <v>0</v>
      </c>
      <c r="W84" s="4">
        <v>0</v>
      </c>
      <c r="X84" s="5">
        <v>0</v>
      </c>
      <c r="Y84" s="4">
        <v>0</v>
      </c>
      <c r="Z84" s="5">
        <v>0</v>
      </c>
      <c r="AA84" s="4">
        <v>0</v>
      </c>
      <c r="AB84" s="5">
        <v>0</v>
      </c>
      <c r="AC84" s="4">
        <v>0</v>
      </c>
      <c r="AD84" s="5">
        <v>0</v>
      </c>
      <c r="AE84" s="5">
        <v>0</v>
      </c>
      <c r="AF84" s="6">
        <v>0</v>
      </c>
      <c r="AG84" s="18">
        <v>0</v>
      </c>
      <c r="AH84" s="5">
        <v>0</v>
      </c>
      <c r="AI84" s="4">
        <v>0</v>
      </c>
      <c r="AJ84" s="5">
        <v>0</v>
      </c>
      <c r="AK84" s="4">
        <v>0</v>
      </c>
      <c r="AL84" s="5">
        <v>0</v>
      </c>
      <c r="AM84" s="6">
        <v>0</v>
      </c>
      <c r="AN84" s="18">
        <v>0.5218036529680365</v>
      </c>
      <c r="AO84" s="5">
        <v>0.5218036529680365</v>
      </c>
      <c r="AP84" s="5">
        <v>0.5217440801457195</v>
      </c>
      <c r="AQ84" s="4">
        <v>0.5218036529680365</v>
      </c>
      <c r="AR84" s="5">
        <v>0.5218036529680365</v>
      </c>
      <c r="AS84" s="4">
        <v>0.5218036529680365</v>
      </c>
      <c r="AT84" s="32">
        <v>0.5217440801457195</v>
      </c>
      <c r="AU84" s="18">
        <v>0</v>
      </c>
      <c r="AV84" s="5">
        <v>0</v>
      </c>
      <c r="AW84" s="4">
        <v>0</v>
      </c>
      <c r="AX84" s="5">
        <v>0</v>
      </c>
      <c r="AY84" s="4">
        <v>0</v>
      </c>
      <c r="AZ84" s="5">
        <v>0</v>
      </c>
      <c r="BA84" s="6">
        <v>0</v>
      </c>
      <c r="BB84" s="78">
        <v>0</v>
      </c>
      <c r="BC84" s="63">
        <v>47.443</v>
      </c>
      <c r="BD84" s="61">
        <v>44.591</v>
      </c>
      <c r="BE84" s="62">
        <v>47.443</v>
      </c>
      <c r="BF84" s="64">
        <v>46.746</v>
      </c>
      <c r="BG84" s="18">
        <v>0.357</v>
      </c>
      <c r="BH84" s="5">
        <v>0.408</v>
      </c>
      <c r="BI84" s="4">
        <v>0.447</v>
      </c>
      <c r="BJ84" s="5">
        <v>0.418</v>
      </c>
      <c r="BK84" s="4">
        <v>0.237</v>
      </c>
      <c r="BL84" s="5">
        <v>0.3275</v>
      </c>
      <c r="BM84" s="5">
        <v>0.3275</v>
      </c>
      <c r="BN84" s="7">
        <v>0.16375</v>
      </c>
      <c r="BO84" s="3">
        <v>0</v>
      </c>
      <c r="BP84" s="4">
        <v>0</v>
      </c>
      <c r="BQ84" s="5">
        <v>0</v>
      </c>
      <c r="BR84" s="4">
        <v>0</v>
      </c>
      <c r="BS84" s="5">
        <v>0</v>
      </c>
      <c r="BT84" s="4">
        <v>0</v>
      </c>
      <c r="BU84" s="5">
        <v>0</v>
      </c>
      <c r="BV84" s="27">
        <v>0</v>
      </c>
      <c r="BW84" s="18">
        <v>0</v>
      </c>
      <c r="BX84" s="5">
        <v>0</v>
      </c>
      <c r="BY84" s="5">
        <v>0</v>
      </c>
      <c r="BZ84" s="6">
        <v>0</v>
      </c>
    </row>
    <row r="85" spans="1:78" ht="15">
      <c r="A85" s="12">
        <v>10258</v>
      </c>
      <c r="B85" s="33" t="s">
        <v>91</v>
      </c>
      <c r="C85" s="3">
        <v>44.891848816029146</v>
      </c>
      <c r="D85" s="20">
        <v>48.244700342465755</v>
      </c>
      <c r="E85" s="19">
        <v>48.501571803652986</v>
      </c>
      <c r="F85" s="20">
        <v>50.95615425774135</v>
      </c>
      <c r="G85" s="19">
        <v>51.21090696347032</v>
      </c>
      <c r="H85" s="20">
        <v>51.46694223744294</v>
      </c>
      <c r="I85" s="19">
        <v>51.724255479452054</v>
      </c>
      <c r="J85" s="20">
        <v>51.98285985883426</v>
      </c>
      <c r="K85" s="19">
        <v>52.24274942922374</v>
      </c>
      <c r="L85" s="20">
        <v>52.50393938356165</v>
      </c>
      <c r="M85" s="19">
        <v>52.766439840182656</v>
      </c>
      <c r="N85" s="20">
        <v>53.03025717213114</v>
      </c>
      <c r="O85" s="19">
        <v>53.2953855022831</v>
      </c>
      <c r="P85" s="19">
        <v>53.56184486301369</v>
      </c>
      <c r="Q85" s="21">
        <v>53.829633561643824</v>
      </c>
      <c r="R85" s="4">
        <v>0</v>
      </c>
      <c r="S85" s="18">
        <v>0</v>
      </c>
      <c r="T85" s="5">
        <v>0</v>
      </c>
      <c r="U85" s="4">
        <v>0</v>
      </c>
      <c r="V85" s="5">
        <v>0</v>
      </c>
      <c r="W85" s="4">
        <v>0</v>
      </c>
      <c r="X85" s="5">
        <v>0</v>
      </c>
      <c r="Y85" s="4">
        <v>0</v>
      </c>
      <c r="Z85" s="5">
        <v>0</v>
      </c>
      <c r="AA85" s="4">
        <v>0</v>
      </c>
      <c r="AB85" s="5">
        <v>0</v>
      </c>
      <c r="AC85" s="4">
        <v>0</v>
      </c>
      <c r="AD85" s="5">
        <v>0</v>
      </c>
      <c r="AE85" s="5">
        <v>0</v>
      </c>
      <c r="AF85" s="6">
        <v>0</v>
      </c>
      <c r="AG85" s="18">
        <v>9.751255707762557</v>
      </c>
      <c r="AH85" s="5">
        <v>9.751255707762557</v>
      </c>
      <c r="AI85" s="4">
        <v>9.745218579234972</v>
      </c>
      <c r="AJ85" s="5">
        <v>9.751255707762557</v>
      </c>
      <c r="AK85" s="4">
        <v>9.968150684931507</v>
      </c>
      <c r="AL85" s="5">
        <v>9.968150684931507</v>
      </c>
      <c r="AM85" s="6">
        <v>9.961976320582878</v>
      </c>
      <c r="AN85" s="18">
        <v>0</v>
      </c>
      <c r="AO85" s="5">
        <v>0</v>
      </c>
      <c r="AP85" s="5">
        <v>0</v>
      </c>
      <c r="AQ85" s="4">
        <v>0</v>
      </c>
      <c r="AR85" s="5">
        <v>0</v>
      </c>
      <c r="AS85" s="4">
        <v>0</v>
      </c>
      <c r="AT85" s="32">
        <v>0</v>
      </c>
      <c r="AU85" s="18">
        <v>0</v>
      </c>
      <c r="AV85" s="5">
        <v>0</v>
      </c>
      <c r="AW85" s="4">
        <v>0</v>
      </c>
      <c r="AX85" s="5">
        <v>0</v>
      </c>
      <c r="AY85" s="4">
        <v>0</v>
      </c>
      <c r="AZ85" s="5">
        <v>0</v>
      </c>
      <c r="BA85" s="6">
        <v>0</v>
      </c>
      <c r="BB85" s="78">
        <v>0</v>
      </c>
      <c r="BC85" s="63">
        <v>38.518</v>
      </c>
      <c r="BD85" s="61">
        <v>36.202</v>
      </c>
      <c r="BE85" s="62">
        <v>38.518</v>
      </c>
      <c r="BF85" s="64">
        <v>37.952</v>
      </c>
      <c r="BG85" s="18">
        <v>0.371</v>
      </c>
      <c r="BH85" s="5">
        <v>0.362</v>
      </c>
      <c r="BI85" s="4">
        <v>0.27</v>
      </c>
      <c r="BJ85" s="5">
        <v>0.506</v>
      </c>
      <c r="BK85" s="4">
        <v>0.523</v>
      </c>
      <c r="BL85" s="5">
        <v>0.5145</v>
      </c>
      <c r="BM85" s="5">
        <v>0.5145</v>
      </c>
      <c r="BN85" s="7">
        <v>0.25725</v>
      </c>
      <c r="BO85" s="3">
        <v>0.01</v>
      </c>
      <c r="BP85" s="4">
        <v>0</v>
      </c>
      <c r="BQ85" s="5">
        <v>0</v>
      </c>
      <c r="BR85" s="4">
        <v>0</v>
      </c>
      <c r="BS85" s="5">
        <v>0.06</v>
      </c>
      <c r="BT85" s="4">
        <v>0.03</v>
      </c>
      <c r="BU85" s="5">
        <v>0.03</v>
      </c>
      <c r="BV85" s="27">
        <v>0.015</v>
      </c>
      <c r="BW85" s="18">
        <v>0.06999999999999999</v>
      </c>
      <c r="BX85" s="5">
        <v>0.09999999999999999</v>
      </c>
      <c r="BY85" s="5">
        <v>0.14500000000000002</v>
      </c>
      <c r="BZ85" s="6">
        <v>0.075</v>
      </c>
    </row>
    <row r="86" spans="1:78" ht="15">
      <c r="A86" s="12">
        <v>10259</v>
      </c>
      <c r="B86" s="33" t="s">
        <v>92</v>
      </c>
      <c r="C86" s="3">
        <v>25.6974043715847</v>
      </c>
      <c r="D86" s="20">
        <v>29.748515410958905</v>
      </c>
      <c r="E86" s="19">
        <v>30.14049497716896</v>
      </c>
      <c r="F86" s="20">
        <v>33.47039287340619</v>
      </c>
      <c r="G86" s="19">
        <v>33.872032648401834</v>
      </c>
      <c r="H86" s="20">
        <v>34.278500570776266</v>
      </c>
      <c r="I86" s="19">
        <v>36.67799668949771</v>
      </c>
      <c r="J86" s="20">
        <v>36.934743055555565</v>
      </c>
      <c r="K86" s="19">
        <v>37.19328196347031</v>
      </c>
      <c r="L86" s="20">
        <v>37.45363869863013</v>
      </c>
      <c r="M86" s="19">
        <v>37.715811301369854</v>
      </c>
      <c r="N86" s="20">
        <v>37.97982183515482</v>
      </c>
      <c r="O86" s="19">
        <v>38.24567910958904</v>
      </c>
      <c r="P86" s="19">
        <v>38.513401141552514</v>
      </c>
      <c r="Q86" s="21">
        <v>38.78299440639269</v>
      </c>
      <c r="R86" s="4">
        <v>0</v>
      </c>
      <c r="S86" s="18">
        <v>0</v>
      </c>
      <c r="T86" s="5">
        <v>0</v>
      </c>
      <c r="U86" s="4">
        <v>0</v>
      </c>
      <c r="V86" s="5">
        <v>0</v>
      </c>
      <c r="W86" s="4">
        <v>0</v>
      </c>
      <c r="X86" s="5">
        <v>0</v>
      </c>
      <c r="Y86" s="4">
        <v>0</v>
      </c>
      <c r="Z86" s="5">
        <v>0</v>
      </c>
      <c r="AA86" s="4">
        <v>0</v>
      </c>
      <c r="AB86" s="5">
        <v>0</v>
      </c>
      <c r="AC86" s="4">
        <v>0</v>
      </c>
      <c r="AD86" s="5">
        <v>0</v>
      </c>
      <c r="AE86" s="5">
        <v>0</v>
      </c>
      <c r="AF86" s="6">
        <v>0</v>
      </c>
      <c r="AG86" s="18">
        <v>0</v>
      </c>
      <c r="AH86" s="5">
        <v>0</v>
      </c>
      <c r="AI86" s="4">
        <v>0</v>
      </c>
      <c r="AJ86" s="5">
        <v>0</v>
      </c>
      <c r="AK86" s="4">
        <v>0</v>
      </c>
      <c r="AL86" s="5">
        <v>0</v>
      </c>
      <c r="AM86" s="6">
        <v>0</v>
      </c>
      <c r="AN86" s="18">
        <v>0</v>
      </c>
      <c r="AO86" s="5">
        <v>0</v>
      </c>
      <c r="AP86" s="5">
        <v>0</v>
      </c>
      <c r="AQ86" s="4">
        <v>0</v>
      </c>
      <c r="AR86" s="5">
        <v>0</v>
      </c>
      <c r="AS86" s="4">
        <v>0</v>
      </c>
      <c r="AT86" s="32">
        <v>0</v>
      </c>
      <c r="AU86" s="18">
        <v>0</v>
      </c>
      <c r="AV86" s="5">
        <v>0</v>
      </c>
      <c r="AW86" s="4">
        <v>0</v>
      </c>
      <c r="AX86" s="5">
        <v>0</v>
      </c>
      <c r="AY86" s="4">
        <v>0</v>
      </c>
      <c r="AZ86" s="5">
        <v>0</v>
      </c>
      <c r="BA86" s="6">
        <v>0</v>
      </c>
      <c r="BB86" s="78">
        <v>0</v>
      </c>
      <c r="BC86" s="63">
        <v>27.388</v>
      </c>
      <c r="BD86" s="61">
        <v>25.741</v>
      </c>
      <c r="BE86" s="62">
        <v>27.388</v>
      </c>
      <c r="BF86" s="64">
        <v>26.985</v>
      </c>
      <c r="BG86" s="18">
        <v>0.179</v>
      </c>
      <c r="BH86" s="5">
        <v>0.145</v>
      </c>
      <c r="BI86" s="4">
        <v>0.308</v>
      </c>
      <c r="BJ86" s="5">
        <v>0.225</v>
      </c>
      <c r="BK86" s="4">
        <v>0.175</v>
      </c>
      <c r="BL86" s="5">
        <v>0.2</v>
      </c>
      <c r="BM86" s="5">
        <v>0.2</v>
      </c>
      <c r="BN86" s="7">
        <v>0.1</v>
      </c>
      <c r="BO86" s="3">
        <v>0</v>
      </c>
      <c r="BP86" s="4">
        <v>0</v>
      </c>
      <c r="BQ86" s="5">
        <v>0</v>
      </c>
      <c r="BR86" s="4">
        <v>0</v>
      </c>
      <c r="BS86" s="5">
        <v>0</v>
      </c>
      <c r="BT86" s="4">
        <v>0</v>
      </c>
      <c r="BU86" s="5">
        <v>0</v>
      </c>
      <c r="BV86" s="27">
        <v>0</v>
      </c>
      <c r="BW86" s="18">
        <v>0</v>
      </c>
      <c r="BX86" s="5">
        <v>0</v>
      </c>
      <c r="BY86" s="5">
        <v>0</v>
      </c>
      <c r="BZ86" s="6">
        <v>0</v>
      </c>
    </row>
    <row r="87" spans="1:78" ht="15">
      <c r="A87" s="12">
        <v>10260</v>
      </c>
      <c r="B87" s="33" t="s">
        <v>93</v>
      </c>
      <c r="C87" s="3">
        <v>25.4308970856102</v>
      </c>
      <c r="D87" s="20">
        <v>26.67905639269407</v>
      </c>
      <c r="E87" s="19">
        <v>26.793847831050225</v>
      </c>
      <c r="F87" s="20">
        <v>27.046295081967216</v>
      </c>
      <c r="G87" s="19">
        <v>27.1764350456621</v>
      </c>
      <c r="H87" s="20">
        <v>27.30357431506849</v>
      </c>
      <c r="I87" s="19">
        <v>27.43071278538813</v>
      </c>
      <c r="J87" s="20">
        <v>27.553462317850638</v>
      </c>
      <c r="K87" s="19">
        <v>27.68499132420091</v>
      </c>
      <c r="L87" s="20">
        <v>27.812130707762567</v>
      </c>
      <c r="M87" s="19">
        <v>27.9392700913242</v>
      </c>
      <c r="N87" s="20">
        <v>28.060629439890707</v>
      </c>
      <c r="O87" s="19">
        <v>28.19354897260274</v>
      </c>
      <c r="P87" s="19">
        <v>28.320687214611873</v>
      </c>
      <c r="Q87" s="21">
        <v>28.447827168949768</v>
      </c>
      <c r="R87" s="4">
        <v>0</v>
      </c>
      <c r="S87" s="18">
        <v>0</v>
      </c>
      <c r="T87" s="5">
        <v>0</v>
      </c>
      <c r="U87" s="4">
        <v>0</v>
      </c>
      <c r="V87" s="5">
        <v>0</v>
      </c>
      <c r="W87" s="4">
        <v>0</v>
      </c>
      <c r="X87" s="5">
        <v>0</v>
      </c>
      <c r="Y87" s="4">
        <v>0</v>
      </c>
      <c r="Z87" s="5">
        <v>0</v>
      </c>
      <c r="AA87" s="4">
        <v>0</v>
      </c>
      <c r="AB87" s="5">
        <v>0</v>
      </c>
      <c r="AC87" s="4">
        <v>0</v>
      </c>
      <c r="AD87" s="5">
        <v>0</v>
      </c>
      <c r="AE87" s="5">
        <v>0</v>
      </c>
      <c r="AF87" s="6">
        <v>0</v>
      </c>
      <c r="AG87" s="18">
        <v>0</v>
      </c>
      <c r="AH87" s="5">
        <v>0</v>
      </c>
      <c r="AI87" s="4">
        <v>0</v>
      </c>
      <c r="AJ87" s="5">
        <v>0</v>
      </c>
      <c r="AK87" s="4">
        <v>0</v>
      </c>
      <c r="AL87" s="5">
        <v>0</v>
      </c>
      <c r="AM87" s="6">
        <v>0</v>
      </c>
      <c r="AN87" s="18">
        <v>0</v>
      </c>
      <c r="AO87" s="5">
        <v>0</v>
      </c>
      <c r="AP87" s="5">
        <v>0</v>
      </c>
      <c r="AQ87" s="4">
        <v>0</v>
      </c>
      <c r="AR87" s="5">
        <v>0</v>
      </c>
      <c r="AS87" s="4">
        <v>0</v>
      </c>
      <c r="AT87" s="32">
        <v>0</v>
      </c>
      <c r="AU87" s="18">
        <v>0</v>
      </c>
      <c r="AV87" s="5">
        <v>0</v>
      </c>
      <c r="AW87" s="4">
        <v>0</v>
      </c>
      <c r="AX87" s="5">
        <v>0</v>
      </c>
      <c r="AY87" s="4">
        <v>0</v>
      </c>
      <c r="AZ87" s="5">
        <v>0</v>
      </c>
      <c r="BA87" s="6">
        <v>0</v>
      </c>
      <c r="BB87" s="78">
        <v>0</v>
      </c>
      <c r="BC87" s="63">
        <v>26.677</v>
      </c>
      <c r="BD87" s="61">
        <v>25.073</v>
      </c>
      <c r="BE87" s="62">
        <v>26.677</v>
      </c>
      <c r="BF87" s="64">
        <v>26.285</v>
      </c>
      <c r="BG87" s="18">
        <v>0.246</v>
      </c>
      <c r="BH87" s="5">
        <v>0.258</v>
      </c>
      <c r="BI87" s="4">
        <v>0.379</v>
      </c>
      <c r="BJ87" s="5">
        <v>0.354</v>
      </c>
      <c r="BK87" s="4">
        <v>0.29</v>
      </c>
      <c r="BL87" s="5">
        <v>0.32199999999999995</v>
      </c>
      <c r="BM87" s="5">
        <v>0.32199999999999995</v>
      </c>
      <c r="BN87" s="7">
        <v>0.16099999999999998</v>
      </c>
      <c r="BO87" s="3">
        <v>0</v>
      </c>
      <c r="BP87" s="4">
        <v>0</v>
      </c>
      <c r="BQ87" s="5">
        <v>0</v>
      </c>
      <c r="BR87" s="4">
        <v>0</v>
      </c>
      <c r="BS87" s="5">
        <v>0</v>
      </c>
      <c r="BT87" s="4">
        <v>0</v>
      </c>
      <c r="BU87" s="5">
        <v>0</v>
      </c>
      <c r="BV87" s="27">
        <v>0</v>
      </c>
      <c r="BW87" s="18">
        <v>0</v>
      </c>
      <c r="BX87" s="5">
        <v>0</v>
      </c>
      <c r="BY87" s="5">
        <v>0</v>
      </c>
      <c r="BZ87" s="6">
        <v>0</v>
      </c>
    </row>
    <row r="88" spans="1:78" ht="15">
      <c r="A88" s="12">
        <v>10273</v>
      </c>
      <c r="B88" s="33" t="s">
        <v>94</v>
      </c>
      <c r="C88" s="3">
        <v>6.000227686703097</v>
      </c>
      <c r="D88" s="20">
        <v>8.251653538812786</v>
      </c>
      <c r="E88" s="19">
        <v>8.590946232876712</v>
      </c>
      <c r="F88" s="20">
        <v>8.085224612932603</v>
      </c>
      <c r="G88" s="19">
        <v>8.181965182648401</v>
      </c>
      <c r="H88" s="20">
        <v>8.194042465753423</v>
      </c>
      <c r="I88" s="19">
        <v>8.206119634703194</v>
      </c>
      <c r="J88" s="20">
        <v>8.212909836065576</v>
      </c>
      <c r="K88" s="19">
        <v>8.230274200913243</v>
      </c>
      <c r="L88" s="20">
        <v>8.242351027397259</v>
      </c>
      <c r="M88" s="19">
        <v>8.25442808219178</v>
      </c>
      <c r="N88" s="20">
        <v>8.261086862477232</v>
      </c>
      <c r="O88" s="19">
        <v>8.278582305936073</v>
      </c>
      <c r="P88" s="19">
        <v>8.290659817351598</v>
      </c>
      <c r="Q88" s="21">
        <v>8.302736757990868</v>
      </c>
      <c r="R88" s="4">
        <v>0</v>
      </c>
      <c r="S88" s="18">
        <v>0</v>
      </c>
      <c r="T88" s="5">
        <v>0</v>
      </c>
      <c r="U88" s="4">
        <v>0</v>
      </c>
      <c r="V88" s="5">
        <v>0</v>
      </c>
      <c r="W88" s="4">
        <v>0</v>
      </c>
      <c r="X88" s="5">
        <v>0</v>
      </c>
      <c r="Y88" s="4">
        <v>0</v>
      </c>
      <c r="Z88" s="5">
        <v>0</v>
      </c>
      <c r="AA88" s="4">
        <v>0</v>
      </c>
      <c r="AB88" s="5">
        <v>0</v>
      </c>
      <c r="AC88" s="4">
        <v>0</v>
      </c>
      <c r="AD88" s="5">
        <v>0</v>
      </c>
      <c r="AE88" s="5">
        <v>0</v>
      </c>
      <c r="AF88" s="6">
        <v>0</v>
      </c>
      <c r="AG88" s="18">
        <v>0</v>
      </c>
      <c r="AH88" s="5">
        <v>0</v>
      </c>
      <c r="AI88" s="4">
        <v>0</v>
      </c>
      <c r="AJ88" s="5">
        <v>0</v>
      </c>
      <c r="AK88" s="4">
        <v>0</v>
      </c>
      <c r="AL88" s="5">
        <v>0</v>
      </c>
      <c r="AM88" s="6">
        <v>0</v>
      </c>
      <c r="AN88" s="18">
        <v>0</v>
      </c>
      <c r="AO88" s="5">
        <v>0</v>
      </c>
      <c r="AP88" s="5">
        <v>0</v>
      </c>
      <c r="AQ88" s="4">
        <v>0</v>
      </c>
      <c r="AR88" s="5">
        <v>0</v>
      </c>
      <c r="AS88" s="4">
        <v>0</v>
      </c>
      <c r="AT88" s="32">
        <v>0</v>
      </c>
      <c r="AU88" s="18">
        <v>0</v>
      </c>
      <c r="AV88" s="5">
        <v>0</v>
      </c>
      <c r="AW88" s="4">
        <v>0</v>
      </c>
      <c r="AX88" s="5">
        <v>0</v>
      </c>
      <c r="AY88" s="4">
        <v>0</v>
      </c>
      <c r="AZ88" s="5">
        <v>0</v>
      </c>
      <c r="BA88" s="6">
        <v>0</v>
      </c>
      <c r="BB88" s="78">
        <v>0</v>
      </c>
      <c r="BC88" s="63">
        <v>5.969</v>
      </c>
      <c r="BD88" s="61">
        <v>5.61</v>
      </c>
      <c r="BE88" s="62">
        <v>5.969</v>
      </c>
      <c r="BF88" s="64">
        <v>5.881</v>
      </c>
      <c r="BG88" s="18">
        <v>0.091</v>
      </c>
      <c r="BH88" s="5">
        <v>0.081</v>
      </c>
      <c r="BI88" s="4">
        <v>0.045</v>
      </c>
      <c r="BJ88" s="5">
        <v>0.016</v>
      </c>
      <c r="BK88" s="4">
        <v>0.01</v>
      </c>
      <c r="BL88" s="5">
        <v>0.013000000000000001</v>
      </c>
      <c r="BM88" s="5">
        <v>0.013000000000000001</v>
      </c>
      <c r="BN88" s="7">
        <v>0.006500000000000001</v>
      </c>
      <c r="BO88" s="3">
        <v>0</v>
      </c>
      <c r="BP88" s="4">
        <v>0</v>
      </c>
      <c r="BQ88" s="5">
        <v>0</v>
      </c>
      <c r="BR88" s="4">
        <v>0</v>
      </c>
      <c r="BS88" s="5">
        <v>0</v>
      </c>
      <c r="BT88" s="4">
        <v>0</v>
      </c>
      <c r="BU88" s="5">
        <v>0</v>
      </c>
      <c r="BV88" s="27">
        <v>0</v>
      </c>
      <c r="BW88" s="18">
        <v>0</v>
      </c>
      <c r="BX88" s="5">
        <v>0</v>
      </c>
      <c r="BY88" s="5">
        <v>0</v>
      </c>
      <c r="BZ88" s="6">
        <v>0</v>
      </c>
    </row>
    <row r="89" spans="1:78" ht="15">
      <c r="A89" s="12">
        <v>10278</v>
      </c>
      <c r="B89" s="33" t="s">
        <v>95</v>
      </c>
      <c r="C89" s="3">
        <v>39.22939435336976</v>
      </c>
      <c r="D89" s="20">
        <v>39.989389041095876</v>
      </c>
      <c r="E89" s="19">
        <v>40.538996004566215</v>
      </c>
      <c r="F89" s="20">
        <v>41.06089219034609</v>
      </c>
      <c r="G89" s="19">
        <v>41.6382069634703</v>
      </c>
      <c r="H89" s="20">
        <v>42.18781301369863</v>
      </c>
      <c r="I89" s="19">
        <v>42.73741906392694</v>
      </c>
      <c r="J89" s="20">
        <v>43.25331079234972</v>
      </c>
      <c r="K89" s="19">
        <v>43.836631963470325</v>
      </c>
      <c r="L89" s="20">
        <v>44.38623801369863</v>
      </c>
      <c r="M89" s="19">
        <v>44.935844063926936</v>
      </c>
      <c r="N89" s="20">
        <v>45.44572711748635</v>
      </c>
      <c r="O89" s="19">
        <v>46.03505547945206</v>
      </c>
      <c r="P89" s="19">
        <v>46.58466210045661</v>
      </c>
      <c r="Q89" s="21">
        <v>47.134267922374434</v>
      </c>
      <c r="R89" s="4">
        <v>0</v>
      </c>
      <c r="S89" s="18">
        <v>0</v>
      </c>
      <c r="T89" s="5">
        <v>0</v>
      </c>
      <c r="U89" s="4">
        <v>0</v>
      </c>
      <c r="V89" s="5">
        <v>0</v>
      </c>
      <c r="W89" s="4">
        <v>0</v>
      </c>
      <c r="X89" s="5">
        <v>0</v>
      </c>
      <c r="Y89" s="4">
        <v>0</v>
      </c>
      <c r="Z89" s="5">
        <v>0</v>
      </c>
      <c r="AA89" s="4">
        <v>0</v>
      </c>
      <c r="AB89" s="5">
        <v>0</v>
      </c>
      <c r="AC89" s="4">
        <v>0</v>
      </c>
      <c r="AD89" s="5">
        <v>0</v>
      </c>
      <c r="AE89" s="5">
        <v>0</v>
      </c>
      <c r="AF89" s="6">
        <v>0</v>
      </c>
      <c r="AG89" s="18">
        <v>1.5296803652968036</v>
      </c>
      <c r="AH89" s="5">
        <v>1.5296803652968036</v>
      </c>
      <c r="AI89" s="4">
        <v>1.5273224043715847</v>
      </c>
      <c r="AJ89" s="5">
        <v>1.5296803652968036</v>
      </c>
      <c r="AK89" s="4">
        <v>1.5296803652968036</v>
      </c>
      <c r="AL89" s="5">
        <v>1.5296803652968036</v>
      </c>
      <c r="AM89" s="6">
        <v>1.5273224043715847</v>
      </c>
      <c r="AN89" s="18">
        <v>0</v>
      </c>
      <c r="AO89" s="5">
        <v>0</v>
      </c>
      <c r="AP89" s="5">
        <v>0</v>
      </c>
      <c r="AQ89" s="4">
        <v>0</v>
      </c>
      <c r="AR89" s="5">
        <v>0</v>
      </c>
      <c r="AS89" s="4">
        <v>0</v>
      </c>
      <c r="AT89" s="32">
        <v>0</v>
      </c>
      <c r="AU89" s="18">
        <v>0</v>
      </c>
      <c r="AV89" s="5">
        <v>0</v>
      </c>
      <c r="AW89" s="4">
        <v>0</v>
      </c>
      <c r="AX89" s="5">
        <v>0</v>
      </c>
      <c r="AY89" s="4">
        <v>0</v>
      </c>
      <c r="AZ89" s="5">
        <v>0</v>
      </c>
      <c r="BA89" s="6">
        <v>0</v>
      </c>
      <c r="BB89" s="78">
        <v>0</v>
      </c>
      <c r="BC89" s="63">
        <v>36.464</v>
      </c>
      <c r="BD89" s="61">
        <v>34.272</v>
      </c>
      <c r="BE89" s="62">
        <v>36.464</v>
      </c>
      <c r="BF89" s="64">
        <v>35.928</v>
      </c>
      <c r="BG89" s="18">
        <v>0.418</v>
      </c>
      <c r="BH89" s="5">
        <v>0.303</v>
      </c>
      <c r="BI89" s="4">
        <v>0.351</v>
      </c>
      <c r="BJ89" s="5">
        <v>0.156</v>
      </c>
      <c r="BK89" s="4">
        <v>0.44</v>
      </c>
      <c r="BL89" s="5">
        <v>0.298</v>
      </c>
      <c r="BM89" s="5">
        <v>0.298</v>
      </c>
      <c r="BN89" s="7">
        <v>0.149</v>
      </c>
      <c r="BO89" s="3">
        <v>0.068</v>
      </c>
      <c r="BP89" s="4">
        <v>0</v>
      </c>
      <c r="BQ89" s="5">
        <v>0</v>
      </c>
      <c r="BR89" s="4">
        <v>0.001</v>
      </c>
      <c r="BS89" s="5">
        <v>0.002</v>
      </c>
      <c r="BT89" s="4">
        <v>0.0015</v>
      </c>
      <c r="BU89" s="5">
        <v>0.0015</v>
      </c>
      <c r="BV89" s="27">
        <v>0.00075</v>
      </c>
      <c r="BW89" s="18">
        <v>0.07100000000000001</v>
      </c>
      <c r="BX89" s="5">
        <v>0.07250000000000001</v>
      </c>
      <c r="BY89" s="5">
        <v>0.07475000000000001</v>
      </c>
      <c r="BZ89" s="6">
        <v>0.00375</v>
      </c>
    </row>
    <row r="90" spans="1:78" ht="15">
      <c r="A90" s="12">
        <v>10279</v>
      </c>
      <c r="B90" s="33" t="s">
        <v>96</v>
      </c>
      <c r="C90" s="3">
        <v>65.27071948998179</v>
      </c>
      <c r="D90" s="20">
        <v>137.6997885844749</v>
      </c>
      <c r="E90" s="19">
        <v>163.57611347031963</v>
      </c>
      <c r="F90" s="20">
        <v>159.86907445355195</v>
      </c>
      <c r="G90" s="19">
        <v>184.8089255707763</v>
      </c>
      <c r="H90" s="20">
        <v>206.0403159817352</v>
      </c>
      <c r="I90" s="19">
        <v>225.94328630136988</v>
      </c>
      <c r="J90" s="20">
        <v>247.57012044626595</v>
      </c>
      <c r="K90" s="19">
        <v>270.3873388127854</v>
      </c>
      <c r="L90" s="20">
        <v>293.2118166666667</v>
      </c>
      <c r="M90" s="19">
        <v>298.96735513698627</v>
      </c>
      <c r="N90" s="20">
        <v>298.1507161885246</v>
      </c>
      <c r="O90" s="19">
        <v>298.9678843607306</v>
      </c>
      <c r="P90" s="19">
        <v>290.1099166666667</v>
      </c>
      <c r="Q90" s="21">
        <v>284.7214623287672</v>
      </c>
      <c r="R90" s="4">
        <v>0</v>
      </c>
      <c r="S90" s="18">
        <v>63.14992557077627</v>
      </c>
      <c r="T90" s="5">
        <v>87.5705799086758</v>
      </c>
      <c r="U90" s="4">
        <v>77.8372901326952</v>
      </c>
      <c r="V90" s="5">
        <v>102.81177561409827</v>
      </c>
      <c r="W90" s="4">
        <v>168.8533823059361</v>
      </c>
      <c r="X90" s="5">
        <v>200.82833915525111</v>
      </c>
      <c r="Y90" s="4">
        <v>232.01043294626592</v>
      </c>
      <c r="Z90" s="5">
        <v>262.28073630136987</v>
      </c>
      <c r="AA90" s="4">
        <v>271.9104697488584</v>
      </c>
      <c r="AB90" s="5">
        <v>274.64743025114154</v>
      </c>
      <c r="AC90" s="4">
        <v>280.62399840619315</v>
      </c>
      <c r="AD90" s="5">
        <v>286.7169392694064</v>
      </c>
      <c r="AE90" s="5">
        <v>292.79327705479454</v>
      </c>
      <c r="AF90" s="6">
        <v>297.065194977169</v>
      </c>
      <c r="AG90" s="18">
        <v>4.404452054794521</v>
      </c>
      <c r="AH90" s="5">
        <v>4.404452054794521</v>
      </c>
      <c r="AI90" s="4">
        <v>4.405054644808743</v>
      </c>
      <c r="AJ90" s="5">
        <v>4.404452054794521</v>
      </c>
      <c r="AK90" s="4">
        <v>4.404452054794521</v>
      </c>
      <c r="AL90" s="5">
        <v>4.404452054794521</v>
      </c>
      <c r="AM90" s="6">
        <v>4.405054644808743</v>
      </c>
      <c r="AN90" s="18">
        <v>0</v>
      </c>
      <c r="AO90" s="5">
        <v>0</v>
      </c>
      <c r="AP90" s="5">
        <v>0</v>
      </c>
      <c r="AQ90" s="4">
        <v>0</v>
      </c>
      <c r="AR90" s="5">
        <v>0</v>
      </c>
      <c r="AS90" s="4">
        <v>0</v>
      </c>
      <c r="AT90" s="32">
        <v>0</v>
      </c>
      <c r="AU90" s="18">
        <v>0</v>
      </c>
      <c r="AV90" s="5">
        <v>0</v>
      </c>
      <c r="AW90" s="4">
        <v>0</v>
      </c>
      <c r="AX90" s="5">
        <v>0</v>
      </c>
      <c r="AY90" s="4">
        <v>0</v>
      </c>
      <c r="AZ90" s="5">
        <v>0</v>
      </c>
      <c r="BA90" s="6">
        <v>0</v>
      </c>
      <c r="BB90" s="78">
        <v>0</v>
      </c>
      <c r="BC90" s="63">
        <v>65.731</v>
      </c>
      <c r="BD90" s="61">
        <v>61.779</v>
      </c>
      <c r="BE90" s="62">
        <v>65.731</v>
      </c>
      <c r="BF90" s="64">
        <v>64.765</v>
      </c>
      <c r="BG90" s="18">
        <v>0.56</v>
      </c>
      <c r="BH90" s="5">
        <v>0.603</v>
      </c>
      <c r="BI90" s="4">
        <v>0.565</v>
      </c>
      <c r="BJ90" s="5">
        <v>0.411</v>
      </c>
      <c r="BK90" s="4">
        <v>0.196</v>
      </c>
      <c r="BL90" s="5">
        <v>0.3035</v>
      </c>
      <c r="BM90" s="5">
        <v>0.3035</v>
      </c>
      <c r="BN90" s="7">
        <v>0.15175</v>
      </c>
      <c r="BO90" s="3">
        <v>0.001</v>
      </c>
      <c r="BP90" s="4">
        <v>0</v>
      </c>
      <c r="BQ90" s="5">
        <v>0.108</v>
      </c>
      <c r="BR90" s="4">
        <v>0.123</v>
      </c>
      <c r="BS90" s="5">
        <v>0</v>
      </c>
      <c r="BT90" s="4">
        <v>0.0615</v>
      </c>
      <c r="BU90" s="5">
        <v>0.0615</v>
      </c>
      <c r="BV90" s="27">
        <v>0.03075</v>
      </c>
      <c r="BW90" s="18">
        <v>0.23199999999999998</v>
      </c>
      <c r="BX90" s="5">
        <v>0.2935</v>
      </c>
      <c r="BY90" s="5">
        <v>0.38575</v>
      </c>
      <c r="BZ90" s="6">
        <v>0.15375</v>
      </c>
    </row>
    <row r="91" spans="1:78" ht="15">
      <c r="A91" s="12">
        <v>10284</v>
      </c>
      <c r="B91" s="33" t="s">
        <v>97</v>
      </c>
      <c r="C91" s="3">
        <v>9.78415300546448</v>
      </c>
      <c r="D91" s="20">
        <v>10.614960616438356</v>
      </c>
      <c r="E91" s="19">
        <v>10.666957990867582</v>
      </c>
      <c r="F91" s="20">
        <v>10.849461520947175</v>
      </c>
      <c r="G91" s="19">
        <v>10.997114041095891</v>
      </c>
      <c r="H91" s="20">
        <v>11.107962671232878</v>
      </c>
      <c r="I91" s="19">
        <v>11.21587214611872</v>
      </c>
      <c r="J91" s="20">
        <v>11.286100295992712</v>
      </c>
      <c r="K91" s="19">
        <v>11.423466438356163</v>
      </c>
      <c r="L91" s="20">
        <v>11.523420433789953</v>
      </c>
      <c r="M91" s="19">
        <v>11.620978652968038</v>
      </c>
      <c r="N91" s="20">
        <v>11.68027925774135</v>
      </c>
      <c r="O91" s="19">
        <v>11.809345890410958</v>
      </c>
      <c r="P91" s="19">
        <v>11.900357420091327</v>
      </c>
      <c r="Q91" s="21">
        <v>11.989376255707763</v>
      </c>
      <c r="R91" s="4">
        <v>0</v>
      </c>
      <c r="S91" s="18">
        <v>0</v>
      </c>
      <c r="T91" s="5">
        <v>0</v>
      </c>
      <c r="U91" s="4">
        <v>0</v>
      </c>
      <c r="V91" s="5">
        <v>0</v>
      </c>
      <c r="W91" s="4">
        <v>0</v>
      </c>
      <c r="X91" s="5">
        <v>0</v>
      </c>
      <c r="Y91" s="4">
        <v>0</v>
      </c>
      <c r="Z91" s="5">
        <v>0</v>
      </c>
      <c r="AA91" s="4">
        <v>0</v>
      </c>
      <c r="AB91" s="5">
        <v>0</v>
      </c>
      <c r="AC91" s="4">
        <v>0</v>
      </c>
      <c r="AD91" s="5">
        <v>0</v>
      </c>
      <c r="AE91" s="5">
        <v>0</v>
      </c>
      <c r="AF91" s="6">
        <v>0</v>
      </c>
      <c r="AG91" s="18">
        <v>0</v>
      </c>
      <c r="AH91" s="5">
        <v>0</v>
      </c>
      <c r="AI91" s="4">
        <v>0</v>
      </c>
      <c r="AJ91" s="5">
        <v>0</v>
      </c>
      <c r="AK91" s="4">
        <v>0</v>
      </c>
      <c r="AL91" s="5">
        <v>0</v>
      </c>
      <c r="AM91" s="6">
        <v>0</v>
      </c>
      <c r="AN91" s="18">
        <v>0</v>
      </c>
      <c r="AO91" s="5">
        <v>0</v>
      </c>
      <c r="AP91" s="5">
        <v>0</v>
      </c>
      <c r="AQ91" s="4">
        <v>0</v>
      </c>
      <c r="AR91" s="5">
        <v>0</v>
      </c>
      <c r="AS91" s="4">
        <v>0</v>
      </c>
      <c r="AT91" s="32">
        <v>0</v>
      </c>
      <c r="AU91" s="18">
        <v>0</v>
      </c>
      <c r="AV91" s="5">
        <v>0</v>
      </c>
      <c r="AW91" s="4">
        <v>0</v>
      </c>
      <c r="AX91" s="5">
        <v>0</v>
      </c>
      <c r="AY91" s="4">
        <v>0</v>
      </c>
      <c r="AZ91" s="5">
        <v>0</v>
      </c>
      <c r="BA91" s="6">
        <v>0</v>
      </c>
      <c r="BB91" s="78">
        <v>0</v>
      </c>
      <c r="BC91" s="63">
        <v>10.31</v>
      </c>
      <c r="BD91" s="61">
        <v>9.69</v>
      </c>
      <c r="BE91" s="62">
        <v>10.31</v>
      </c>
      <c r="BF91" s="64">
        <v>10.158</v>
      </c>
      <c r="BG91" s="18">
        <v>0.056</v>
      </c>
      <c r="BH91" s="5">
        <v>0.08</v>
      </c>
      <c r="BI91" s="4">
        <v>0.115</v>
      </c>
      <c r="BJ91" s="5">
        <v>0.042</v>
      </c>
      <c r="BK91" s="4">
        <v>0.051</v>
      </c>
      <c r="BL91" s="5">
        <v>0.0465</v>
      </c>
      <c r="BM91" s="5">
        <v>0.0465</v>
      </c>
      <c r="BN91" s="7">
        <v>0.02325</v>
      </c>
      <c r="BO91" s="3">
        <v>0</v>
      </c>
      <c r="BP91" s="4">
        <v>0</v>
      </c>
      <c r="BQ91" s="5">
        <v>0</v>
      </c>
      <c r="BR91" s="4">
        <v>0</v>
      </c>
      <c r="BS91" s="5">
        <v>0</v>
      </c>
      <c r="BT91" s="4">
        <v>0</v>
      </c>
      <c r="BU91" s="5">
        <v>0</v>
      </c>
      <c r="BV91" s="27">
        <v>0</v>
      </c>
      <c r="BW91" s="18">
        <v>0</v>
      </c>
      <c r="BX91" s="5">
        <v>0</v>
      </c>
      <c r="BY91" s="5">
        <v>0</v>
      </c>
      <c r="BZ91" s="6">
        <v>0</v>
      </c>
    </row>
    <row r="92" spans="1:78" ht="15">
      <c r="A92" s="12">
        <v>10285</v>
      </c>
      <c r="B92" s="33" t="s">
        <v>98</v>
      </c>
      <c r="C92" s="3">
        <v>6.756489071038251</v>
      </c>
      <c r="D92" s="20">
        <v>7.475100228310501</v>
      </c>
      <c r="E92" s="19">
        <v>7.515010502283103</v>
      </c>
      <c r="F92" s="20">
        <v>7.782745560109288</v>
      </c>
      <c r="G92" s="19">
        <v>7.8202502283105035</v>
      </c>
      <c r="H92" s="20">
        <v>7.861037899543378</v>
      </c>
      <c r="I92" s="19">
        <v>7.90182602739726</v>
      </c>
      <c r="J92" s="20">
        <v>7.945452527322406</v>
      </c>
      <c r="K92" s="19">
        <v>7.983402054794519</v>
      </c>
      <c r="L92" s="20">
        <v>8.0241899543379</v>
      </c>
      <c r="M92" s="19">
        <v>8.064978196347033</v>
      </c>
      <c r="N92" s="20">
        <v>8.108158697632058</v>
      </c>
      <c r="O92" s="19">
        <v>8.146554337899543</v>
      </c>
      <c r="P92" s="19">
        <v>8.187342351598174</v>
      </c>
      <c r="Q92" s="21">
        <v>8.228130479452053</v>
      </c>
      <c r="R92" s="4">
        <v>0</v>
      </c>
      <c r="S92" s="18">
        <v>0</v>
      </c>
      <c r="T92" s="5">
        <v>0</v>
      </c>
      <c r="U92" s="4">
        <v>0</v>
      </c>
      <c r="V92" s="5">
        <v>0</v>
      </c>
      <c r="W92" s="4">
        <v>0</v>
      </c>
      <c r="X92" s="5">
        <v>0</v>
      </c>
      <c r="Y92" s="4">
        <v>0</v>
      </c>
      <c r="Z92" s="5">
        <v>0</v>
      </c>
      <c r="AA92" s="4">
        <v>0</v>
      </c>
      <c r="AB92" s="5">
        <v>0</v>
      </c>
      <c r="AC92" s="4">
        <v>0</v>
      </c>
      <c r="AD92" s="5">
        <v>0</v>
      </c>
      <c r="AE92" s="5">
        <v>0</v>
      </c>
      <c r="AF92" s="6">
        <v>0</v>
      </c>
      <c r="AG92" s="18">
        <v>0</v>
      </c>
      <c r="AH92" s="5">
        <v>0</v>
      </c>
      <c r="AI92" s="4">
        <v>0</v>
      </c>
      <c r="AJ92" s="5">
        <v>0</v>
      </c>
      <c r="AK92" s="4">
        <v>0</v>
      </c>
      <c r="AL92" s="5">
        <v>0</v>
      </c>
      <c r="AM92" s="6">
        <v>0</v>
      </c>
      <c r="AN92" s="18">
        <v>0</v>
      </c>
      <c r="AO92" s="5">
        <v>0</v>
      </c>
      <c r="AP92" s="5">
        <v>0</v>
      </c>
      <c r="AQ92" s="4">
        <v>0</v>
      </c>
      <c r="AR92" s="5">
        <v>0</v>
      </c>
      <c r="AS92" s="4">
        <v>0</v>
      </c>
      <c r="AT92" s="32">
        <v>0</v>
      </c>
      <c r="AU92" s="18">
        <v>0</v>
      </c>
      <c r="AV92" s="5">
        <v>0</v>
      </c>
      <c r="AW92" s="4">
        <v>0</v>
      </c>
      <c r="AX92" s="5">
        <v>0</v>
      </c>
      <c r="AY92" s="4">
        <v>0</v>
      </c>
      <c r="AZ92" s="5">
        <v>0</v>
      </c>
      <c r="BA92" s="6">
        <v>0</v>
      </c>
      <c r="BB92" s="78">
        <v>0</v>
      </c>
      <c r="BC92" s="63">
        <v>6.626</v>
      </c>
      <c r="BD92" s="61">
        <v>6.228</v>
      </c>
      <c r="BE92" s="62">
        <v>6.626</v>
      </c>
      <c r="BF92" s="64">
        <v>6.529</v>
      </c>
      <c r="BG92" s="18">
        <v>0.058</v>
      </c>
      <c r="BH92" s="5">
        <v>0</v>
      </c>
      <c r="BI92" s="4">
        <v>0.035</v>
      </c>
      <c r="BJ92" s="5">
        <v>0.076</v>
      </c>
      <c r="BK92" s="4">
        <v>0.038</v>
      </c>
      <c r="BL92" s="5">
        <v>0.056999999999999995</v>
      </c>
      <c r="BM92" s="5">
        <v>0.056999999999999995</v>
      </c>
      <c r="BN92" s="7">
        <v>0.028499999999999998</v>
      </c>
      <c r="BO92" s="3">
        <v>0</v>
      </c>
      <c r="BP92" s="4">
        <v>0</v>
      </c>
      <c r="BQ92" s="5">
        <v>0</v>
      </c>
      <c r="BR92" s="4">
        <v>0</v>
      </c>
      <c r="BS92" s="5">
        <v>0</v>
      </c>
      <c r="BT92" s="4">
        <v>0</v>
      </c>
      <c r="BU92" s="5">
        <v>0</v>
      </c>
      <c r="BV92" s="27">
        <v>0</v>
      </c>
      <c r="BW92" s="18">
        <v>0</v>
      </c>
      <c r="BX92" s="5">
        <v>0</v>
      </c>
      <c r="BY92" s="5">
        <v>0</v>
      </c>
      <c r="BZ92" s="6">
        <v>0</v>
      </c>
    </row>
    <row r="93" spans="1:78" ht="15">
      <c r="A93" s="12">
        <v>10286</v>
      </c>
      <c r="B93" s="33" t="s">
        <v>99</v>
      </c>
      <c r="C93" s="3">
        <v>71.59977663934424</v>
      </c>
      <c r="D93" s="20">
        <v>72.97478162100457</v>
      </c>
      <c r="E93" s="19">
        <v>72.80323664383562</v>
      </c>
      <c r="F93" s="20">
        <v>74.47817406648451</v>
      </c>
      <c r="G93" s="19">
        <v>74.75506518264841</v>
      </c>
      <c r="H93" s="20">
        <v>74.90361769406395</v>
      </c>
      <c r="I93" s="19">
        <v>75.06061974885844</v>
      </c>
      <c r="J93" s="20">
        <v>75.10949817850637</v>
      </c>
      <c r="K93" s="19">
        <v>75.43790582191781</v>
      </c>
      <c r="L93" s="20">
        <v>75.65449041095889</v>
      </c>
      <c r="M93" s="19">
        <v>75.89179942922375</v>
      </c>
      <c r="N93" s="20">
        <v>76.00019353369765</v>
      </c>
      <c r="O93" s="19">
        <v>76.38752773972602</v>
      </c>
      <c r="P93" s="19">
        <v>76.63969452054795</v>
      </c>
      <c r="Q93" s="21">
        <v>76.86623299086757</v>
      </c>
      <c r="R93" s="4">
        <v>0</v>
      </c>
      <c r="S93" s="18">
        <v>0</v>
      </c>
      <c r="T93" s="5">
        <v>0</v>
      </c>
      <c r="U93" s="4">
        <v>0</v>
      </c>
      <c r="V93" s="5">
        <v>0</v>
      </c>
      <c r="W93" s="4">
        <v>0</v>
      </c>
      <c r="X93" s="5">
        <v>0</v>
      </c>
      <c r="Y93" s="4">
        <v>0</v>
      </c>
      <c r="Z93" s="5">
        <v>0</v>
      </c>
      <c r="AA93" s="4">
        <v>0</v>
      </c>
      <c r="AB93" s="5">
        <v>0</v>
      </c>
      <c r="AC93" s="4">
        <v>0</v>
      </c>
      <c r="AD93" s="5">
        <v>0</v>
      </c>
      <c r="AE93" s="5">
        <v>0</v>
      </c>
      <c r="AF93" s="6">
        <v>0</v>
      </c>
      <c r="AG93" s="18">
        <v>24.13082191780822</v>
      </c>
      <c r="AH93" s="5">
        <v>24.130707762557076</v>
      </c>
      <c r="AI93" s="4">
        <v>24.141848816029142</v>
      </c>
      <c r="AJ93" s="5">
        <v>24.19269406392694</v>
      </c>
      <c r="AK93" s="4">
        <v>24.14178082191781</v>
      </c>
      <c r="AL93" s="5">
        <v>24.103310502283104</v>
      </c>
      <c r="AM93" s="6">
        <v>24.090391621129324</v>
      </c>
      <c r="AN93" s="18">
        <v>0</v>
      </c>
      <c r="AO93" s="5">
        <v>0</v>
      </c>
      <c r="AP93" s="5">
        <v>0</v>
      </c>
      <c r="AQ93" s="4">
        <v>0</v>
      </c>
      <c r="AR93" s="5">
        <v>0</v>
      </c>
      <c r="AS93" s="4">
        <v>0</v>
      </c>
      <c r="AT93" s="32">
        <v>0</v>
      </c>
      <c r="AU93" s="18">
        <v>0</v>
      </c>
      <c r="AV93" s="5">
        <v>0</v>
      </c>
      <c r="AW93" s="4">
        <v>0</v>
      </c>
      <c r="AX93" s="5">
        <v>0</v>
      </c>
      <c r="AY93" s="4">
        <v>0</v>
      </c>
      <c r="AZ93" s="5">
        <v>0</v>
      </c>
      <c r="BA93" s="6">
        <v>0</v>
      </c>
      <c r="BB93" s="78">
        <v>0</v>
      </c>
      <c r="BC93" s="63">
        <v>46.596</v>
      </c>
      <c r="BD93" s="61">
        <v>43.795</v>
      </c>
      <c r="BE93" s="62">
        <v>46.596</v>
      </c>
      <c r="BF93" s="64">
        <v>45.911</v>
      </c>
      <c r="BG93" s="18">
        <v>0.643</v>
      </c>
      <c r="BH93" s="5">
        <v>0.406</v>
      </c>
      <c r="BI93" s="4">
        <v>0.541</v>
      </c>
      <c r="BJ93" s="5">
        <v>0.83</v>
      </c>
      <c r="BK93" s="4">
        <v>0.448</v>
      </c>
      <c r="BL93" s="5">
        <v>0.639</v>
      </c>
      <c r="BM93" s="5">
        <v>0.639</v>
      </c>
      <c r="BN93" s="7">
        <v>0.3195</v>
      </c>
      <c r="BO93" s="3">
        <v>0</v>
      </c>
      <c r="BP93" s="4">
        <v>0</v>
      </c>
      <c r="BQ93" s="5">
        <v>0</v>
      </c>
      <c r="BR93" s="4">
        <v>0.249</v>
      </c>
      <c r="BS93" s="5">
        <v>0.073</v>
      </c>
      <c r="BT93" s="4">
        <v>0.161</v>
      </c>
      <c r="BU93" s="5">
        <v>0.161</v>
      </c>
      <c r="BV93" s="27">
        <v>0.0805</v>
      </c>
      <c r="BW93" s="18">
        <v>0.322</v>
      </c>
      <c r="BX93" s="5">
        <v>0.483</v>
      </c>
      <c r="BY93" s="5">
        <v>0.7245</v>
      </c>
      <c r="BZ93" s="6">
        <v>0.4025</v>
      </c>
    </row>
    <row r="94" spans="1:78" ht="15">
      <c r="A94" s="12">
        <v>10288</v>
      </c>
      <c r="B94" s="33" t="s">
        <v>100</v>
      </c>
      <c r="C94" s="3">
        <v>24.683970856102004</v>
      </c>
      <c r="D94" s="20">
        <v>27.470709703196345</v>
      </c>
      <c r="E94" s="19">
        <v>27.538715410958904</v>
      </c>
      <c r="F94" s="20">
        <v>24.678206511839708</v>
      </c>
      <c r="G94" s="19">
        <v>24.72079760273973</v>
      </c>
      <c r="H94" s="20">
        <v>24.7815446347032</v>
      </c>
      <c r="I94" s="19">
        <v>24.842295091324203</v>
      </c>
      <c r="J94" s="20">
        <v>24.92137761839708</v>
      </c>
      <c r="K94" s="19">
        <v>24.963790981735162</v>
      </c>
      <c r="L94" s="20">
        <v>25.024538698630145</v>
      </c>
      <c r="M94" s="19">
        <v>25.08528641552512</v>
      </c>
      <c r="N94" s="20">
        <v>25.164547472677594</v>
      </c>
      <c r="O94" s="19">
        <v>25.206781164383564</v>
      </c>
      <c r="P94" s="19">
        <v>25.267528196347033</v>
      </c>
      <c r="Q94" s="21">
        <v>25.328278424657533</v>
      </c>
      <c r="R94" s="4">
        <v>0</v>
      </c>
      <c r="S94" s="18">
        <v>0</v>
      </c>
      <c r="T94" s="5">
        <v>0</v>
      </c>
      <c r="U94" s="4">
        <v>0</v>
      </c>
      <c r="V94" s="5">
        <v>0</v>
      </c>
      <c r="W94" s="4">
        <v>0</v>
      </c>
      <c r="X94" s="5">
        <v>0</v>
      </c>
      <c r="Y94" s="4">
        <v>0</v>
      </c>
      <c r="Z94" s="5">
        <v>0</v>
      </c>
      <c r="AA94" s="4">
        <v>0</v>
      </c>
      <c r="AB94" s="5">
        <v>0</v>
      </c>
      <c r="AC94" s="4">
        <v>0</v>
      </c>
      <c r="AD94" s="5">
        <v>0</v>
      </c>
      <c r="AE94" s="5">
        <v>0</v>
      </c>
      <c r="AF94" s="6">
        <v>0</v>
      </c>
      <c r="AG94" s="18">
        <v>0.06621004566210045</v>
      </c>
      <c r="AH94" s="5">
        <v>0.06621004566210045</v>
      </c>
      <c r="AI94" s="4">
        <v>0.06614298724954462</v>
      </c>
      <c r="AJ94" s="5">
        <v>0.06621004566210045</v>
      </c>
      <c r="AK94" s="4">
        <v>0.06621004566210045</v>
      </c>
      <c r="AL94" s="5">
        <v>0.06621004566210045</v>
      </c>
      <c r="AM94" s="6">
        <v>0.06614298724954462</v>
      </c>
      <c r="AN94" s="18">
        <v>0</v>
      </c>
      <c r="AO94" s="5">
        <v>0</v>
      </c>
      <c r="AP94" s="5">
        <v>0</v>
      </c>
      <c r="AQ94" s="4">
        <v>0</v>
      </c>
      <c r="AR94" s="5">
        <v>0</v>
      </c>
      <c r="AS94" s="4">
        <v>0</v>
      </c>
      <c r="AT94" s="32">
        <v>0</v>
      </c>
      <c r="AU94" s="18">
        <v>0</v>
      </c>
      <c r="AV94" s="5">
        <v>0</v>
      </c>
      <c r="AW94" s="4">
        <v>0</v>
      </c>
      <c r="AX94" s="5">
        <v>0</v>
      </c>
      <c r="AY94" s="4">
        <v>0</v>
      </c>
      <c r="AZ94" s="5">
        <v>0</v>
      </c>
      <c r="BA94" s="6">
        <v>0</v>
      </c>
      <c r="BB94" s="78">
        <v>0</v>
      </c>
      <c r="BC94" s="63">
        <v>25.103</v>
      </c>
      <c r="BD94" s="61">
        <v>23.594</v>
      </c>
      <c r="BE94" s="62">
        <v>25.103</v>
      </c>
      <c r="BF94" s="64">
        <v>24.734</v>
      </c>
      <c r="BG94" s="18">
        <v>0.309</v>
      </c>
      <c r="BH94" s="5">
        <v>0.356</v>
      </c>
      <c r="BI94" s="4">
        <v>0.123</v>
      </c>
      <c r="BJ94" s="5">
        <v>0.194</v>
      </c>
      <c r="BK94" s="4">
        <v>0.143</v>
      </c>
      <c r="BL94" s="5">
        <v>0.16849999999999998</v>
      </c>
      <c r="BM94" s="5">
        <v>0.16849999999999998</v>
      </c>
      <c r="BN94" s="7">
        <v>0.08424999999999999</v>
      </c>
      <c r="BO94" s="3">
        <v>0.015</v>
      </c>
      <c r="BP94" s="4">
        <v>0</v>
      </c>
      <c r="BQ94" s="5">
        <v>0</v>
      </c>
      <c r="BR94" s="4">
        <v>0.034</v>
      </c>
      <c r="BS94" s="5">
        <v>0</v>
      </c>
      <c r="BT94" s="4">
        <v>0.017</v>
      </c>
      <c r="BU94" s="5">
        <v>0.017</v>
      </c>
      <c r="BV94" s="27">
        <v>0.0085</v>
      </c>
      <c r="BW94" s="18">
        <v>0.049</v>
      </c>
      <c r="BX94" s="5">
        <v>0.066</v>
      </c>
      <c r="BY94" s="5">
        <v>0.0915</v>
      </c>
      <c r="BZ94" s="6">
        <v>0.0425</v>
      </c>
    </row>
    <row r="95" spans="1:78" ht="15">
      <c r="A95" s="12">
        <v>10291</v>
      </c>
      <c r="B95" s="33" t="s">
        <v>101</v>
      </c>
      <c r="C95" s="3">
        <v>75.76309198542805</v>
      </c>
      <c r="D95" s="20">
        <v>76.73193561643838</v>
      </c>
      <c r="E95" s="19">
        <v>76.83727043378997</v>
      </c>
      <c r="F95" s="20">
        <v>78.18368044171221</v>
      </c>
      <c r="G95" s="19">
        <v>78.38605536529681</v>
      </c>
      <c r="H95" s="20">
        <v>78.5143098173516</v>
      </c>
      <c r="I95" s="19">
        <v>78.58224977168949</v>
      </c>
      <c r="J95" s="20">
        <v>78.47470548724957</v>
      </c>
      <c r="K95" s="19">
        <v>78.45979840182649</v>
      </c>
      <c r="L95" s="20">
        <v>78.522723630137</v>
      </c>
      <c r="M95" s="19">
        <v>78.71622226027398</v>
      </c>
      <c r="N95" s="20">
        <v>78.41725273224043</v>
      </c>
      <c r="O95" s="19">
        <v>78.5669506849315</v>
      </c>
      <c r="P95" s="19">
        <v>78.82725730593606</v>
      </c>
      <c r="Q95" s="21">
        <v>79.06353481735161</v>
      </c>
      <c r="R95" s="4">
        <v>0</v>
      </c>
      <c r="S95" s="18">
        <v>0</v>
      </c>
      <c r="T95" s="5">
        <v>0</v>
      </c>
      <c r="U95" s="4">
        <v>0</v>
      </c>
      <c r="V95" s="5">
        <v>0</v>
      </c>
      <c r="W95" s="4">
        <v>0</v>
      </c>
      <c r="X95" s="5">
        <v>0</v>
      </c>
      <c r="Y95" s="4">
        <v>0</v>
      </c>
      <c r="Z95" s="5">
        <v>0</v>
      </c>
      <c r="AA95" s="4">
        <v>0</v>
      </c>
      <c r="AB95" s="5">
        <v>0</v>
      </c>
      <c r="AC95" s="4">
        <v>0</v>
      </c>
      <c r="AD95" s="5">
        <v>0</v>
      </c>
      <c r="AE95" s="5">
        <v>0</v>
      </c>
      <c r="AF95" s="6">
        <v>0</v>
      </c>
      <c r="AG95" s="18">
        <v>0</v>
      </c>
      <c r="AH95" s="5">
        <v>0</v>
      </c>
      <c r="AI95" s="4">
        <v>0</v>
      </c>
      <c r="AJ95" s="5">
        <v>0</v>
      </c>
      <c r="AK95" s="4">
        <v>0</v>
      </c>
      <c r="AL95" s="5">
        <v>0</v>
      </c>
      <c r="AM95" s="6">
        <v>0</v>
      </c>
      <c r="AN95" s="18">
        <v>0</v>
      </c>
      <c r="AO95" s="5">
        <v>0</v>
      </c>
      <c r="AP95" s="5">
        <v>0</v>
      </c>
      <c r="AQ95" s="4">
        <v>0</v>
      </c>
      <c r="AR95" s="5">
        <v>0</v>
      </c>
      <c r="AS95" s="4">
        <v>0</v>
      </c>
      <c r="AT95" s="32">
        <v>0</v>
      </c>
      <c r="AU95" s="18">
        <v>0</v>
      </c>
      <c r="AV95" s="5">
        <v>0</v>
      </c>
      <c r="AW95" s="4">
        <v>0</v>
      </c>
      <c r="AX95" s="5">
        <v>0</v>
      </c>
      <c r="AY95" s="4">
        <v>0</v>
      </c>
      <c r="AZ95" s="5">
        <v>0</v>
      </c>
      <c r="BA95" s="6">
        <v>0</v>
      </c>
      <c r="BB95" s="78">
        <v>0</v>
      </c>
      <c r="BC95" s="63">
        <v>80.363</v>
      </c>
      <c r="BD95" s="61">
        <v>75.532</v>
      </c>
      <c r="BE95" s="62">
        <v>80.363</v>
      </c>
      <c r="BF95" s="64">
        <v>79.182</v>
      </c>
      <c r="BG95" s="18">
        <v>0.985</v>
      </c>
      <c r="BH95" s="5">
        <v>0.9</v>
      </c>
      <c r="BI95" s="4">
        <v>0.809</v>
      </c>
      <c r="BJ95" s="5">
        <v>0.81</v>
      </c>
      <c r="BK95" s="4">
        <v>0.677</v>
      </c>
      <c r="BL95" s="5">
        <v>0.7435</v>
      </c>
      <c r="BM95" s="5">
        <v>0.7435</v>
      </c>
      <c r="BN95" s="7">
        <v>0.37175</v>
      </c>
      <c r="BO95" s="3">
        <v>0</v>
      </c>
      <c r="BP95" s="4">
        <v>0</v>
      </c>
      <c r="BQ95" s="5">
        <v>0</v>
      </c>
      <c r="BR95" s="4">
        <v>0</v>
      </c>
      <c r="BS95" s="5">
        <v>0</v>
      </c>
      <c r="BT95" s="4">
        <v>0</v>
      </c>
      <c r="BU95" s="5">
        <v>0</v>
      </c>
      <c r="BV95" s="27">
        <v>0</v>
      </c>
      <c r="BW95" s="18">
        <v>0</v>
      </c>
      <c r="BX95" s="5">
        <v>0</v>
      </c>
      <c r="BY95" s="5">
        <v>0</v>
      </c>
      <c r="BZ95" s="6">
        <v>0</v>
      </c>
    </row>
    <row r="96" spans="1:78" ht="15">
      <c r="A96" s="12">
        <v>10294</v>
      </c>
      <c r="B96" s="33" t="s">
        <v>102</v>
      </c>
      <c r="C96" s="3">
        <v>34.99276423041895</v>
      </c>
      <c r="D96" s="20">
        <v>36.00335490867579</v>
      </c>
      <c r="E96" s="19">
        <v>36.04151575342466</v>
      </c>
      <c r="F96" s="20">
        <v>36.787377846083785</v>
      </c>
      <c r="G96" s="19">
        <v>36.972433333333335</v>
      </c>
      <c r="H96" s="20">
        <v>37.15824646118722</v>
      </c>
      <c r="I96" s="19">
        <v>37.3449899543379</v>
      </c>
      <c r="J96" s="20">
        <v>37.53250147996356</v>
      </c>
      <c r="K96" s="19">
        <v>37.72128184931506</v>
      </c>
      <c r="L96" s="20">
        <v>37.91084006849315</v>
      </c>
      <c r="M96" s="19">
        <v>38.10134657534247</v>
      </c>
      <c r="N96" s="20">
        <v>38.29263866120218</v>
      </c>
      <c r="O96" s="19">
        <v>38.4852200913242</v>
      </c>
      <c r="P96" s="19">
        <v>38.67859771689497</v>
      </c>
      <c r="Q96" s="21">
        <v>38.87294303652968</v>
      </c>
      <c r="R96" s="4">
        <v>0</v>
      </c>
      <c r="S96" s="18">
        <v>0</v>
      </c>
      <c r="T96" s="5">
        <v>0</v>
      </c>
      <c r="U96" s="4">
        <v>0</v>
      </c>
      <c r="V96" s="5">
        <v>0</v>
      </c>
      <c r="W96" s="4">
        <v>0</v>
      </c>
      <c r="X96" s="5">
        <v>0</v>
      </c>
      <c r="Y96" s="4">
        <v>0</v>
      </c>
      <c r="Z96" s="5">
        <v>0</v>
      </c>
      <c r="AA96" s="4">
        <v>0</v>
      </c>
      <c r="AB96" s="5">
        <v>0</v>
      </c>
      <c r="AC96" s="4">
        <v>0</v>
      </c>
      <c r="AD96" s="5">
        <v>0</v>
      </c>
      <c r="AE96" s="5">
        <v>0</v>
      </c>
      <c r="AF96" s="6">
        <v>0</v>
      </c>
      <c r="AG96" s="18">
        <v>0</v>
      </c>
      <c r="AH96" s="5">
        <v>0</v>
      </c>
      <c r="AI96" s="4">
        <v>0</v>
      </c>
      <c r="AJ96" s="5">
        <v>0</v>
      </c>
      <c r="AK96" s="4">
        <v>0</v>
      </c>
      <c r="AL96" s="5">
        <v>0</v>
      </c>
      <c r="AM96" s="6">
        <v>0</v>
      </c>
      <c r="AN96" s="18">
        <v>0</v>
      </c>
      <c r="AO96" s="5">
        <v>0</v>
      </c>
      <c r="AP96" s="5">
        <v>0</v>
      </c>
      <c r="AQ96" s="4">
        <v>0</v>
      </c>
      <c r="AR96" s="5">
        <v>0</v>
      </c>
      <c r="AS96" s="4">
        <v>0</v>
      </c>
      <c r="AT96" s="32">
        <v>0</v>
      </c>
      <c r="AU96" s="18">
        <v>0</v>
      </c>
      <c r="AV96" s="5">
        <v>0</v>
      </c>
      <c r="AW96" s="4">
        <v>0</v>
      </c>
      <c r="AX96" s="5">
        <v>0</v>
      </c>
      <c r="AY96" s="4">
        <v>0</v>
      </c>
      <c r="AZ96" s="5">
        <v>0</v>
      </c>
      <c r="BA96" s="6">
        <v>0</v>
      </c>
      <c r="BB96" s="78">
        <v>0</v>
      </c>
      <c r="BC96" s="63">
        <v>36.869</v>
      </c>
      <c r="BD96" s="61">
        <v>34.652</v>
      </c>
      <c r="BE96" s="62">
        <v>36.869</v>
      </c>
      <c r="BF96" s="64">
        <v>36.327</v>
      </c>
      <c r="BG96" s="18">
        <v>0.225</v>
      </c>
      <c r="BH96" s="5">
        <v>0.305</v>
      </c>
      <c r="BI96" s="4">
        <v>0.449</v>
      </c>
      <c r="BJ96" s="5">
        <v>0.278</v>
      </c>
      <c r="BK96" s="4">
        <v>0.176</v>
      </c>
      <c r="BL96" s="5">
        <v>0.227</v>
      </c>
      <c r="BM96" s="5">
        <v>0.227</v>
      </c>
      <c r="BN96" s="7">
        <v>0.1135</v>
      </c>
      <c r="BO96" s="3">
        <v>0.027</v>
      </c>
      <c r="BP96" s="4">
        <v>0.024</v>
      </c>
      <c r="BQ96" s="5">
        <v>0.011</v>
      </c>
      <c r="BR96" s="4">
        <v>0.049</v>
      </c>
      <c r="BS96" s="5">
        <v>0</v>
      </c>
      <c r="BT96" s="4">
        <v>0.0245</v>
      </c>
      <c r="BU96" s="5">
        <v>0.0245</v>
      </c>
      <c r="BV96" s="27">
        <v>0.01225</v>
      </c>
      <c r="BW96" s="18">
        <v>0.111</v>
      </c>
      <c r="BX96" s="5">
        <v>0.1355</v>
      </c>
      <c r="BY96" s="5">
        <v>0.17225000000000001</v>
      </c>
      <c r="BZ96" s="6">
        <v>0.06125</v>
      </c>
    </row>
    <row r="97" spans="1:78" ht="15">
      <c r="A97" s="12">
        <v>10304</v>
      </c>
      <c r="B97" s="33" t="s">
        <v>103</v>
      </c>
      <c r="C97" s="3">
        <v>13.932718579234972</v>
      </c>
      <c r="D97" s="20">
        <v>13.350003424657533</v>
      </c>
      <c r="E97" s="19">
        <v>13.38260799086758</v>
      </c>
      <c r="F97" s="20">
        <v>13.414028916211292</v>
      </c>
      <c r="G97" s="19">
        <v>13.445050799086754</v>
      </c>
      <c r="H97" s="20">
        <v>13.474989954337898</v>
      </c>
      <c r="I97" s="19">
        <v>13.504134817351597</v>
      </c>
      <c r="J97" s="20">
        <v>13.531959244080147</v>
      </c>
      <c r="K97" s="19">
        <v>13.56020296803653</v>
      </c>
      <c r="L97" s="20">
        <v>13.587199315068492</v>
      </c>
      <c r="M97" s="19">
        <v>13.613548287671232</v>
      </c>
      <c r="N97" s="20">
        <v>13.63842122040073</v>
      </c>
      <c r="O97" s="19">
        <v>13.66442317351598</v>
      </c>
      <c r="P97" s="19">
        <v>13.68900319634703</v>
      </c>
      <c r="Q97" s="21">
        <v>13.713046347031966</v>
      </c>
      <c r="R97" s="4">
        <v>0</v>
      </c>
      <c r="S97" s="18">
        <v>0</v>
      </c>
      <c r="T97" s="5">
        <v>0</v>
      </c>
      <c r="U97" s="4">
        <v>0</v>
      </c>
      <c r="V97" s="5">
        <v>0</v>
      </c>
      <c r="W97" s="4">
        <v>0</v>
      </c>
      <c r="X97" s="5">
        <v>0</v>
      </c>
      <c r="Y97" s="4">
        <v>0</v>
      </c>
      <c r="Z97" s="5">
        <v>0</v>
      </c>
      <c r="AA97" s="4">
        <v>0</v>
      </c>
      <c r="AB97" s="5">
        <v>0</v>
      </c>
      <c r="AC97" s="4">
        <v>0</v>
      </c>
      <c r="AD97" s="5">
        <v>0</v>
      </c>
      <c r="AE97" s="5">
        <v>0</v>
      </c>
      <c r="AF97" s="6">
        <v>0</v>
      </c>
      <c r="AG97" s="18">
        <v>0</v>
      </c>
      <c r="AH97" s="5">
        <v>0</v>
      </c>
      <c r="AI97" s="4">
        <v>0</v>
      </c>
      <c r="AJ97" s="5">
        <v>0</v>
      </c>
      <c r="AK97" s="4">
        <v>0</v>
      </c>
      <c r="AL97" s="5">
        <v>0</v>
      </c>
      <c r="AM97" s="6">
        <v>0</v>
      </c>
      <c r="AN97" s="18">
        <v>0</v>
      </c>
      <c r="AO97" s="5">
        <v>0</v>
      </c>
      <c r="AP97" s="5">
        <v>0</v>
      </c>
      <c r="AQ97" s="4">
        <v>0</v>
      </c>
      <c r="AR97" s="5">
        <v>0</v>
      </c>
      <c r="AS97" s="4">
        <v>0</v>
      </c>
      <c r="AT97" s="32">
        <v>0</v>
      </c>
      <c r="AU97" s="18">
        <v>0</v>
      </c>
      <c r="AV97" s="5">
        <v>0</v>
      </c>
      <c r="AW97" s="4">
        <v>0</v>
      </c>
      <c r="AX97" s="5">
        <v>0</v>
      </c>
      <c r="AY97" s="4">
        <v>0</v>
      </c>
      <c r="AZ97" s="5">
        <v>0</v>
      </c>
      <c r="BA97" s="6">
        <v>0</v>
      </c>
      <c r="BB97" s="78">
        <v>0</v>
      </c>
      <c r="BC97" s="63">
        <v>14.278</v>
      </c>
      <c r="BD97" s="61">
        <v>13.42</v>
      </c>
      <c r="BE97" s="62">
        <v>14.278</v>
      </c>
      <c r="BF97" s="64">
        <v>14.068</v>
      </c>
      <c r="BG97" s="18">
        <v>0.188</v>
      </c>
      <c r="BH97" s="5">
        <v>0.085</v>
      </c>
      <c r="BI97" s="4">
        <v>0.128</v>
      </c>
      <c r="BJ97" s="5">
        <v>0.109</v>
      </c>
      <c r="BK97" s="4">
        <v>0.083</v>
      </c>
      <c r="BL97" s="5">
        <v>0.096</v>
      </c>
      <c r="BM97" s="5">
        <v>0.096</v>
      </c>
      <c r="BN97" s="7">
        <v>0.048</v>
      </c>
      <c r="BO97" s="3">
        <v>0</v>
      </c>
      <c r="BP97" s="4">
        <v>0</v>
      </c>
      <c r="BQ97" s="5">
        <v>0</v>
      </c>
      <c r="BR97" s="4">
        <v>0</v>
      </c>
      <c r="BS97" s="5">
        <v>0</v>
      </c>
      <c r="BT97" s="4">
        <v>0</v>
      </c>
      <c r="BU97" s="5">
        <v>0</v>
      </c>
      <c r="BV97" s="27">
        <v>0</v>
      </c>
      <c r="BW97" s="18">
        <v>0</v>
      </c>
      <c r="BX97" s="5">
        <v>0</v>
      </c>
      <c r="BY97" s="5">
        <v>0</v>
      </c>
      <c r="BZ97" s="6">
        <v>0</v>
      </c>
    </row>
    <row r="98" spans="1:78" ht="15">
      <c r="A98" s="12">
        <v>10306</v>
      </c>
      <c r="B98" s="33" t="s">
        <v>104</v>
      </c>
      <c r="C98" s="162">
        <v>114.64785701275046</v>
      </c>
      <c r="D98" s="20">
        <v>33.99912557077626</v>
      </c>
      <c r="E98" s="19">
        <v>34.33295981735161</v>
      </c>
      <c r="F98" s="20">
        <v>137.50770081967212</v>
      </c>
      <c r="G98" s="19">
        <v>137.84829920091323</v>
      </c>
      <c r="H98" s="20">
        <v>138.18213550228313</v>
      </c>
      <c r="I98" s="19">
        <v>138.5159644977169</v>
      </c>
      <c r="J98" s="20">
        <v>138.83938490437157</v>
      </c>
      <c r="K98" s="19">
        <v>139.18362819634706</v>
      </c>
      <c r="L98" s="20">
        <v>139.5174647260274</v>
      </c>
      <c r="M98" s="19">
        <v>139.85129840182645</v>
      </c>
      <c r="N98" s="20">
        <v>140.17106978597448</v>
      </c>
      <c r="O98" s="19">
        <v>140.51896529680366</v>
      </c>
      <c r="P98" s="19">
        <v>140.852797716895</v>
      </c>
      <c r="Q98" s="21">
        <v>141.18662865296804</v>
      </c>
      <c r="R98" s="4">
        <v>0</v>
      </c>
      <c r="S98" s="18">
        <v>0</v>
      </c>
      <c r="T98" s="5">
        <v>0</v>
      </c>
      <c r="U98" s="4">
        <v>81.793</v>
      </c>
      <c r="V98" s="5">
        <v>82.079</v>
      </c>
      <c r="W98" s="4">
        <v>0</v>
      </c>
      <c r="X98" s="5">
        <v>0</v>
      </c>
      <c r="Y98" s="4">
        <v>0</v>
      </c>
      <c r="Z98" s="5">
        <v>0</v>
      </c>
      <c r="AA98" s="4">
        <v>0</v>
      </c>
      <c r="AB98" s="5">
        <v>0</v>
      </c>
      <c r="AC98" s="4">
        <v>0</v>
      </c>
      <c r="AD98" s="5">
        <v>0</v>
      </c>
      <c r="AE98" s="5">
        <v>0</v>
      </c>
      <c r="AF98" s="6">
        <v>0</v>
      </c>
      <c r="AG98" s="18">
        <v>30.00079908675799</v>
      </c>
      <c r="AH98" s="5">
        <v>29.999771689497717</v>
      </c>
      <c r="AI98" s="4">
        <v>29.945924408014573</v>
      </c>
      <c r="AJ98" s="5">
        <v>29.999771689497717</v>
      </c>
      <c r="AK98" s="4">
        <v>29.999771689497717</v>
      </c>
      <c r="AL98" s="5">
        <v>29.999771689497717</v>
      </c>
      <c r="AM98" s="6">
        <v>29.945924408014573</v>
      </c>
      <c r="AN98" s="130">
        <v>57.46</v>
      </c>
      <c r="AO98" s="131">
        <v>57.46</v>
      </c>
      <c r="AP98" s="5">
        <v>0</v>
      </c>
      <c r="AQ98" s="4">
        <v>0</v>
      </c>
      <c r="AR98" s="5">
        <v>0</v>
      </c>
      <c r="AS98" s="4">
        <v>0</v>
      </c>
      <c r="AT98" s="32">
        <v>0</v>
      </c>
      <c r="AU98" s="18">
        <v>0</v>
      </c>
      <c r="AV98" s="5">
        <v>0</v>
      </c>
      <c r="AW98" s="4">
        <v>0</v>
      </c>
      <c r="AX98" s="5">
        <v>0</v>
      </c>
      <c r="AY98" s="4">
        <v>0</v>
      </c>
      <c r="AZ98" s="5">
        <v>0</v>
      </c>
      <c r="BA98" s="6">
        <v>0</v>
      </c>
      <c r="BB98" s="78">
        <v>0</v>
      </c>
      <c r="BC98" s="63">
        <v>26.153</v>
      </c>
      <c r="BD98" s="61">
        <v>24.581</v>
      </c>
      <c r="BE98" s="62">
        <v>26.153</v>
      </c>
      <c r="BF98" s="64">
        <v>25.769</v>
      </c>
      <c r="BG98" s="18">
        <v>0.727</v>
      </c>
      <c r="BH98" s="5">
        <v>0.225</v>
      </c>
      <c r="BI98" s="4">
        <v>0.252</v>
      </c>
      <c r="BJ98" s="5">
        <v>0.095</v>
      </c>
      <c r="BK98" s="4">
        <v>0.207</v>
      </c>
      <c r="BL98" s="5">
        <v>0.151</v>
      </c>
      <c r="BM98" s="5">
        <v>0.151</v>
      </c>
      <c r="BN98" s="7">
        <v>0.0755</v>
      </c>
      <c r="BO98" s="3">
        <v>0</v>
      </c>
      <c r="BP98" s="4">
        <v>0</v>
      </c>
      <c r="BQ98" s="5">
        <v>0</v>
      </c>
      <c r="BR98" s="4">
        <v>0</v>
      </c>
      <c r="BS98" s="5">
        <v>0.004</v>
      </c>
      <c r="BT98" s="4">
        <v>0.002</v>
      </c>
      <c r="BU98" s="5">
        <v>0.002</v>
      </c>
      <c r="BV98" s="27">
        <v>0.001</v>
      </c>
      <c r="BW98" s="18">
        <v>0.004</v>
      </c>
      <c r="BX98" s="5">
        <v>0.006</v>
      </c>
      <c r="BY98" s="5">
        <v>0.009000000000000001</v>
      </c>
      <c r="BZ98" s="6">
        <v>0.005</v>
      </c>
    </row>
    <row r="99" spans="1:78" ht="15">
      <c r="A99" s="12">
        <v>10307</v>
      </c>
      <c r="B99" s="33" t="s">
        <v>105</v>
      </c>
      <c r="C99" s="3">
        <v>69.9993169398907</v>
      </c>
      <c r="D99" s="20">
        <v>68.21269828767124</v>
      </c>
      <c r="E99" s="19">
        <v>68.283675</v>
      </c>
      <c r="F99" s="20">
        <v>68.66486145264116</v>
      </c>
      <c r="G99" s="19">
        <v>68.70131815068494</v>
      </c>
      <c r="H99" s="20">
        <v>68.76676164383562</v>
      </c>
      <c r="I99" s="19">
        <v>68.83047134703196</v>
      </c>
      <c r="J99" s="20">
        <v>68.92264799635701</v>
      </c>
      <c r="K99" s="19">
        <v>68.95303424657534</v>
      </c>
      <c r="L99" s="20">
        <v>69.01204577625572</v>
      </c>
      <c r="M99" s="19">
        <v>69.0696437214612</v>
      </c>
      <c r="N99" s="20">
        <v>69.15536668943535</v>
      </c>
      <c r="O99" s="19">
        <v>69.1808526255708</v>
      </c>
      <c r="P99" s="19">
        <v>69.23458527397261</v>
      </c>
      <c r="Q99" s="21">
        <v>69.28714075342465</v>
      </c>
      <c r="R99" s="4">
        <v>0</v>
      </c>
      <c r="S99" s="18">
        <v>0</v>
      </c>
      <c r="T99" s="5">
        <v>0</v>
      </c>
      <c r="U99" s="4">
        <v>0</v>
      </c>
      <c r="V99" s="5">
        <v>0</v>
      </c>
      <c r="W99" s="4">
        <v>0</v>
      </c>
      <c r="X99" s="5">
        <v>0</v>
      </c>
      <c r="Y99" s="4">
        <v>0</v>
      </c>
      <c r="Z99" s="5">
        <v>0</v>
      </c>
      <c r="AA99" s="4">
        <v>0</v>
      </c>
      <c r="AB99" s="5">
        <v>0</v>
      </c>
      <c r="AC99" s="4">
        <v>0</v>
      </c>
      <c r="AD99" s="5">
        <v>0</v>
      </c>
      <c r="AE99" s="5">
        <v>0</v>
      </c>
      <c r="AF99" s="6">
        <v>0</v>
      </c>
      <c r="AG99" s="18">
        <v>0</v>
      </c>
      <c r="AH99" s="5">
        <v>0</v>
      </c>
      <c r="AI99" s="4">
        <v>0</v>
      </c>
      <c r="AJ99" s="5">
        <v>0</v>
      </c>
      <c r="AK99" s="4">
        <v>0</v>
      </c>
      <c r="AL99" s="5">
        <v>0</v>
      </c>
      <c r="AM99" s="6">
        <v>0</v>
      </c>
      <c r="AN99" s="18">
        <v>0</v>
      </c>
      <c r="AO99" s="5">
        <v>0</v>
      </c>
      <c r="AP99" s="5">
        <v>0</v>
      </c>
      <c r="AQ99" s="4">
        <v>0</v>
      </c>
      <c r="AR99" s="5">
        <v>0</v>
      </c>
      <c r="AS99" s="4">
        <v>0</v>
      </c>
      <c r="AT99" s="32">
        <v>0</v>
      </c>
      <c r="AU99" s="18">
        <v>0</v>
      </c>
      <c r="AV99" s="5">
        <v>0</v>
      </c>
      <c r="AW99" s="4">
        <v>0</v>
      </c>
      <c r="AX99" s="5">
        <v>0</v>
      </c>
      <c r="AY99" s="4">
        <v>4.999771689497717</v>
      </c>
      <c r="AZ99" s="5">
        <v>4.999771689497717</v>
      </c>
      <c r="BA99" s="6">
        <v>4.986111111111111</v>
      </c>
      <c r="BB99" s="78">
        <v>0</v>
      </c>
      <c r="BC99" s="63">
        <v>73.059</v>
      </c>
      <c r="BD99" s="61">
        <v>68.667</v>
      </c>
      <c r="BE99" s="62">
        <v>73.059</v>
      </c>
      <c r="BF99" s="64">
        <v>71.985</v>
      </c>
      <c r="BG99" s="18">
        <v>1.331</v>
      </c>
      <c r="BH99" s="5">
        <v>0.897</v>
      </c>
      <c r="BI99" s="4">
        <v>0.668</v>
      </c>
      <c r="BJ99" s="5">
        <v>0.882</v>
      </c>
      <c r="BK99" s="4">
        <v>0.346</v>
      </c>
      <c r="BL99" s="5">
        <v>0.614</v>
      </c>
      <c r="BM99" s="5">
        <v>0.614</v>
      </c>
      <c r="BN99" s="7">
        <v>0.307</v>
      </c>
      <c r="BO99" s="3">
        <v>0.391</v>
      </c>
      <c r="BP99" s="4">
        <v>0.145</v>
      </c>
      <c r="BQ99" s="5">
        <v>0.016</v>
      </c>
      <c r="BR99" s="4">
        <v>0.031</v>
      </c>
      <c r="BS99" s="5">
        <v>0.009</v>
      </c>
      <c r="BT99" s="4">
        <v>0.02</v>
      </c>
      <c r="BU99" s="5">
        <v>0.02</v>
      </c>
      <c r="BV99" s="27">
        <v>0.01</v>
      </c>
      <c r="BW99" s="18">
        <v>0.5920000000000001</v>
      </c>
      <c r="BX99" s="5">
        <v>0.6120000000000001</v>
      </c>
      <c r="BY99" s="5">
        <v>0.6420000000000001</v>
      </c>
      <c r="BZ99" s="6">
        <v>0.05</v>
      </c>
    </row>
    <row r="100" spans="1:78" ht="15">
      <c r="A100" s="12">
        <v>10326</v>
      </c>
      <c r="B100" s="33" t="s">
        <v>106</v>
      </c>
      <c r="C100" s="3">
        <v>31.45195810564663</v>
      </c>
      <c r="D100" s="20">
        <v>27.85452214611872</v>
      </c>
      <c r="E100" s="19">
        <v>27.84850102739726</v>
      </c>
      <c r="F100" s="20">
        <v>34.29238456284153</v>
      </c>
      <c r="G100" s="19">
        <v>35.804622146118724</v>
      </c>
      <c r="H100" s="20">
        <v>36.516467123287676</v>
      </c>
      <c r="I100" s="19">
        <v>37.855741780821916</v>
      </c>
      <c r="J100" s="20">
        <v>37.85924908925318</v>
      </c>
      <c r="K100" s="19">
        <v>37.85574257990867</v>
      </c>
      <c r="L100" s="20">
        <v>37.85574200913241</v>
      </c>
      <c r="M100" s="19">
        <v>37.85574189497718</v>
      </c>
      <c r="N100" s="20">
        <v>37.85924829234973</v>
      </c>
      <c r="O100" s="19">
        <v>37.85574212328767</v>
      </c>
      <c r="P100" s="19">
        <v>37.85574257990867</v>
      </c>
      <c r="Q100" s="21">
        <v>37.85574257990867</v>
      </c>
      <c r="R100" s="4">
        <v>0</v>
      </c>
      <c r="S100" s="18">
        <v>0</v>
      </c>
      <c r="T100" s="5">
        <v>0</v>
      </c>
      <c r="U100" s="4">
        <v>0</v>
      </c>
      <c r="V100" s="5">
        <v>0</v>
      </c>
      <c r="W100" s="4">
        <v>0</v>
      </c>
      <c r="X100" s="5">
        <v>0</v>
      </c>
      <c r="Y100" s="4">
        <v>0</v>
      </c>
      <c r="Z100" s="5">
        <v>0</v>
      </c>
      <c r="AA100" s="4">
        <v>0</v>
      </c>
      <c r="AB100" s="5">
        <v>0</v>
      </c>
      <c r="AC100" s="4">
        <v>0</v>
      </c>
      <c r="AD100" s="5">
        <v>0</v>
      </c>
      <c r="AE100" s="5">
        <v>0</v>
      </c>
      <c r="AF100" s="6">
        <v>0</v>
      </c>
      <c r="AG100" s="18">
        <v>0</v>
      </c>
      <c r="AH100" s="5">
        <v>0</v>
      </c>
      <c r="AI100" s="4">
        <v>0</v>
      </c>
      <c r="AJ100" s="5">
        <v>0</v>
      </c>
      <c r="AK100" s="4">
        <v>0</v>
      </c>
      <c r="AL100" s="5">
        <v>0</v>
      </c>
      <c r="AM100" s="6">
        <v>0</v>
      </c>
      <c r="AN100" s="18">
        <v>0</v>
      </c>
      <c r="AO100" s="5">
        <v>0</v>
      </c>
      <c r="AP100" s="5">
        <v>0</v>
      </c>
      <c r="AQ100" s="4">
        <v>0</v>
      </c>
      <c r="AR100" s="5">
        <v>0</v>
      </c>
      <c r="AS100" s="4">
        <v>0</v>
      </c>
      <c r="AT100" s="32">
        <v>0</v>
      </c>
      <c r="AU100" s="18">
        <v>0</v>
      </c>
      <c r="AV100" s="5">
        <v>0</v>
      </c>
      <c r="AW100" s="4">
        <v>0</v>
      </c>
      <c r="AX100" s="5">
        <v>0</v>
      </c>
      <c r="AY100" s="4">
        <v>0</v>
      </c>
      <c r="AZ100" s="5">
        <v>0</v>
      </c>
      <c r="BA100" s="6">
        <v>0</v>
      </c>
      <c r="BB100" s="78">
        <v>0</v>
      </c>
      <c r="BC100" s="63">
        <v>30.914</v>
      </c>
      <c r="BD100" s="61">
        <v>29.055</v>
      </c>
      <c r="BE100" s="62">
        <v>30.914</v>
      </c>
      <c r="BF100" s="64">
        <v>30.46</v>
      </c>
      <c r="BG100" s="18">
        <v>0.392</v>
      </c>
      <c r="BH100" s="5">
        <v>0.122</v>
      </c>
      <c r="BI100" s="4">
        <v>0.141</v>
      </c>
      <c r="BJ100" s="5">
        <v>0.459</v>
      </c>
      <c r="BK100" s="4">
        <v>0.103</v>
      </c>
      <c r="BL100" s="5">
        <v>0.281</v>
      </c>
      <c r="BM100" s="5">
        <v>0.281</v>
      </c>
      <c r="BN100" s="7">
        <v>0.1405</v>
      </c>
      <c r="BO100" s="3">
        <v>0</v>
      </c>
      <c r="BP100" s="4">
        <v>0</v>
      </c>
      <c r="BQ100" s="5">
        <v>0</v>
      </c>
      <c r="BR100" s="4">
        <v>0</v>
      </c>
      <c r="BS100" s="5">
        <v>0</v>
      </c>
      <c r="BT100" s="4">
        <v>0</v>
      </c>
      <c r="BU100" s="5">
        <v>0</v>
      </c>
      <c r="BV100" s="27">
        <v>0</v>
      </c>
      <c r="BW100" s="18">
        <v>0</v>
      </c>
      <c r="BX100" s="5">
        <v>0</v>
      </c>
      <c r="BY100" s="5">
        <v>0</v>
      </c>
      <c r="BZ100" s="6">
        <v>0</v>
      </c>
    </row>
    <row r="101" spans="1:78" ht="15">
      <c r="A101" s="12">
        <v>10331</v>
      </c>
      <c r="B101" s="33" t="s">
        <v>107</v>
      </c>
      <c r="C101" s="3">
        <v>36.90790072859745</v>
      </c>
      <c r="D101" s="20">
        <v>35.407541210045665</v>
      </c>
      <c r="E101" s="19">
        <v>35.407541210045665</v>
      </c>
      <c r="F101" s="20">
        <v>35.360428051001826</v>
      </c>
      <c r="G101" s="19">
        <v>35.407541210045665</v>
      </c>
      <c r="H101" s="20">
        <v>35.407541210045665</v>
      </c>
      <c r="I101" s="19">
        <v>35.407541210045665</v>
      </c>
      <c r="J101" s="20">
        <v>37.4480989298725</v>
      </c>
      <c r="K101" s="19">
        <v>42.2611135844749</v>
      </c>
      <c r="L101" s="20">
        <v>42.69830787671234</v>
      </c>
      <c r="M101" s="19">
        <v>42.69830787671234</v>
      </c>
      <c r="N101" s="20">
        <v>42.65184335154828</v>
      </c>
      <c r="O101" s="19">
        <v>42.69830787671234</v>
      </c>
      <c r="P101" s="19">
        <v>42.69830787671234</v>
      </c>
      <c r="Q101" s="21">
        <v>42.69830787671234</v>
      </c>
      <c r="R101" s="4">
        <v>0</v>
      </c>
      <c r="S101" s="18">
        <v>0</v>
      </c>
      <c r="T101" s="5">
        <v>0</v>
      </c>
      <c r="U101" s="4">
        <v>0</v>
      </c>
      <c r="V101" s="5">
        <v>0</v>
      </c>
      <c r="W101" s="4">
        <v>0</v>
      </c>
      <c r="X101" s="5">
        <v>0</v>
      </c>
      <c r="Y101" s="4">
        <v>0</v>
      </c>
      <c r="Z101" s="5">
        <v>0</v>
      </c>
      <c r="AA101" s="4">
        <v>0</v>
      </c>
      <c r="AB101" s="5">
        <v>0</v>
      </c>
      <c r="AC101" s="4">
        <v>0</v>
      </c>
      <c r="AD101" s="5">
        <v>0</v>
      </c>
      <c r="AE101" s="5">
        <v>0</v>
      </c>
      <c r="AF101" s="6">
        <v>0</v>
      </c>
      <c r="AG101" s="18">
        <v>0</v>
      </c>
      <c r="AH101" s="5">
        <v>0</v>
      </c>
      <c r="AI101" s="4">
        <v>0</v>
      </c>
      <c r="AJ101" s="5">
        <v>0</v>
      </c>
      <c r="AK101" s="4">
        <v>0</v>
      </c>
      <c r="AL101" s="5">
        <v>0</v>
      </c>
      <c r="AM101" s="6">
        <v>0</v>
      </c>
      <c r="AN101" s="18">
        <v>0</v>
      </c>
      <c r="AO101" s="5">
        <v>0</v>
      </c>
      <c r="AP101" s="5">
        <v>0</v>
      </c>
      <c r="AQ101" s="4">
        <v>0</v>
      </c>
      <c r="AR101" s="5">
        <v>0</v>
      </c>
      <c r="AS101" s="4">
        <v>0</v>
      </c>
      <c r="AT101" s="32">
        <v>0</v>
      </c>
      <c r="AU101" s="18">
        <v>0</v>
      </c>
      <c r="AV101" s="5">
        <v>0</v>
      </c>
      <c r="AW101" s="4">
        <v>0</v>
      </c>
      <c r="AX101" s="5">
        <v>0</v>
      </c>
      <c r="AY101" s="4">
        <v>0</v>
      </c>
      <c r="AZ101" s="5">
        <v>0</v>
      </c>
      <c r="BA101" s="6">
        <v>0</v>
      </c>
      <c r="BB101" s="78">
        <v>0</v>
      </c>
      <c r="BC101" s="63">
        <v>37.148</v>
      </c>
      <c r="BD101" s="61">
        <v>34.915</v>
      </c>
      <c r="BE101" s="62">
        <v>37.148</v>
      </c>
      <c r="BF101" s="64">
        <v>36.602</v>
      </c>
      <c r="BG101" s="18">
        <v>0.452</v>
      </c>
      <c r="BH101" s="5">
        <v>0.449</v>
      </c>
      <c r="BI101" s="4">
        <v>0.395</v>
      </c>
      <c r="BJ101" s="5">
        <v>0.645</v>
      </c>
      <c r="BK101" s="4">
        <v>0.309</v>
      </c>
      <c r="BL101" s="5">
        <v>0.477</v>
      </c>
      <c r="BM101" s="5">
        <v>0.477</v>
      </c>
      <c r="BN101" s="7">
        <v>0.2385</v>
      </c>
      <c r="BO101" s="3">
        <v>0.154</v>
      </c>
      <c r="BP101" s="4">
        <v>0</v>
      </c>
      <c r="BQ101" s="5">
        <v>0</v>
      </c>
      <c r="BR101" s="4">
        <v>0</v>
      </c>
      <c r="BS101" s="5">
        <v>0</v>
      </c>
      <c r="BT101" s="4">
        <v>0</v>
      </c>
      <c r="BU101" s="5">
        <v>0</v>
      </c>
      <c r="BV101" s="27">
        <v>0</v>
      </c>
      <c r="BW101" s="18">
        <v>0.154</v>
      </c>
      <c r="BX101" s="5">
        <v>0.154</v>
      </c>
      <c r="BY101" s="5">
        <v>0.154</v>
      </c>
      <c r="BZ101" s="6">
        <v>0</v>
      </c>
    </row>
    <row r="102" spans="1:78" ht="15">
      <c r="A102" s="12">
        <v>10333</v>
      </c>
      <c r="B102" s="33" t="s">
        <v>108</v>
      </c>
      <c r="C102" s="3">
        <v>17.74806466302368</v>
      </c>
      <c r="D102" s="20">
        <v>20.029244063926942</v>
      </c>
      <c r="E102" s="19">
        <v>20.228649086757997</v>
      </c>
      <c r="F102" s="20">
        <v>21.8002241575592</v>
      </c>
      <c r="G102" s="19">
        <v>21.994469520547952</v>
      </c>
      <c r="H102" s="20">
        <v>22.18528002283105</v>
      </c>
      <c r="I102" s="19">
        <v>22.377987328767123</v>
      </c>
      <c r="J102" s="20">
        <v>22.568613843351553</v>
      </c>
      <c r="K102" s="19">
        <v>22.767608789954334</v>
      </c>
      <c r="L102" s="20">
        <v>22.966879680365302</v>
      </c>
      <c r="M102" s="19">
        <v>23.164462557077623</v>
      </c>
      <c r="N102" s="20">
        <v>23.363335951730416</v>
      </c>
      <c r="O102" s="19">
        <v>23.570595433789954</v>
      </c>
      <c r="P102" s="19">
        <v>23.773661187214614</v>
      </c>
      <c r="Q102" s="21">
        <v>23.9813602739726</v>
      </c>
      <c r="R102" s="4">
        <v>0</v>
      </c>
      <c r="S102" s="18">
        <v>0</v>
      </c>
      <c r="T102" s="5">
        <v>0</v>
      </c>
      <c r="U102" s="4">
        <v>0</v>
      </c>
      <c r="V102" s="5">
        <v>0</v>
      </c>
      <c r="W102" s="4">
        <v>0</v>
      </c>
      <c r="X102" s="5">
        <v>0</v>
      </c>
      <c r="Y102" s="4">
        <v>0</v>
      </c>
      <c r="Z102" s="5">
        <v>0</v>
      </c>
      <c r="AA102" s="4">
        <v>0</v>
      </c>
      <c r="AB102" s="5">
        <v>0</v>
      </c>
      <c r="AC102" s="4">
        <v>0</v>
      </c>
      <c r="AD102" s="5">
        <v>0</v>
      </c>
      <c r="AE102" s="5">
        <v>0</v>
      </c>
      <c r="AF102" s="6">
        <v>0</v>
      </c>
      <c r="AG102" s="18">
        <v>0</v>
      </c>
      <c r="AH102" s="5">
        <v>0</v>
      </c>
      <c r="AI102" s="4">
        <v>0</v>
      </c>
      <c r="AJ102" s="5">
        <v>0</v>
      </c>
      <c r="AK102" s="4">
        <v>0</v>
      </c>
      <c r="AL102" s="5">
        <v>0</v>
      </c>
      <c r="AM102" s="6">
        <v>0</v>
      </c>
      <c r="AN102" s="18">
        <v>0</v>
      </c>
      <c r="AO102" s="5">
        <v>0</v>
      </c>
      <c r="AP102" s="5">
        <v>0</v>
      </c>
      <c r="AQ102" s="4">
        <v>0</v>
      </c>
      <c r="AR102" s="5">
        <v>0</v>
      </c>
      <c r="AS102" s="4">
        <v>0</v>
      </c>
      <c r="AT102" s="32">
        <v>0</v>
      </c>
      <c r="AU102" s="18">
        <v>0</v>
      </c>
      <c r="AV102" s="5">
        <v>0</v>
      </c>
      <c r="AW102" s="4">
        <v>0</v>
      </c>
      <c r="AX102" s="5">
        <v>0</v>
      </c>
      <c r="AY102" s="4">
        <v>0</v>
      </c>
      <c r="AZ102" s="5">
        <v>0</v>
      </c>
      <c r="BA102" s="6">
        <v>0</v>
      </c>
      <c r="BB102" s="78">
        <v>0</v>
      </c>
      <c r="BC102" s="63">
        <v>18.791</v>
      </c>
      <c r="BD102" s="61">
        <v>17.661</v>
      </c>
      <c r="BE102" s="62">
        <v>18.791</v>
      </c>
      <c r="BF102" s="64">
        <v>18.515</v>
      </c>
      <c r="BG102" s="18">
        <v>0.115</v>
      </c>
      <c r="BH102" s="5">
        <v>0.161</v>
      </c>
      <c r="BI102" s="4">
        <v>0.157</v>
      </c>
      <c r="BJ102" s="5">
        <v>0.22</v>
      </c>
      <c r="BK102" s="4">
        <v>0.095</v>
      </c>
      <c r="BL102" s="5">
        <v>0.1575</v>
      </c>
      <c r="BM102" s="5">
        <v>0.1575</v>
      </c>
      <c r="BN102" s="7">
        <v>0.07875</v>
      </c>
      <c r="BO102" s="3">
        <v>0.003</v>
      </c>
      <c r="BP102" s="4">
        <v>0</v>
      </c>
      <c r="BQ102" s="5">
        <v>0</v>
      </c>
      <c r="BR102" s="4">
        <v>0</v>
      </c>
      <c r="BS102" s="5">
        <v>0</v>
      </c>
      <c r="BT102" s="4">
        <v>0</v>
      </c>
      <c r="BU102" s="5">
        <v>0</v>
      </c>
      <c r="BV102" s="27">
        <v>0</v>
      </c>
      <c r="BW102" s="18">
        <v>0.003</v>
      </c>
      <c r="BX102" s="5">
        <v>0.003</v>
      </c>
      <c r="BY102" s="5">
        <v>0.003</v>
      </c>
      <c r="BZ102" s="6">
        <v>0</v>
      </c>
    </row>
    <row r="103" spans="1:78" ht="15">
      <c r="A103" s="12">
        <v>10338</v>
      </c>
      <c r="B103" s="33" t="s">
        <v>109</v>
      </c>
      <c r="C103" s="3">
        <v>2.412226775956284</v>
      </c>
      <c r="D103" s="20">
        <v>2.5843511415525113</v>
      </c>
      <c r="E103" s="19">
        <v>2.59230399543379</v>
      </c>
      <c r="F103" s="20">
        <v>2.754860883424408</v>
      </c>
      <c r="G103" s="19">
        <v>2.7865735159817353</v>
      </c>
      <c r="H103" s="20">
        <v>2.8162646118721457</v>
      </c>
      <c r="I103" s="19">
        <v>2.8450386986301375</v>
      </c>
      <c r="J103" s="20">
        <v>2.87159631147541</v>
      </c>
      <c r="K103" s="19">
        <v>2.904776598173516</v>
      </c>
      <c r="L103" s="20">
        <v>2.9340438356164382</v>
      </c>
      <c r="M103" s="19">
        <v>2.963451369863014</v>
      </c>
      <c r="N103" s="20">
        <v>2.9914826958105647</v>
      </c>
      <c r="O103" s="19">
        <v>3.02436107305936</v>
      </c>
      <c r="P103" s="19">
        <v>3.0542118721461198</v>
      </c>
      <c r="Q103" s="21">
        <v>3.084206506849315</v>
      </c>
      <c r="R103" s="4">
        <v>0</v>
      </c>
      <c r="S103" s="18">
        <v>0</v>
      </c>
      <c r="T103" s="5">
        <v>0</v>
      </c>
      <c r="U103" s="4">
        <v>0</v>
      </c>
      <c r="V103" s="5">
        <v>0</v>
      </c>
      <c r="W103" s="4">
        <v>0</v>
      </c>
      <c r="X103" s="5">
        <v>0</v>
      </c>
      <c r="Y103" s="4">
        <v>0</v>
      </c>
      <c r="Z103" s="5">
        <v>0</v>
      </c>
      <c r="AA103" s="4">
        <v>0</v>
      </c>
      <c r="AB103" s="5">
        <v>0</v>
      </c>
      <c r="AC103" s="4">
        <v>0</v>
      </c>
      <c r="AD103" s="5">
        <v>0</v>
      </c>
      <c r="AE103" s="5">
        <v>0</v>
      </c>
      <c r="AF103" s="6">
        <v>0</v>
      </c>
      <c r="AG103" s="18">
        <v>0</v>
      </c>
      <c r="AH103" s="5">
        <v>0</v>
      </c>
      <c r="AI103" s="4">
        <v>0</v>
      </c>
      <c r="AJ103" s="5">
        <v>0</v>
      </c>
      <c r="AK103" s="4">
        <v>0</v>
      </c>
      <c r="AL103" s="5">
        <v>0</v>
      </c>
      <c r="AM103" s="6">
        <v>0</v>
      </c>
      <c r="AN103" s="18">
        <v>0</v>
      </c>
      <c r="AO103" s="5">
        <v>0</v>
      </c>
      <c r="AP103" s="5">
        <v>0</v>
      </c>
      <c r="AQ103" s="4">
        <v>0</v>
      </c>
      <c r="AR103" s="5">
        <v>0</v>
      </c>
      <c r="AS103" s="4">
        <v>0</v>
      </c>
      <c r="AT103" s="32">
        <v>0</v>
      </c>
      <c r="AU103" s="18">
        <v>0</v>
      </c>
      <c r="AV103" s="5">
        <v>0</v>
      </c>
      <c r="AW103" s="4">
        <v>0</v>
      </c>
      <c r="AX103" s="5">
        <v>0</v>
      </c>
      <c r="AY103" s="4">
        <v>0</v>
      </c>
      <c r="AZ103" s="5">
        <v>0</v>
      </c>
      <c r="BA103" s="6">
        <v>0</v>
      </c>
      <c r="BB103" s="78">
        <v>0</v>
      </c>
      <c r="BC103" s="63">
        <v>2.408</v>
      </c>
      <c r="BD103" s="61">
        <v>2.263</v>
      </c>
      <c r="BE103" s="62">
        <v>2.408</v>
      </c>
      <c r="BF103" s="64">
        <v>2.373</v>
      </c>
      <c r="BG103" s="18">
        <v>0.01</v>
      </c>
      <c r="BH103" s="5">
        <v>0.013</v>
      </c>
      <c r="BI103" s="4">
        <v>0.023</v>
      </c>
      <c r="BJ103" s="5">
        <v>0.016</v>
      </c>
      <c r="BK103" s="4">
        <v>0.017</v>
      </c>
      <c r="BL103" s="5">
        <v>0.0165</v>
      </c>
      <c r="BM103" s="5">
        <v>0.0165</v>
      </c>
      <c r="BN103" s="7">
        <v>0.00825</v>
      </c>
      <c r="BO103" s="3">
        <v>0</v>
      </c>
      <c r="BP103" s="4">
        <v>0</v>
      </c>
      <c r="BQ103" s="5">
        <v>0</v>
      </c>
      <c r="BR103" s="4">
        <v>0</v>
      </c>
      <c r="BS103" s="5">
        <v>0</v>
      </c>
      <c r="BT103" s="4">
        <v>0</v>
      </c>
      <c r="BU103" s="5">
        <v>0</v>
      </c>
      <c r="BV103" s="27">
        <v>0</v>
      </c>
      <c r="BW103" s="18">
        <v>0</v>
      </c>
      <c r="BX103" s="5">
        <v>0</v>
      </c>
      <c r="BY103" s="5">
        <v>0</v>
      </c>
      <c r="BZ103" s="6">
        <v>0</v>
      </c>
    </row>
    <row r="104" spans="1:78" ht="15">
      <c r="A104" s="12">
        <v>10342</v>
      </c>
      <c r="B104" s="33" t="s">
        <v>110</v>
      </c>
      <c r="C104" s="3">
        <v>37.33356102003643</v>
      </c>
      <c r="D104" s="20">
        <v>37.83458938356165</v>
      </c>
      <c r="E104" s="19">
        <v>37.91742511415525</v>
      </c>
      <c r="F104" s="20">
        <v>38.21720890255009</v>
      </c>
      <c r="G104" s="19">
        <v>38.33217100456622</v>
      </c>
      <c r="H104" s="20">
        <v>38.44767294520547</v>
      </c>
      <c r="I104" s="19">
        <v>38.563565068493155</v>
      </c>
      <c r="J104" s="20">
        <v>38.68003267304189</v>
      </c>
      <c r="K104" s="19">
        <v>38.79624668949772</v>
      </c>
      <c r="L104" s="20">
        <v>38.91312328767124</v>
      </c>
      <c r="M104" s="19">
        <v>39.03010136986301</v>
      </c>
      <c r="N104" s="20">
        <v>39.1481760018215</v>
      </c>
      <c r="O104" s="19">
        <v>39.26585525114155</v>
      </c>
      <c r="P104" s="19">
        <v>39.38424360730594</v>
      </c>
      <c r="Q104" s="21">
        <v>39.5031256849315</v>
      </c>
      <c r="R104" s="4">
        <v>0</v>
      </c>
      <c r="S104" s="18">
        <v>0</v>
      </c>
      <c r="T104" s="5">
        <v>0</v>
      </c>
      <c r="U104" s="4">
        <v>0</v>
      </c>
      <c r="V104" s="5">
        <v>0</v>
      </c>
      <c r="W104" s="4">
        <v>0</v>
      </c>
      <c r="X104" s="5">
        <v>0</v>
      </c>
      <c r="Y104" s="4">
        <v>0</v>
      </c>
      <c r="Z104" s="5">
        <v>0</v>
      </c>
      <c r="AA104" s="4">
        <v>0</v>
      </c>
      <c r="AB104" s="5">
        <v>0</v>
      </c>
      <c r="AC104" s="4">
        <v>0</v>
      </c>
      <c r="AD104" s="5">
        <v>0</v>
      </c>
      <c r="AE104" s="5">
        <v>0</v>
      </c>
      <c r="AF104" s="6">
        <v>0</v>
      </c>
      <c r="AG104" s="18">
        <v>0</v>
      </c>
      <c r="AH104" s="5">
        <v>0</v>
      </c>
      <c r="AI104" s="4">
        <v>0</v>
      </c>
      <c r="AJ104" s="5">
        <v>0</v>
      </c>
      <c r="AK104" s="4">
        <v>0</v>
      </c>
      <c r="AL104" s="5">
        <v>0</v>
      </c>
      <c r="AM104" s="6">
        <v>0</v>
      </c>
      <c r="AN104" s="18">
        <v>0</v>
      </c>
      <c r="AO104" s="5">
        <v>0</v>
      </c>
      <c r="AP104" s="5">
        <v>0</v>
      </c>
      <c r="AQ104" s="4">
        <v>0</v>
      </c>
      <c r="AR104" s="5">
        <v>0</v>
      </c>
      <c r="AS104" s="4">
        <v>0</v>
      </c>
      <c r="AT104" s="32">
        <v>0</v>
      </c>
      <c r="AU104" s="18">
        <v>0</v>
      </c>
      <c r="AV104" s="5">
        <v>0</v>
      </c>
      <c r="AW104" s="4">
        <v>0</v>
      </c>
      <c r="AX104" s="5">
        <v>0</v>
      </c>
      <c r="AY104" s="4">
        <v>0</v>
      </c>
      <c r="AZ104" s="5">
        <v>0</v>
      </c>
      <c r="BA104" s="6">
        <v>0</v>
      </c>
      <c r="BB104" s="78">
        <v>0</v>
      </c>
      <c r="BC104" s="63">
        <v>39.268</v>
      </c>
      <c r="BD104" s="61">
        <v>36.907</v>
      </c>
      <c r="BE104" s="62">
        <v>39.268</v>
      </c>
      <c r="BF104" s="64">
        <v>38.691</v>
      </c>
      <c r="BG104" s="18">
        <v>0.425</v>
      </c>
      <c r="BH104" s="5">
        <v>0.81</v>
      </c>
      <c r="BI104" s="4">
        <v>0.465</v>
      </c>
      <c r="BJ104" s="5">
        <v>0.504</v>
      </c>
      <c r="BK104" s="4">
        <v>0.211</v>
      </c>
      <c r="BL104" s="5">
        <v>0.3575</v>
      </c>
      <c r="BM104" s="5">
        <v>0.3575</v>
      </c>
      <c r="BN104" s="7">
        <v>0.17875</v>
      </c>
      <c r="BO104" s="3">
        <v>0.006</v>
      </c>
      <c r="BP104" s="4">
        <v>0.204</v>
      </c>
      <c r="BQ104" s="5">
        <v>0.156</v>
      </c>
      <c r="BR104" s="4">
        <v>0.042</v>
      </c>
      <c r="BS104" s="5">
        <v>0.001</v>
      </c>
      <c r="BT104" s="4">
        <v>0.0215</v>
      </c>
      <c r="BU104" s="5">
        <v>0.0215</v>
      </c>
      <c r="BV104" s="27">
        <v>0.01075</v>
      </c>
      <c r="BW104" s="18">
        <v>0.409</v>
      </c>
      <c r="BX104" s="5">
        <v>0.4305</v>
      </c>
      <c r="BY104" s="5">
        <v>0.46275</v>
      </c>
      <c r="BZ104" s="6">
        <v>0.05374999999999999</v>
      </c>
    </row>
    <row r="105" spans="1:78" ht="15">
      <c r="A105" s="12">
        <v>10343</v>
      </c>
      <c r="B105" s="33" t="s">
        <v>111</v>
      </c>
      <c r="C105" s="3">
        <v>32.604280510018214</v>
      </c>
      <c r="D105" s="20">
        <v>12.031853424657534</v>
      </c>
      <c r="E105" s="19">
        <v>12.031853424657534</v>
      </c>
      <c r="F105" s="20">
        <v>12.098271516393442</v>
      </c>
      <c r="G105" s="19">
        <v>15.27093687214612</v>
      </c>
      <c r="H105" s="20">
        <v>17.377130479452056</v>
      </c>
      <c r="I105" s="19">
        <v>17.92231803652968</v>
      </c>
      <c r="J105" s="20">
        <v>18.36724920309654</v>
      </c>
      <c r="K105" s="19">
        <v>20.146310502283104</v>
      </c>
      <c r="L105" s="20">
        <v>22.161879223744297</v>
      </c>
      <c r="M105" s="19">
        <v>23.388390981735157</v>
      </c>
      <c r="N105" s="20">
        <v>24.03939093806922</v>
      </c>
      <c r="O105" s="19">
        <v>24.68324771689498</v>
      </c>
      <c r="P105" s="19">
        <v>25.83457625570777</v>
      </c>
      <c r="Q105" s="21">
        <v>26.554691324200917</v>
      </c>
      <c r="R105" s="4">
        <v>0</v>
      </c>
      <c r="S105" s="18">
        <v>0</v>
      </c>
      <c r="T105" s="5">
        <v>0</v>
      </c>
      <c r="U105" s="4">
        <v>0</v>
      </c>
      <c r="V105" s="5">
        <v>0</v>
      </c>
      <c r="W105" s="4">
        <v>0</v>
      </c>
      <c r="X105" s="5">
        <v>0</v>
      </c>
      <c r="Y105" s="4">
        <v>0</v>
      </c>
      <c r="Z105" s="5">
        <v>0</v>
      </c>
      <c r="AA105" s="4">
        <v>0</v>
      </c>
      <c r="AB105" s="5">
        <v>0</v>
      </c>
      <c r="AC105" s="4">
        <v>0</v>
      </c>
      <c r="AD105" s="5">
        <v>0</v>
      </c>
      <c r="AE105" s="5">
        <v>0</v>
      </c>
      <c r="AF105" s="6">
        <v>0</v>
      </c>
      <c r="AG105" s="18">
        <v>0.07922374429223744</v>
      </c>
      <c r="AH105" s="5">
        <v>0.07922374429223744</v>
      </c>
      <c r="AI105" s="4">
        <v>0</v>
      </c>
      <c r="AJ105" s="5">
        <v>0</v>
      </c>
      <c r="AK105" s="4">
        <v>0</v>
      </c>
      <c r="AL105" s="5">
        <v>0</v>
      </c>
      <c r="AM105" s="6">
        <v>0</v>
      </c>
      <c r="AN105" s="18">
        <v>0</v>
      </c>
      <c r="AO105" s="5">
        <v>0</v>
      </c>
      <c r="AP105" s="5">
        <v>0.13934426229508196</v>
      </c>
      <c r="AQ105" s="4">
        <v>0.1391552511415525</v>
      </c>
      <c r="AR105" s="5">
        <v>0.1391552511415525</v>
      </c>
      <c r="AS105" s="4">
        <v>0.1391552511415525</v>
      </c>
      <c r="AT105" s="32">
        <v>0.13934426229508196</v>
      </c>
      <c r="AU105" s="18">
        <v>0</v>
      </c>
      <c r="AV105" s="5">
        <v>0</v>
      </c>
      <c r="AW105" s="4">
        <v>0</v>
      </c>
      <c r="AX105" s="5">
        <v>0</v>
      </c>
      <c r="AY105" s="4">
        <v>0</v>
      </c>
      <c r="AZ105" s="5">
        <v>0</v>
      </c>
      <c r="BA105" s="6">
        <v>0</v>
      </c>
      <c r="BB105" s="78">
        <v>0</v>
      </c>
      <c r="BC105" s="63">
        <v>31.857</v>
      </c>
      <c r="BD105" s="61">
        <v>29.942</v>
      </c>
      <c r="BE105" s="62">
        <v>31.857</v>
      </c>
      <c r="BF105" s="64">
        <v>31.389</v>
      </c>
      <c r="BG105" s="18">
        <v>0.231</v>
      </c>
      <c r="BH105" s="5">
        <v>0.161</v>
      </c>
      <c r="BI105" s="4">
        <v>0.136</v>
      </c>
      <c r="BJ105" s="5">
        <v>0.053</v>
      </c>
      <c r="BK105" s="4">
        <v>0.045</v>
      </c>
      <c r="BL105" s="5">
        <v>0.049</v>
      </c>
      <c r="BM105" s="5">
        <v>0.049</v>
      </c>
      <c r="BN105" s="7">
        <v>0.0245</v>
      </c>
      <c r="BO105" s="3">
        <v>0</v>
      </c>
      <c r="BP105" s="4">
        <v>0</v>
      </c>
      <c r="BQ105" s="5">
        <v>0</v>
      </c>
      <c r="BR105" s="4">
        <v>0</v>
      </c>
      <c r="BS105" s="5">
        <v>0</v>
      </c>
      <c r="BT105" s="4">
        <v>0</v>
      </c>
      <c r="BU105" s="5">
        <v>0</v>
      </c>
      <c r="BV105" s="27">
        <v>0</v>
      </c>
      <c r="BW105" s="18">
        <v>0</v>
      </c>
      <c r="BX105" s="5">
        <v>0</v>
      </c>
      <c r="BY105" s="5">
        <v>0</v>
      </c>
      <c r="BZ105" s="6">
        <v>0</v>
      </c>
    </row>
    <row r="106" spans="1:78" ht="15">
      <c r="A106" s="12">
        <v>10349</v>
      </c>
      <c r="B106" s="33" t="s">
        <v>112</v>
      </c>
      <c r="C106" s="3">
        <v>1145.554758082878</v>
      </c>
      <c r="D106" s="20">
        <v>1046.142237785388</v>
      </c>
      <c r="E106" s="19">
        <v>1043.6762560502284</v>
      </c>
      <c r="F106" s="20">
        <v>1056.2688129553735</v>
      </c>
      <c r="G106" s="19">
        <v>1053.2755780821917</v>
      </c>
      <c r="H106" s="20">
        <v>1052.0800446347034</v>
      </c>
      <c r="I106" s="19">
        <v>1051.9704555936075</v>
      </c>
      <c r="J106" s="20">
        <v>1053.409964367031</v>
      </c>
      <c r="K106" s="19">
        <v>1055.7322062785386</v>
      </c>
      <c r="L106" s="20">
        <v>1059.9106456621005</v>
      </c>
      <c r="M106" s="19">
        <v>1065.1512916666666</v>
      </c>
      <c r="N106" s="20">
        <v>1066.087047928051</v>
      </c>
      <c r="O106" s="19">
        <v>1067.2951204337899</v>
      </c>
      <c r="P106" s="19">
        <v>1068.615975</v>
      </c>
      <c r="Q106" s="21">
        <v>1069.7126214611876</v>
      </c>
      <c r="R106" s="4">
        <v>0</v>
      </c>
      <c r="S106" s="18">
        <v>0</v>
      </c>
      <c r="T106" s="5">
        <v>0</v>
      </c>
      <c r="U106" s="4">
        <v>0</v>
      </c>
      <c r="V106" s="5">
        <v>0</v>
      </c>
      <c r="W106" s="4">
        <v>0</v>
      </c>
      <c r="X106" s="5">
        <v>0</v>
      </c>
      <c r="Y106" s="4">
        <v>0</v>
      </c>
      <c r="Z106" s="5">
        <v>0</v>
      </c>
      <c r="AA106" s="4">
        <v>0</v>
      </c>
      <c r="AB106" s="5">
        <v>0</v>
      </c>
      <c r="AC106" s="4">
        <v>0</v>
      </c>
      <c r="AD106" s="5">
        <v>0</v>
      </c>
      <c r="AE106" s="5">
        <v>0</v>
      </c>
      <c r="AF106" s="6">
        <v>0</v>
      </c>
      <c r="AG106" s="18">
        <v>615.5154109589041</v>
      </c>
      <c r="AH106" s="5">
        <v>614.3739726027397</v>
      </c>
      <c r="AI106" s="4">
        <v>595.1598360655738</v>
      </c>
      <c r="AJ106" s="5">
        <v>594.2316210045663</v>
      </c>
      <c r="AK106" s="4">
        <v>589.7800228310502</v>
      </c>
      <c r="AL106" s="5">
        <v>588.6022831050228</v>
      </c>
      <c r="AM106" s="6">
        <v>587.9099499089253</v>
      </c>
      <c r="AN106" s="18">
        <v>0</v>
      </c>
      <c r="AO106" s="5">
        <v>0</v>
      </c>
      <c r="AP106" s="5">
        <v>0</v>
      </c>
      <c r="AQ106" s="4">
        <v>0</v>
      </c>
      <c r="AR106" s="5">
        <v>0</v>
      </c>
      <c r="AS106" s="4">
        <v>0</v>
      </c>
      <c r="AT106" s="32">
        <v>0</v>
      </c>
      <c r="AU106" s="18">
        <v>0</v>
      </c>
      <c r="AV106" s="5">
        <v>0</v>
      </c>
      <c r="AW106" s="4">
        <v>0</v>
      </c>
      <c r="AX106" s="5">
        <v>0</v>
      </c>
      <c r="AY106" s="4">
        <v>0</v>
      </c>
      <c r="AZ106" s="5">
        <v>0</v>
      </c>
      <c r="BA106" s="6">
        <v>0</v>
      </c>
      <c r="BB106" s="78">
        <v>0</v>
      </c>
      <c r="BC106" s="63">
        <v>531.727</v>
      </c>
      <c r="BD106" s="61">
        <v>499.76</v>
      </c>
      <c r="BE106" s="62">
        <v>531.727</v>
      </c>
      <c r="BF106" s="64">
        <v>523.911</v>
      </c>
      <c r="BG106" s="18">
        <v>21.86</v>
      </c>
      <c r="BH106" s="5">
        <v>26.729</v>
      </c>
      <c r="BI106" s="4">
        <v>22.666</v>
      </c>
      <c r="BJ106" s="5">
        <v>15.635</v>
      </c>
      <c r="BK106" s="4">
        <v>5.373</v>
      </c>
      <c r="BL106" s="5">
        <v>10.504</v>
      </c>
      <c r="BM106" s="5">
        <v>10.504</v>
      </c>
      <c r="BN106" s="7">
        <v>5.252</v>
      </c>
      <c r="BO106" s="3">
        <v>11.316</v>
      </c>
      <c r="BP106" s="4">
        <v>18.261</v>
      </c>
      <c r="BQ106" s="5">
        <v>16.925</v>
      </c>
      <c r="BR106" s="4">
        <v>9.969</v>
      </c>
      <c r="BS106" s="5">
        <v>1.797</v>
      </c>
      <c r="BT106" s="4">
        <v>5.883</v>
      </c>
      <c r="BU106" s="5">
        <v>5.883</v>
      </c>
      <c r="BV106" s="27">
        <v>2.9415</v>
      </c>
      <c r="BW106" s="18">
        <v>58.267999999999994</v>
      </c>
      <c r="BX106" s="5">
        <v>64.151</v>
      </c>
      <c r="BY106" s="5">
        <v>72.9755</v>
      </c>
      <c r="BZ106" s="6">
        <v>14.7075</v>
      </c>
    </row>
    <row r="107" spans="1:78" ht="15">
      <c r="A107" s="12">
        <v>10352</v>
      </c>
      <c r="B107" s="33" t="s">
        <v>113</v>
      </c>
      <c r="C107" s="3">
        <v>15.347905282331512</v>
      </c>
      <c r="D107" s="20">
        <v>16.742634132420093</v>
      </c>
      <c r="E107" s="19">
        <v>16.804611187214615</v>
      </c>
      <c r="F107" s="20">
        <v>15.88517714025501</v>
      </c>
      <c r="G107" s="19">
        <v>15.917298972602739</v>
      </c>
      <c r="H107" s="20">
        <v>15.981485958904111</v>
      </c>
      <c r="I107" s="19">
        <v>16.045930022831048</v>
      </c>
      <c r="J107" s="20">
        <v>16.110540300546447</v>
      </c>
      <c r="K107" s="19">
        <v>16.17559235159818</v>
      </c>
      <c r="L107" s="20">
        <v>16.24081301369863</v>
      </c>
      <c r="M107" s="19">
        <v>16.30629394977169</v>
      </c>
      <c r="N107" s="20">
        <v>16.371945924408013</v>
      </c>
      <c r="O107" s="19">
        <v>16.438043493150687</v>
      </c>
      <c r="P107" s="19">
        <v>16.50431381278539</v>
      </c>
      <c r="Q107" s="21">
        <v>16.57084885844749</v>
      </c>
      <c r="R107" s="4">
        <v>0</v>
      </c>
      <c r="S107" s="18">
        <v>0</v>
      </c>
      <c r="T107" s="5">
        <v>0</v>
      </c>
      <c r="U107" s="4">
        <v>0</v>
      </c>
      <c r="V107" s="5">
        <v>0</v>
      </c>
      <c r="W107" s="4">
        <v>0</v>
      </c>
      <c r="X107" s="5">
        <v>0</v>
      </c>
      <c r="Y107" s="4">
        <v>0</v>
      </c>
      <c r="Z107" s="5">
        <v>0</v>
      </c>
      <c r="AA107" s="4">
        <v>0</v>
      </c>
      <c r="AB107" s="5">
        <v>0</v>
      </c>
      <c r="AC107" s="4">
        <v>0</v>
      </c>
      <c r="AD107" s="5">
        <v>0</v>
      </c>
      <c r="AE107" s="5">
        <v>0</v>
      </c>
      <c r="AF107" s="6">
        <v>0</v>
      </c>
      <c r="AG107" s="18">
        <v>0</v>
      </c>
      <c r="AH107" s="5">
        <v>0</v>
      </c>
      <c r="AI107" s="4">
        <v>0</v>
      </c>
      <c r="AJ107" s="5">
        <v>0</v>
      </c>
      <c r="AK107" s="4">
        <v>0</v>
      </c>
      <c r="AL107" s="5">
        <v>0</v>
      </c>
      <c r="AM107" s="6">
        <v>0</v>
      </c>
      <c r="AN107" s="18">
        <v>0</v>
      </c>
      <c r="AO107" s="5">
        <v>0</v>
      </c>
      <c r="AP107" s="5">
        <v>0</v>
      </c>
      <c r="AQ107" s="4">
        <v>0</v>
      </c>
      <c r="AR107" s="5">
        <v>0</v>
      </c>
      <c r="AS107" s="4">
        <v>0</v>
      </c>
      <c r="AT107" s="32">
        <v>0</v>
      </c>
      <c r="AU107" s="18">
        <v>0</v>
      </c>
      <c r="AV107" s="5">
        <v>0</v>
      </c>
      <c r="AW107" s="4">
        <v>0</v>
      </c>
      <c r="AX107" s="5">
        <v>0</v>
      </c>
      <c r="AY107" s="4">
        <v>0</v>
      </c>
      <c r="AZ107" s="5">
        <v>0</v>
      </c>
      <c r="BA107" s="6">
        <v>0</v>
      </c>
      <c r="BB107" s="78">
        <v>0</v>
      </c>
      <c r="BC107" s="63">
        <v>16.144</v>
      </c>
      <c r="BD107" s="61">
        <v>15.173</v>
      </c>
      <c r="BE107" s="62">
        <v>16.144</v>
      </c>
      <c r="BF107" s="64">
        <v>15.907</v>
      </c>
      <c r="BG107" s="18">
        <v>0.23</v>
      </c>
      <c r="BH107" s="5">
        <v>0.152</v>
      </c>
      <c r="BI107" s="4">
        <v>0.091</v>
      </c>
      <c r="BJ107" s="5">
        <v>0.176</v>
      </c>
      <c r="BK107" s="4">
        <v>0.035</v>
      </c>
      <c r="BL107" s="5">
        <v>0.1055</v>
      </c>
      <c r="BM107" s="5">
        <v>0.1055</v>
      </c>
      <c r="BN107" s="7">
        <v>0.05275</v>
      </c>
      <c r="BO107" s="3">
        <v>0</v>
      </c>
      <c r="BP107" s="4">
        <v>0</v>
      </c>
      <c r="BQ107" s="5">
        <v>0</v>
      </c>
      <c r="BR107" s="4">
        <v>0</v>
      </c>
      <c r="BS107" s="5">
        <v>0</v>
      </c>
      <c r="BT107" s="4">
        <v>0</v>
      </c>
      <c r="BU107" s="5">
        <v>0</v>
      </c>
      <c r="BV107" s="27">
        <v>0</v>
      </c>
      <c r="BW107" s="18">
        <v>0</v>
      </c>
      <c r="BX107" s="5">
        <v>0</v>
      </c>
      <c r="BY107" s="5">
        <v>0</v>
      </c>
      <c r="BZ107" s="6">
        <v>0</v>
      </c>
    </row>
    <row r="108" spans="1:78" ht="15">
      <c r="A108" s="12">
        <v>10354</v>
      </c>
      <c r="B108" s="33" t="s">
        <v>114</v>
      </c>
      <c r="C108" s="3">
        <v>789.4620351617714</v>
      </c>
      <c r="D108" s="20">
        <v>736.609812214612</v>
      </c>
      <c r="E108" s="19">
        <v>731.9038835616437</v>
      </c>
      <c r="F108" s="20">
        <v>770.3269425091073</v>
      </c>
      <c r="G108" s="19">
        <v>770.1050481735161</v>
      </c>
      <c r="H108" s="20">
        <v>769.1008832191783</v>
      </c>
      <c r="I108" s="19">
        <v>768.1713578767125</v>
      </c>
      <c r="J108" s="20">
        <v>766.3720422358834</v>
      </c>
      <c r="K108" s="19">
        <v>766.6791187214614</v>
      </c>
      <c r="L108" s="20">
        <v>766.0660303652967</v>
      </c>
      <c r="M108" s="19">
        <v>766.8471765981734</v>
      </c>
      <c r="N108" s="20">
        <v>765.8571302367943</v>
      </c>
      <c r="O108" s="19">
        <v>766.5923375570777</v>
      </c>
      <c r="P108" s="19">
        <v>766.4091026255707</v>
      </c>
      <c r="Q108" s="21">
        <v>766.2028720319637</v>
      </c>
      <c r="R108" s="4">
        <v>0</v>
      </c>
      <c r="S108" s="18">
        <v>0</v>
      </c>
      <c r="T108" s="5">
        <v>0</v>
      </c>
      <c r="U108" s="4">
        <v>0</v>
      </c>
      <c r="V108" s="5">
        <v>0</v>
      </c>
      <c r="W108" s="4">
        <v>0</v>
      </c>
      <c r="X108" s="5">
        <v>0</v>
      </c>
      <c r="Y108" s="4">
        <v>0</v>
      </c>
      <c r="Z108" s="5">
        <v>0</v>
      </c>
      <c r="AA108" s="4">
        <v>0</v>
      </c>
      <c r="AB108" s="5">
        <v>0</v>
      </c>
      <c r="AC108" s="4">
        <v>0</v>
      </c>
      <c r="AD108" s="5">
        <v>0</v>
      </c>
      <c r="AE108" s="5">
        <v>0</v>
      </c>
      <c r="AF108" s="6">
        <v>0</v>
      </c>
      <c r="AG108" s="18">
        <v>30.827739726027396</v>
      </c>
      <c r="AH108" s="5">
        <v>30.827739726027396</v>
      </c>
      <c r="AI108" s="4">
        <v>30.841871584699454</v>
      </c>
      <c r="AJ108" s="5">
        <v>30.827739726027396</v>
      </c>
      <c r="AK108" s="4">
        <v>30.827511415525112</v>
      </c>
      <c r="AL108" s="5">
        <v>30.827511415525112</v>
      </c>
      <c r="AM108" s="6">
        <v>30.84153005464481</v>
      </c>
      <c r="AN108" s="18">
        <v>0</v>
      </c>
      <c r="AO108" s="5">
        <v>0</v>
      </c>
      <c r="AP108" s="5">
        <v>0</v>
      </c>
      <c r="AQ108" s="4">
        <v>0</v>
      </c>
      <c r="AR108" s="5">
        <v>0</v>
      </c>
      <c r="AS108" s="4">
        <v>0</v>
      </c>
      <c r="AT108" s="32">
        <v>0</v>
      </c>
      <c r="AU108" s="18">
        <v>1.3687214611872147</v>
      </c>
      <c r="AV108" s="5">
        <v>1.3688356164383562</v>
      </c>
      <c r="AW108" s="4">
        <v>1.3674863387978142</v>
      </c>
      <c r="AX108" s="5">
        <v>1.3690639269406393</v>
      </c>
      <c r="AY108" s="4">
        <v>1.3689497716894976</v>
      </c>
      <c r="AZ108" s="5">
        <v>1.3684931506849316</v>
      </c>
      <c r="BA108" s="6">
        <v>1.3677140255009108</v>
      </c>
      <c r="BB108" s="78">
        <v>0</v>
      </c>
      <c r="BC108" s="63">
        <v>810.99</v>
      </c>
      <c r="BD108" s="61">
        <v>762.234</v>
      </c>
      <c r="BE108" s="62">
        <v>810.99</v>
      </c>
      <c r="BF108" s="64">
        <v>799.07</v>
      </c>
      <c r="BG108" s="18">
        <v>12.709</v>
      </c>
      <c r="BH108" s="5">
        <v>11.981</v>
      </c>
      <c r="BI108" s="4">
        <v>13.398</v>
      </c>
      <c r="BJ108" s="5">
        <v>9.544</v>
      </c>
      <c r="BK108" s="4">
        <v>9.346</v>
      </c>
      <c r="BL108" s="5">
        <v>9.445</v>
      </c>
      <c r="BM108" s="5">
        <v>9.445</v>
      </c>
      <c r="BN108" s="7">
        <v>4.7225</v>
      </c>
      <c r="BO108" s="3">
        <v>1.558</v>
      </c>
      <c r="BP108" s="4">
        <v>1.641</v>
      </c>
      <c r="BQ108" s="5">
        <v>2.373</v>
      </c>
      <c r="BR108" s="4">
        <v>2.635</v>
      </c>
      <c r="BS108" s="5">
        <v>0.848</v>
      </c>
      <c r="BT108" s="4">
        <v>1.7414999999999998</v>
      </c>
      <c r="BU108" s="5">
        <v>1.7414999999999998</v>
      </c>
      <c r="BV108" s="27">
        <v>0.8707499999999999</v>
      </c>
      <c r="BW108" s="18">
        <v>9.055000000000001</v>
      </c>
      <c r="BX108" s="5">
        <v>10.796500000000002</v>
      </c>
      <c r="BY108" s="5">
        <v>13.408750000000001</v>
      </c>
      <c r="BZ108" s="6">
        <v>4.35375</v>
      </c>
    </row>
    <row r="109" spans="1:78" ht="15">
      <c r="A109" s="12">
        <v>10360</v>
      </c>
      <c r="B109" s="33" t="s">
        <v>115</v>
      </c>
      <c r="C109" s="3">
        <v>7.069558287795993</v>
      </c>
      <c r="D109" s="20">
        <v>7.173871347031962</v>
      </c>
      <c r="E109" s="19">
        <v>7.195905593607307</v>
      </c>
      <c r="F109" s="20">
        <v>7.663321607468125</v>
      </c>
      <c r="G109" s="19">
        <v>7.760965867579909</v>
      </c>
      <c r="H109" s="20">
        <v>7.846332648401826</v>
      </c>
      <c r="I109" s="19">
        <v>7.932141095890411</v>
      </c>
      <c r="J109" s="20">
        <v>8.00483891165756</v>
      </c>
      <c r="K109" s="19">
        <v>8.105085730593608</v>
      </c>
      <c r="L109" s="20">
        <v>8.192227739726027</v>
      </c>
      <c r="M109" s="19">
        <v>8.279816780821916</v>
      </c>
      <c r="N109" s="20">
        <v>8.353452527322403</v>
      </c>
      <c r="O109" s="19">
        <v>8.456350114155251</v>
      </c>
      <c r="P109" s="19">
        <v>8.545296004566211</v>
      </c>
      <c r="Q109" s="21">
        <v>8.634698744292239</v>
      </c>
      <c r="R109" s="4">
        <v>0</v>
      </c>
      <c r="S109" s="18">
        <v>0</v>
      </c>
      <c r="T109" s="5">
        <v>0</v>
      </c>
      <c r="U109" s="4">
        <v>0</v>
      </c>
      <c r="V109" s="5">
        <v>0</v>
      </c>
      <c r="W109" s="4">
        <v>0</v>
      </c>
      <c r="X109" s="5">
        <v>0</v>
      </c>
      <c r="Y109" s="4">
        <v>0</v>
      </c>
      <c r="Z109" s="5">
        <v>0</v>
      </c>
      <c r="AA109" s="4">
        <v>0</v>
      </c>
      <c r="AB109" s="5">
        <v>0</v>
      </c>
      <c r="AC109" s="4">
        <v>0</v>
      </c>
      <c r="AD109" s="5">
        <v>0</v>
      </c>
      <c r="AE109" s="5">
        <v>0</v>
      </c>
      <c r="AF109" s="6">
        <v>0</v>
      </c>
      <c r="AG109" s="18">
        <v>0</v>
      </c>
      <c r="AH109" s="5">
        <v>0</v>
      </c>
      <c r="AI109" s="4">
        <v>0</v>
      </c>
      <c r="AJ109" s="5">
        <v>0</v>
      </c>
      <c r="AK109" s="4">
        <v>0</v>
      </c>
      <c r="AL109" s="5">
        <v>0</v>
      </c>
      <c r="AM109" s="6">
        <v>0</v>
      </c>
      <c r="AN109" s="18">
        <v>0</v>
      </c>
      <c r="AO109" s="5">
        <v>0</v>
      </c>
      <c r="AP109" s="5">
        <v>0</v>
      </c>
      <c r="AQ109" s="4">
        <v>0</v>
      </c>
      <c r="AR109" s="5">
        <v>0</v>
      </c>
      <c r="AS109" s="4">
        <v>0</v>
      </c>
      <c r="AT109" s="32">
        <v>0</v>
      </c>
      <c r="AU109" s="18">
        <v>0</v>
      </c>
      <c r="AV109" s="5">
        <v>0</v>
      </c>
      <c r="AW109" s="4">
        <v>0</v>
      </c>
      <c r="AX109" s="5">
        <v>0</v>
      </c>
      <c r="AY109" s="4">
        <v>0</v>
      </c>
      <c r="AZ109" s="5">
        <v>0</v>
      </c>
      <c r="BA109" s="6">
        <v>0</v>
      </c>
      <c r="BB109" s="78">
        <v>0</v>
      </c>
      <c r="BC109" s="63">
        <v>6.866</v>
      </c>
      <c r="BD109" s="61">
        <v>6.453</v>
      </c>
      <c r="BE109" s="62">
        <v>6.866</v>
      </c>
      <c r="BF109" s="64">
        <v>6.765</v>
      </c>
      <c r="BG109" s="18">
        <v>0.082</v>
      </c>
      <c r="BH109" s="5">
        <v>0.094</v>
      </c>
      <c r="BI109" s="4">
        <v>0.059</v>
      </c>
      <c r="BJ109" s="5">
        <v>0.115</v>
      </c>
      <c r="BK109" s="4">
        <v>0.041</v>
      </c>
      <c r="BL109" s="5">
        <v>0.078</v>
      </c>
      <c r="BM109" s="5">
        <v>0.078</v>
      </c>
      <c r="BN109" s="7">
        <v>0.039</v>
      </c>
      <c r="BO109" s="3">
        <v>0</v>
      </c>
      <c r="BP109" s="4">
        <v>0</v>
      </c>
      <c r="BQ109" s="5">
        <v>0</v>
      </c>
      <c r="BR109" s="4">
        <v>0</v>
      </c>
      <c r="BS109" s="5">
        <v>0</v>
      </c>
      <c r="BT109" s="4">
        <v>0</v>
      </c>
      <c r="BU109" s="5">
        <v>0</v>
      </c>
      <c r="BV109" s="27">
        <v>0</v>
      </c>
      <c r="BW109" s="18">
        <v>0</v>
      </c>
      <c r="BX109" s="5">
        <v>0</v>
      </c>
      <c r="BY109" s="5">
        <v>0</v>
      </c>
      <c r="BZ109" s="6">
        <v>0</v>
      </c>
    </row>
    <row r="110" spans="1:78" ht="15">
      <c r="A110" s="12">
        <v>10363</v>
      </c>
      <c r="B110" s="33" t="s">
        <v>116</v>
      </c>
      <c r="C110" s="3">
        <v>96.94751821493625</v>
      </c>
      <c r="D110" s="20">
        <v>90.6883792237443</v>
      </c>
      <c r="E110" s="19">
        <v>90.9128696347032</v>
      </c>
      <c r="F110" s="20">
        <v>91.04991484517303</v>
      </c>
      <c r="G110" s="19">
        <v>91.23497180365295</v>
      </c>
      <c r="H110" s="20">
        <v>91.44404474885845</v>
      </c>
      <c r="I110" s="19">
        <v>91.63503184931508</v>
      </c>
      <c r="J110" s="20">
        <v>91.87053677140256</v>
      </c>
      <c r="K110" s="19">
        <v>92.01127397260275</v>
      </c>
      <c r="L110" s="20">
        <v>92.18378618721461</v>
      </c>
      <c r="M110" s="19">
        <v>92.35321575342468</v>
      </c>
      <c r="N110" s="20">
        <v>92.56032775500911</v>
      </c>
      <c r="O110" s="19">
        <v>92.69249851598175</v>
      </c>
      <c r="P110" s="19">
        <v>92.87607477168949</v>
      </c>
      <c r="Q110" s="21">
        <v>93.03330034246575</v>
      </c>
      <c r="R110" s="4">
        <v>0</v>
      </c>
      <c r="S110" s="18">
        <v>0</v>
      </c>
      <c r="T110" s="5">
        <v>0</v>
      </c>
      <c r="U110" s="4">
        <v>0</v>
      </c>
      <c r="V110" s="5">
        <v>0</v>
      </c>
      <c r="W110" s="4">
        <v>0</v>
      </c>
      <c r="X110" s="5">
        <v>0</v>
      </c>
      <c r="Y110" s="4">
        <v>0</v>
      </c>
      <c r="Z110" s="5">
        <v>0</v>
      </c>
      <c r="AA110" s="4">
        <v>0</v>
      </c>
      <c r="AB110" s="5">
        <v>0</v>
      </c>
      <c r="AC110" s="4">
        <v>0</v>
      </c>
      <c r="AD110" s="5">
        <v>0</v>
      </c>
      <c r="AE110" s="5">
        <v>0</v>
      </c>
      <c r="AF110" s="6">
        <v>0</v>
      </c>
      <c r="AG110" s="18">
        <v>0</v>
      </c>
      <c r="AH110" s="5">
        <v>0</v>
      </c>
      <c r="AI110" s="4">
        <v>0</v>
      </c>
      <c r="AJ110" s="5">
        <v>0</v>
      </c>
      <c r="AK110" s="4">
        <v>0</v>
      </c>
      <c r="AL110" s="5">
        <v>0</v>
      </c>
      <c r="AM110" s="6">
        <v>0</v>
      </c>
      <c r="AN110" s="18">
        <v>0</v>
      </c>
      <c r="AO110" s="5">
        <v>0</v>
      </c>
      <c r="AP110" s="5">
        <v>0</v>
      </c>
      <c r="AQ110" s="4">
        <v>0</v>
      </c>
      <c r="AR110" s="5">
        <v>0</v>
      </c>
      <c r="AS110" s="4">
        <v>0</v>
      </c>
      <c r="AT110" s="32">
        <v>0</v>
      </c>
      <c r="AU110" s="18">
        <v>0</v>
      </c>
      <c r="AV110" s="5">
        <v>0</v>
      </c>
      <c r="AW110" s="4">
        <v>0</v>
      </c>
      <c r="AX110" s="5">
        <v>0</v>
      </c>
      <c r="AY110" s="4">
        <v>0</v>
      </c>
      <c r="AZ110" s="5">
        <v>0</v>
      </c>
      <c r="BA110" s="6">
        <v>0</v>
      </c>
      <c r="BB110" s="78">
        <v>0</v>
      </c>
      <c r="BC110" s="63">
        <v>102.208</v>
      </c>
      <c r="BD110" s="61">
        <v>96.063</v>
      </c>
      <c r="BE110" s="62">
        <v>102.208</v>
      </c>
      <c r="BF110" s="64">
        <v>100.706</v>
      </c>
      <c r="BG110" s="18">
        <v>0.864</v>
      </c>
      <c r="BH110" s="5">
        <v>0.899</v>
      </c>
      <c r="BI110" s="4">
        <v>1.095</v>
      </c>
      <c r="BJ110" s="5">
        <v>1.211</v>
      </c>
      <c r="BK110" s="4">
        <v>0.471</v>
      </c>
      <c r="BL110" s="5">
        <v>0.841</v>
      </c>
      <c r="BM110" s="5">
        <v>0.841</v>
      </c>
      <c r="BN110" s="7">
        <v>0.4205</v>
      </c>
      <c r="BO110" s="3">
        <v>0</v>
      </c>
      <c r="BP110" s="4">
        <v>0</v>
      </c>
      <c r="BQ110" s="5">
        <v>0</v>
      </c>
      <c r="BR110" s="4">
        <v>0.123</v>
      </c>
      <c r="BS110" s="5">
        <v>0</v>
      </c>
      <c r="BT110" s="4">
        <v>0.0615</v>
      </c>
      <c r="BU110" s="5">
        <v>0.0615</v>
      </c>
      <c r="BV110" s="27">
        <v>0.03075</v>
      </c>
      <c r="BW110" s="18">
        <v>0.123</v>
      </c>
      <c r="BX110" s="5">
        <v>0.1845</v>
      </c>
      <c r="BY110" s="5">
        <v>0.27675</v>
      </c>
      <c r="BZ110" s="6">
        <v>0.15375</v>
      </c>
    </row>
    <row r="111" spans="1:78" ht="15">
      <c r="A111" s="12">
        <v>10369</v>
      </c>
      <c r="B111" s="33" t="s">
        <v>117</v>
      </c>
      <c r="C111" s="3">
        <v>17.818761384335154</v>
      </c>
      <c r="D111" s="20">
        <v>17.310770319634702</v>
      </c>
      <c r="E111" s="19">
        <v>17.310770319634702</v>
      </c>
      <c r="F111" s="20">
        <v>18.376969148451725</v>
      </c>
      <c r="G111" s="19">
        <v>18.39398744292237</v>
      </c>
      <c r="H111" s="20">
        <v>18.39398744292237</v>
      </c>
      <c r="I111" s="19">
        <v>18.39398744292237</v>
      </c>
      <c r="J111" s="20">
        <v>18.376969034608376</v>
      </c>
      <c r="K111" s="19">
        <v>18.39398721461187</v>
      </c>
      <c r="L111" s="20">
        <v>18.39398732876712</v>
      </c>
      <c r="M111" s="19">
        <v>18.39398744292237</v>
      </c>
      <c r="N111" s="20">
        <v>18.376969034608372</v>
      </c>
      <c r="O111" s="19">
        <v>18.39398755707762</v>
      </c>
      <c r="P111" s="19">
        <v>18.39398732876712</v>
      </c>
      <c r="Q111" s="21">
        <v>18.39398721461187</v>
      </c>
      <c r="R111" s="4">
        <v>0</v>
      </c>
      <c r="S111" s="18">
        <v>0</v>
      </c>
      <c r="T111" s="5">
        <v>0</v>
      </c>
      <c r="U111" s="4">
        <v>0</v>
      </c>
      <c r="V111" s="5">
        <v>0</v>
      </c>
      <c r="W111" s="4">
        <v>0</v>
      </c>
      <c r="X111" s="5">
        <v>0</v>
      </c>
      <c r="Y111" s="4">
        <v>0</v>
      </c>
      <c r="Z111" s="5">
        <v>0</v>
      </c>
      <c r="AA111" s="4">
        <v>0</v>
      </c>
      <c r="AB111" s="5">
        <v>0</v>
      </c>
      <c r="AC111" s="4">
        <v>0</v>
      </c>
      <c r="AD111" s="5">
        <v>0</v>
      </c>
      <c r="AE111" s="5">
        <v>0</v>
      </c>
      <c r="AF111" s="6">
        <v>0</v>
      </c>
      <c r="AG111" s="18">
        <v>0</v>
      </c>
      <c r="AH111" s="5">
        <v>0</v>
      </c>
      <c r="AI111" s="4">
        <v>0</v>
      </c>
      <c r="AJ111" s="5">
        <v>0</v>
      </c>
      <c r="AK111" s="4">
        <v>0</v>
      </c>
      <c r="AL111" s="5">
        <v>0</v>
      </c>
      <c r="AM111" s="6">
        <v>0</v>
      </c>
      <c r="AN111" s="18">
        <v>0</v>
      </c>
      <c r="AO111" s="5">
        <v>0</v>
      </c>
      <c r="AP111" s="5">
        <v>0</v>
      </c>
      <c r="AQ111" s="4">
        <v>0</v>
      </c>
      <c r="AR111" s="5">
        <v>0</v>
      </c>
      <c r="AS111" s="4">
        <v>0</v>
      </c>
      <c r="AT111" s="32">
        <v>0</v>
      </c>
      <c r="AU111" s="18">
        <v>0</v>
      </c>
      <c r="AV111" s="5">
        <v>0</v>
      </c>
      <c r="AW111" s="4">
        <v>0</v>
      </c>
      <c r="AX111" s="5">
        <v>0</v>
      </c>
      <c r="AY111" s="4">
        <v>0</v>
      </c>
      <c r="AZ111" s="5">
        <v>0</v>
      </c>
      <c r="BA111" s="6">
        <v>0</v>
      </c>
      <c r="BB111" s="78">
        <v>0</v>
      </c>
      <c r="BC111" s="63">
        <v>16.677</v>
      </c>
      <c r="BD111" s="61">
        <v>15.674</v>
      </c>
      <c r="BE111" s="62">
        <v>16.677</v>
      </c>
      <c r="BF111" s="64">
        <v>16.432</v>
      </c>
      <c r="BG111" s="18">
        <v>0.24</v>
      </c>
      <c r="BH111" s="5">
        <v>0.364</v>
      </c>
      <c r="BI111" s="4">
        <v>0.277</v>
      </c>
      <c r="BJ111" s="5">
        <v>0.309</v>
      </c>
      <c r="BK111" s="4">
        <v>0.281</v>
      </c>
      <c r="BL111" s="5">
        <v>0.29500000000000004</v>
      </c>
      <c r="BM111" s="5">
        <v>0.29500000000000004</v>
      </c>
      <c r="BN111" s="7">
        <v>0.14750000000000002</v>
      </c>
      <c r="BO111" s="3">
        <v>0</v>
      </c>
      <c r="BP111" s="4">
        <v>0</v>
      </c>
      <c r="BQ111" s="5">
        <v>0</v>
      </c>
      <c r="BR111" s="4">
        <v>0</v>
      </c>
      <c r="BS111" s="5">
        <v>0</v>
      </c>
      <c r="BT111" s="4">
        <v>0</v>
      </c>
      <c r="BU111" s="5">
        <v>0</v>
      </c>
      <c r="BV111" s="27">
        <v>0</v>
      </c>
      <c r="BW111" s="18">
        <v>0</v>
      </c>
      <c r="BX111" s="5">
        <v>0</v>
      </c>
      <c r="BY111" s="5">
        <v>0</v>
      </c>
      <c r="BZ111" s="6">
        <v>0</v>
      </c>
    </row>
    <row r="112" spans="1:78" ht="15">
      <c r="A112" s="12">
        <v>10370</v>
      </c>
      <c r="B112" s="33" t="s">
        <v>118</v>
      </c>
      <c r="C112" s="3">
        <v>574.9950584016393</v>
      </c>
      <c r="D112" s="20">
        <v>540.570601826484</v>
      </c>
      <c r="E112" s="19">
        <v>541.7216505707763</v>
      </c>
      <c r="F112" s="20">
        <v>547.3071711065572</v>
      </c>
      <c r="G112" s="19">
        <v>545.6553618721462</v>
      </c>
      <c r="H112" s="20">
        <v>542.8138985159818</v>
      </c>
      <c r="I112" s="19">
        <v>540.1389775114155</v>
      </c>
      <c r="J112" s="20">
        <v>535.7722888205828</v>
      </c>
      <c r="K112" s="19">
        <v>533.2863015981734</v>
      </c>
      <c r="L112" s="20">
        <v>530.0686964611874</v>
      </c>
      <c r="M112" s="19">
        <v>528.4524188356164</v>
      </c>
      <c r="N112" s="20">
        <v>527.4891352459017</v>
      </c>
      <c r="O112" s="19">
        <v>526.5333587899544</v>
      </c>
      <c r="P112" s="19">
        <v>525.7946706621005</v>
      </c>
      <c r="Q112" s="21">
        <v>525.2172019406391</v>
      </c>
      <c r="R112" s="4">
        <v>0</v>
      </c>
      <c r="S112" s="18">
        <v>0</v>
      </c>
      <c r="T112" s="5">
        <v>0</v>
      </c>
      <c r="U112" s="4">
        <v>0</v>
      </c>
      <c r="V112" s="5">
        <v>0</v>
      </c>
      <c r="W112" s="4">
        <v>0</v>
      </c>
      <c r="X112" s="5">
        <v>0</v>
      </c>
      <c r="Y112" s="4">
        <v>0</v>
      </c>
      <c r="Z112" s="5">
        <v>0</v>
      </c>
      <c r="AA112" s="4">
        <v>0</v>
      </c>
      <c r="AB112" s="5">
        <v>0</v>
      </c>
      <c r="AC112" s="4">
        <v>0</v>
      </c>
      <c r="AD112" s="5">
        <v>0</v>
      </c>
      <c r="AE112" s="5">
        <v>0</v>
      </c>
      <c r="AF112" s="6">
        <v>0</v>
      </c>
      <c r="AG112" s="18">
        <v>178.425799086758</v>
      </c>
      <c r="AH112" s="5">
        <v>178.42568493150685</v>
      </c>
      <c r="AI112" s="4">
        <v>178.47882513661202</v>
      </c>
      <c r="AJ112" s="5">
        <v>178.42956621004566</v>
      </c>
      <c r="AK112" s="4">
        <v>178.42648401826483</v>
      </c>
      <c r="AL112" s="5">
        <v>178.41940639269407</v>
      </c>
      <c r="AM112" s="6">
        <v>178.46903460837888</v>
      </c>
      <c r="AN112" s="18">
        <v>0</v>
      </c>
      <c r="AO112" s="5">
        <v>0</v>
      </c>
      <c r="AP112" s="5">
        <v>0</v>
      </c>
      <c r="AQ112" s="4">
        <v>0</v>
      </c>
      <c r="AR112" s="5">
        <v>0</v>
      </c>
      <c r="AS112" s="4">
        <v>0</v>
      </c>
      <c r="AT112" s="32">
        <v>0</v>
      </c>
      <c r="AU112" s="18">
        <v>30.448173515981736</v>
      </c>
      <c r="AV112" s="5">
        <v>29.188584474885843</v>
      </c>
      <c r="AW112" s="4">
        <v>29.00387067395264</v>
      </c>
      <c r="AX112" s="5">
        <v>10.22283105022831</v>
      </c>
      <c r="AY112" s="4">
        <v>8.958219178082192</v>
      </c>
      <c r="AZ112" s="5">
        <v>3.779109589041096</v>
      </c>
      <c r="BA112" s="6">
        <v>3.424408014571949</v>
      </c>
      <c r="BB112" s="78">
        <v>0</v>
      </c>
      <c r="BC112" s="63">
        <v>408.393</v>
      </c>
      <c r="BD112" s="61">
        <v>383.841</v>
      </c>
      <c r="BE112" s="62">
        <v>408.393</v>
      </c>
      <c r="BF112" s="64">
        <v>402.39</v>
      </c>
      <c r="BG112" s="18">
        <v>11.084</v>
      </c>
      <c r="BH112" s="5">
        <v>9.576</v>
      </c>
      <c r="BI112" s="4">
        <v>11.167</v>
      </c>
      <c r="BJ112" s="5">
        <v>11.982</v>
      </c>
      <c r="BK112" s="4">
        <v>5.65</v>
      </c>
      <c r="BL112" s="5">
        <v>8.815999999999999</v>
      </c>
      <c r="BM112" s="5">
        <v>8.815999999999999</v>
      </c>
      <c r="BN112" s="7">
        <v>4.4079999999999995</v>
      </c>
      <c r="BO112" s="3">
        <v>8.24</v>
      </c>
      <c r="BP112" s="4">
        <v>5.68</v>
      </c>
      <c r="BQ112" s="5">
        <v>7.388</v>
      </c>
      <c r="BR112" s="4">
        <v>8.237</v>
      </c>
      <c r="BS112" s="5">
        <v>1.57</v>
      </c>
      <c r="BT112" s="4">
        <v>4.903499999999999</v>
      </c>
      <c r="BU112" s="5">
        <v>4.903499999999999</v>
      </c>
      <c r="BV112" s="27">
        <v>2.4517499999999997</v>
      </c>
      <c r="BW112" s="18">
        <v>31.115000000000002</v>
      </c>
      <c r="BX112" s="5">
        <v>36.0185</v>
      </c>
      <c r="BY112" s="5">
        <v>43.37375</v>
      </c>
      <c r="BZ112" s="6">
        <v>12.25875</v>
      </c>
    </row>
    <row r="113" spans="1:78" ht="15">
      <c r="A113" s="12">
        <v>10371</v>
      </c>
      <c r="B113" s="33" t="s">
        <v>119</v>
      </c>
      <c r="C113" s="3">
        <v>10.931124772313296</v>
      </c>
      <c r="D113" s="20">
        <v>11.245754566210048</v>
      </c>
      <c r="E113" s="19">
        <v>11.271588356164383</v>
      </c>
      <c r="F113" s="20">
        <v>11.5353566712204</v>
      </c>
      <c r="G113" s="19">
        <v>11.56797488584475</v>
      </c>
      <c r="H113" s="20">
        <v>11.609308333333333</v>
      </c>
      <c r="I113" s="19">
        <v>11.660202968036527</v>
      </c>
      <c r="J113" s="20">
        <v>11.719756716757741</v>
      </c>
      <c r="K113" s="19">
        <v>11.782451826484019</v>
      </c>
      <c r="L113" s="20">
        <v>11.851097488584477</v>
      </c>
      <c r="M113" s="19">
        <v>11.922275799086758</v>
      </c>
      <c r="N113" s="20">
        <v>12.002168488160292</v>
      </c>
      <c r="O113" s="19">
        <v>12.087847260273973</v>
      </c>
      <c r="P113" s="19">
        <v>12.173438013698629</v>
      </c>
      <c r="Q113" s="21">
        <v>12.253790639269406</v>
      </c>
      <c r="R113" s="4">
        <v>0</v>
      </c>
      <c r="S113" s="18">
        <v>0</v>
      </c>
      <c r="T113" s="5">
        <v>0</v>
      </c>
      <c r="U113" s="4">
        <v>0</v>
      </c>
      <c r="V113" s="5">
        <v>0</v>
      </c>
      <c r="W113" s="4">
        <v>0</v>
      </c>
      <c r="X113" s="5">
        <v>0</v>
      </c>
      <c r="Y113" s="4">
        <v>0</v>
      </c>
      <c r="Z113" s="5">
        <v>0</v>
      </c>
      <c r="AA113" s="4">
        <v>0</v>
      </c>
      <c r="AB113" s="5">
        <v>0</v>
      </c>
      <c r="AC113" s="4">
        <v>0</v>
      </c>
      <c r="AD113" s="5">
        <v>0</v>
      </c>
      <c r="AE113" s="5">
        <v>0</v>
      </c>
      <c r="AF113" s="6">
        <v>0</v>
      </c>
      <c r="AG113" s="18">
        <v>0</v>
      </c>
      <c r="AH113" s="5">
        <v>0</v>
      </c>
      <c r="AI113" s="4">
        <v>0</v>
      </c>
      <c r="AJ113" s="5">
        <v>0</v>
      </c>
      <c r="AK113" s="4">
        <v>0</v>
      </c>
      <c r="AL113" s="5">
        <v>0</v>
      </c>
      <c r="AM113" s="6">
        <v>0</v>
      </c>
      <c r="AN113" s="18">
        <v>0</v>
      </c>
      <c r="AO113" s="5">
        <v>0</v>
      </c>
      <c r="AP113" s="5">
        <v>0</v>
      </c>
      <c r="AQ113" s="4">
        <v>0</v>
      </c>
      <c r="AR113" s="5">
        <v>0</v>
      </c>
      <c r="AS113" s="4">
        <v>0</v>
      </c>
      <c r="AT113" s="32">
        <v>0</v>
      </c>
      <c r="AU113" s="18">
        <v>0</v>
      </c>
      <c r="AV113" s="5">
        <v>0</v>
      </c>
      <c r="AW113" s="4">
        <v>0</v>
      </c>
      <c r="AX113" s="5">
        <v>0</v>
      </c>
      <c r="AY113" s="4">
        <v>0</v>
      </c>
      <c r="AZ113" s="5">
        <v>0</v>
      </c>
      <c r="BA113" s="6">
        <v>0</v>
      </c>
      <c r="BB113" s="78">
        <v>0</v>
      </c>
      <c r="BC113" s="63">
        <v>11.197</v>
      </c>
      <c r="BD113" s="61">
        <v>10.524</v>
      </c>
      <c r="BE113" s="62">
        <v>11.197</v>
      </c>
      <c r="BF113" s="64">
        <v>11.032</v>
      </c>
      <c r="BG113" s="18">
        <v>0.155</v>
      </c>
      <c r="BH113" s="5">
        <v>0.109</v>
      </c>
      <c r="BI113" s="4">
        <v>0.082</v>
      </c>
      <c r="BJ113" s="5">
        <v>0.083</v>
      </c>
      <c r="BK113" s="4">
        <v>0.054</v>
      </c>
      <c r="BL113" s="5">
        <v>0.0685</v>
      </c>
      <c r="BM113" s="5">
        <v>0.0685</v>
      </c>
      <c r="BN113" s="7">
        <v>0.03425</v>
      </c>
      <c r="BO113" s="3">
        <v>0</v>
      </c>
      <c r="BP113" s="4">
        <v>0</v>
      </c>
      <c r="BQ113" s="5">
        <v>0</v>
      </c>
      <c r="BR113" s="4">
        <v>0</v>
      </c>
      <c r="BS113" s="5">
        <v>0</v>
      </c>
      <c r="BT113" s="4">
        <v>0</v>
      </c>
      <c r="BU113" s="5">
        <v>0</v>
      </c>
      <c r="BV113" s="27">
        <v>0</v>
      </c>
      <c r="BW113" s="18">
        <v>0</v>
      </c>
      <c r="BX113" s="5">
        <v>0</v>
      </c>
      <c r="BY113" s="5">
        <v>0</v>
      </c>
      <c r="BZ113" s="6">
        <v>0</v>
      </c>
    </row>
    <row r="114" spans="1:78" ht="15">
      <c r="A114" s="12">
        <v>10376</v>
      </c>
      <c r="B114" s="33" t="s">
        <v>120</v>
      </c>
      <c r="C114" s="3">
        <v>55.61782786885246</v>
      </c>
      <c r="D114" s="20">
        <v>55.80296347031964</v>
      </c>
      <c r="E114" s="19">
        <v>55.93861027397261</v>
      </c>
      <c r="F114" s="20">
        <v>56.80695377959927</v>
      </c>
      <c r="G114" s="19">
        <v>56.82478607305935</v>
      </c>
      <c r="H114" s="20">
        <v>56.92517808219177</v>
      </c>
      <c r="I114" s="19">
        <v>57.05278812785387</v>
      </c>
      <c r="J114" s="20">
        <v>57.36391928506376</v>
      </c>
      <c r="K114" s="19">
        <v>57.56233139269407</v>
      </c>
      <c r="L114" s="20">
        <v>57.78606232876713</v>
      </c>
      <c r="M114" s="19">
        <v>57.96745696347031</v>
      </c>
      <c r="N114" s="20">
        <v>58.301154713114755</v>
      </c>
      <c r="O114" s="19">
        <v>58.501140182648406</v>
      </c>
      <c r="P114" s="19">
        <v>58.65163242009134</v>
      </c>
      <c r="Q114" s="21">
        <v>58.767762100456615</v>
      </c>
      <c r="R114" s="4">
        <v>0</v>
      </c>
      <c r="S114" s="18">
        <v>0</v>
      </c>
      <c r="T114" s="5">
        <v>0</v>
      </c>
      <c r="U114" s="4">
        <v>0</v>
      </c>
      <c r="V114" s="5">
        <v>0</v>
      </c>
      <c r="W114" s="4">
        <v>0</v>
      </c>
      <c r="X114" s="5">
        <v>0</v>
      </c>
      <c r="Y114" s="4">
        <v>0</v>
      </c>
      <c r="Z114" s="5">
        <v>0</v>
      </c>
      <c r="AA114" s="4">
        <v>0</v>
      </c>
      <c r="AB114" s="5">
        <v>0</v>
      </c>
      <c r="AC114" s="4">
        <v>0</v>
      </c>
      <c r="AD114" s="5">
        <v>0</v>
      </c>
      <c r="AE114" s="5">
        <v>0</v>
      </c>
      <c r="AF114" s="6">
        <v>0</v>
      </c>
      <c r="AG114" s="18">
        <v>0</v>
      </c>
      <c r="AH114" s="5">
        <v>0</v>
      </c>
      <c r="AI114" s="4">
        <v>0.15243624772313297</v>
      </c>
      <c r="AJ114" s="5">
        <v>0</v>
      </c>
      <c r="AK114" s="4">
        <v>0</v>
      </c>
      <c r="AL114" s="5">
        <v>0</v>
      </c>
      <c r="AM114" s="6">
        <v>0</v>
      </c>
      <c r="AN114" s="18">
        <v>0.6973744292237443</v>
      </c>
      <c r="AO114" s="5">
        <v>0.6973744292237443</v>
      </c>
      <c r="AP114" s="5">
        <v>0.6974043715846995</v>
      </c>
      <c r="AQ114" s="4">
        <v>0.6973744292237443</v>
      </c>
      <c r="AR114" s="5">
        <v>0.6973744292237443</v>
      </c>
      <c r="AS114" s="4">
        <v>0.38595890410958905</v>
      </c>
      <c r="AT114" s="32">
        <v>0</v>
      </c>
      <c r="AU114" s="18">
        <v>0</v>
      </c>
      <c r="AV114" s="5">
        <v>0</v>
      </c>
      <c r="AW114" s="4">
        <v>0</v>
      </c>
      <c r="AX114" s="5">
        <v>0</v>
      </c>
      <c r="AY114" s="4">
        <v>0</v>
      </c>
      <c r="AZ114" s="5">
        <v>0</v>
      </c>
      <c r="BA114" s="6">
        <v>0</v>
      </c>
      <c r="BB114" s="78">
        <v>0</v>
      </c>
      <c r="BC114" s="63">
        <v>56.865</v>
      </c>
      <c r="BD114" s="61">
        <v>53.446</v>
      </c>
      <c r="BE114" s="62">
        <v>56.865</v>
      </c>
      <c r="BF114" s="64">
        <v>56.029</v>
      </c>
      <c r="BG114" s="18">
        <v>0.82</v>
      </c>
      <c r="BH114" s="5">
        <v>0.622</v>
      </c>
      <c r="BI114" s="4">
        <v>0.52</v>
      </c>
      <c r="BJ114" s="5">
        <v>0.658</v>
      </c>
      <c r="BK114" s="4">
        <v>0.495</v>
      </c>
      <c r="BL114" s="5">
        <v>0.5765</v>
      </c>
      <c r="BM114" s="5">
        <v>0.5765</v>
      </c>
      <c r="BN114" s="7">
        <v>0.28825</v>
      </c>
      <c r="BO114" s="3">
        <v>0.309</v>
      </c>
      <c r="BP114" s="4">
        <v>0</v>
      </c>
      <c r="BQ114" s="5">
        <v>0</v>
      </c>
      <c r="BR114" s="4">
        <v>0</v>
      </c>
      <c r="BS114" s="5">
        <v>0</v>
      </c>
      <c r="BT114" s="4">
        <v>0</v>
      </c>
      <c r="BU114" s="5">
        <v>0</v>
      </c>
      <c r="BV114" s="27">
        <v>0</v>
      </c>
      <c r="BW114" s="18">
        <v>0.309</v>
      </c>
      <c r="BX114" s="5">
        <v>0.309</v>
      </c>
      <c r="BY114" s="5">
        <v>0.309</v>
      </c>
      <c r="BZ114" s="6">
        <v>0</v>
      </c>
    </row>
    <row r="115" spans="1:78" ht="15">
      <c r="A115" s="12">
        <v>10378</v>
      </c>
      <c r="B115" s="33" t="s">
        <v>121</v>
      </c>
      <c r="C115" s="3">
        <v>2.022085610200364</v>
      </c>
      <c r="D115" s="20">
        <v>2.0205551369863013</v>
      </c>
      <c r="E115" s="19">
        <v>2.0274664383561647</v>
      </c>
      <c r="F115" s="20">
        <v>2.034670878870674</v>
      </c>
      <c r="G115" s="19">
        <v>2.0429344748858442</v>
      </c>
      <c r="H115" s="20">
        <v>2.0524674657534243</v>
      </c>
      <c r="I115" s="19">
        <v>2.0620011415525115</v>
      </c>
      <c r="J115" s="20">
        <v>2.0726999089253186</v>
      </c>
      <c r="K115" s="19">
        <v>2.081067579908676</v>
      </c>
      <c r="L115" s="20">
        <v>2.090600684931507</v>
      </c>
      <c r="M115" s="19">
        <v>2.1001342465753425</v>
      </c>
      <c r="N115" s="20">
        <v>2.1107285974499095</v>
      </c>
      <c r="O115" s="19">
        <v>2.1192006849315064</v>
      </c>
      <c r="P115" s="19">
        <v>2.128734246575343</v>
      </c>
      <c r="Q115" s="21">
        <v>2.1382674657534246</v>
      </c>
      <c r="R115" s="4">
        <v>0</v>
      </c>
      <c r="S115" s="18">
        <v>0</v>
      </c>
      <c r="T115" s="5">
        <v>0</v>
      </c>
      <c r="U115" s="4">
        <v>0</v>
      </c>
      <c r="V115" s="5">
        <v>0</v>
      </c>
      <c r="W115" s="4">
        <v>0</v>
      </c>
      <c r="X115" s="5">
        <v>0</v>
      </c>
      <c r="Y115" s="4">
        <v>0</v>
      </c>
      <c r="Z115" s="5">
        <v>0</v>
      </c>
      <c r="AA115" s="4">
        <v>0</v>
      </c>
      <c r="AB115" s="5">
        <v>0</v>
      </c>
      <c r="AC115" s="4">
        <v>0</v>
      </c>
      <c r="AD115" s="5">
        <v>0</v>
      </c>
      <c r="AE115" s="5">
        <v>0</v>
      </c>
      <c r="AF115" s="6">
        <v>0</v>
      </c>
      <c r="AG115" s="18">
        <v>0</v>
      </c>
      <c r="AH115" s="5">
        <v>0</v>
      </c>
      <c r="AI115" s="4">
        <v>0</v>
      </c>
      <c r="AJ115" s="5">
        <v>0</v>
      </c>
      <c r="AK115" s="4">
        <v>0</v>
      </c>
      <c r="AL115" s="5">
        <v>0</v>
      </c>
      <c r="AM115" s="6">
        <v>0</v>
      </c>
      <c r="AN115" s="18">
        <v>0</v>
      </c>
      <c r="AO115" s="5">
        <v>0</v>
      </c>
      <c r="AP115" s="5">
        <v>0</v>
      </c>
      <c r="AQ115" s="4">
        <v>0</v>
      </c>
      <c r="AR115" s="5">
        <v>0</v>
      </c>
      <c r="AS115" s="4">
        <v>0</v>
      </c>
      <c r="AT115" s="32">
        <v>0</v>
      </c>
      <c r="AU115" s="18">
        <v>0</v>
      </c>
      <c r="AV115" s="5">
        <v>0</v>
      </c>
      <c r="AW115" s="4">
        <v>0</v>
      </c>
      <c r="AX115" s="5">
        <v>0</v>
      </c>
      <c r="AY115" s="4">
        <v>0</v>
      </c>
      <c r="AZ115" s="5">
        <v>0</v>
      </c>
      <c r="BA115" s="6">
        <v>0</v>
      </c>
      <c r="BB115" s="78">
        <v>0</v>
      </c>
      <c r="BC115" s="63">
        <v>2.051</v>
      </c>
      <c r="BD115" s="61">
        <v>1.928</v>
      </c>
      <c r="BE115" s="62">
        <v>2.051</v>
      </c>
      <c r="BF115" s="64">
        <v>2.021</v>
      </c>
      <c r="BG115" s="18">
        <v>0</v>
      </c>
      <c r="BH115" s="5">
        <v>0.018</v>
      </c>
      <c r="BI115" s="4">
        <v>0.002</v>
      </c>
      <c r="BJ115" s="5">
        <v>0.009</v>
      </c>
      <c r="BK115" s="4">
        <v>0.014</v>
      </c>
      <c r="BL115" s="5">
        <v>0.0115</v>
      </c>
      <c r="BM115" s="5">
        <v>0.0115</v>
      </c>
      <c r="BN115" s="7">
        <v>0.00575</v>
      </c>
      <c r="BO115" s="3">
        <v>0</v>
      </c>
      <c r="BP115" s="4">
        <v>0</v>
      </c>
      <c r="BQ115" s="5">
        <v>0</v>
      </c>
      <c r="BR115" s="4">
        <v>0</v>
      </c>
      <c r="BS115" s="5">
        <v>0</v>
      </c>
      <c r="BT115" s="4">
        <v>0</v>
      </c>
      <c r="BU115" s="5">
        <v>0</v>
      </c>
      <c r="BV115" s="27">
        <v>0</v>
      </c>
      <c r="BW115" s="18">
        <v>0</v>
      </c>
      <c r="BX115" s="5">
        <v>0</v>
      </c>
      <c r="BY115" s="5">
        <v>0</v>
      </c>
      <c r="BZ115" s="6">
        <v>0</v>
      </c>
    </row>
    <row r="116" spans="1:78" ht="15">
      <c r="A116" s="12">
        <v>10379</v>
      </c>
      <c r="B116" s="33" t="s">
        <v>122</v>
      </c>
      <c r="C116" s="3">
        <v>4.777891621129326</v>
      </c>
      <c r="D116" s="20">
        <v>4.482584817351598</v>
      </c>
      <c r="E116" s="19">
        <v>4.504687442922373</v>
      </c>
      <c r="F116" s="20">
        <v>4.589734061930783</v>
      </c>
      <c r="G116" s="19">
        <v>4.61139006849315</v>
      </c>
      <c r="H116" s="20">
        <v>4.633827625570776</v>
      </c>
      <c r="I116" s="19">
        <v>4.656264840182648</v>
      </c>
      <c r="J116" s="20">
        <v>4.679238615664846</v>
      </c>
      <c r="K116" s="19">
        <v>4.70114006849315</v>
      </c>
      <c r="L116" s="20">
        <v>4.723577511415525</v>
      </c>
      <c r="M116" s="19">
        <v>4.7460151826484</v>
      </c>
      <c r="N116" s="20">
        <v>4.768743510928964</v>
      </c>
      <c r="O116" s="19">
        <v>4.790890068493151</v>
      </c>
      <c r="P116" s="19">
        <v>4.813327968036529</v>
      </c>
      <c r="Q116" s="21">
        <v>4.8357649543378995</v>
      </c>
      <c r="R116" s="4">
        <v>0</v>
      </c>
      <c r="S116" s="18">
        <v>0</v>
      </c>
      <c r="T116" s="5">
        <v>0</v>
      </c>
      <c r="U116" s="4">
        <v>0</v>
      </c>
      <c r="V116" s="5">
        <v>0</v>
      </c>
      <c r="W116" s="4">
        <v>0</v>
      </c>
      <c r="X116" s="5">
        <v>0</v>
      </c>
      <c r="Y116" s="4">
        <v>0</v>
      </c>
      <c r="Z116" s="5">
        <v>0</v>
      </c>
      <c r="AA116" s="4">
        <v>0</v>
      </c>
      <c r="AB116" s="5">
        <v>0</v>
      </c>
      <c r="AC116" s="4">
        <v>0</v>
      </c>
      <c r="AD116" s="5">
        <v>0</v>
      </c>
      <c r="AE116" s="5">
        <v>0</v>
      </c>
      <c r="AF116" s="6">
        <v>0</v>
      </c>
      <c r="AG116" s="18">
        <v>0</v>
      </c>
      <c r="AH116" s="5">
        <v>0</v>
      </c>
      <c r="AI116" s="4">
        <v>0</v>
      </c>
      <c r="AJ116" s="5">
        <v>0</v>
      </c>
      <c r="AK116" s="4">
        <v>0</v>
      </c>
      <c r="AL116" s="5">
        <v>0</v>
      </c>
      <c r="AM116" s="6">
        <v>0</v>
      </c>
      <c r="AN116" s="18">
        <v>0</v>
      </c>
      <c r="AO116" s="5">
        <v>0</v>
      </c>
      <c r="AP116" s="5">
        <v>0</v>
      </c>
      <c r="AQ116" s="4">
        <v>0</v>
      </c>
      <c r="AR116" s="5">
        <v>0</v>
      </c>
      <c r="AS116" s="4">
        <v>0</v>
      </c>
      <c r="AT116" s="32">
        <v>0</v>
      </c>
      <c r="AU116" s="18">
        <v>0</v>
      </c>
      <c r="AV116" s="5">
        <v>0</v>
      </c>
      <c r="AW116" s="4">
        <v>0</v>
      </c>
      <c r="AX116" s="5">
        <v>0</v>
      </c>
      <c r="AY116" s="4">
        <v>0</v>
      </c>
      <c r="AZ116" s="5">
        <v>0</v>
      </c>
      <c r="BA116" s="6">
        <v>0</v>
      </c>
      <c r="BB116" s="78">
        <v>0</v>
      </c>
      <c r="BC116" s="63">
        <v>4.88</v>
      </c>
      <c r="BD116" s="61">
        <v>4.587</v>
      </c>
      <c r="BE116" s="62">
        <v>4.88</v>
      </c>
      <c r="BF116" s="64">
        <v>4.808</v>
      </c>
      <c r="BG116" s="18">
        <v>0.059</v>
      </c>
      <c r="BH116" s="5">
        <v>0.018</v>
      </c>
      <c r="BI116" s="4">
        <v>0.062</v>
      </c>
      <c r="BJ116" s="5">
        <v>0.028</v>
      </c>
      <c r="BK116" s="4">
        <v>0.05</v>
      </c>
      <c r="BL116" s="5">
        <v>0.039</v>
      </c>
      <c r="BM116" s="5">
        <v>0.039</v>
      </c>
      <c r="BN116" s="7">
        <v>0.0195</v>
      </c>
      <c r="BO116" s="3">
        <v>0</v>
      </c>
      <c r="BP116" s="4">
        <v>0</v>
      </c>
      <c r="BQ116" s="5">
        <v>0</v>
      </c>
      <c r="BR116" s="4">
        <v>0</v>
      </c>
      <c r="BS116" s="5">
        <v>0</v>
      </c>
      <c r="BT116" s="4">
        <v>0</v>
      </c>
      <c r="BU116" s="5">
        <v>0</v>
      </c>
      <c r="BV116" s="27">
        <v>0</v>
      </c>
      <c r="BW116" s="18">
        <v>0</v>
      </c>
      <c r="BX116" s="5">
        <v>0</v>
      </c>
      <c r="BY116" s="5">
        <v>0</v>
      </c>
      <c r="BZ116" s="6">
        <v>0</v>
      </c>
    </row>
    <row r="117" spans="1:78" ht="15">
      <c r="A117" s="12">
        <v>10388</v>
      </c>
      <c r="B117" s="33" t="s">
        <v>123</v>
      </c>
      <c r="C117" s="3">
        <v>115.99225865209472</v>
      </c>
      <c r="D117" s="20">
        <v>578.3805617579908</v>
      </c>
      <c r="E117" s="19">
        <v>702.488137214612</v>
      </c>
      <c r="F117" s="20">
        <v>1255.9022194899812</v>
      </c>
      <c r="G117" s="19">
        <v>1320.837354223744</v>
      </c>
      <c r="H117" s="20">
        <v>1411.7374683789951</v>
      </c>
      <c r="I117" s="19">
        <v>1446.8374681506846</v>
      </c>
      <c r="J117" s="20">
        <v>1446.7023107923494</v>
      </c>
      <c r="K117" s="19">
        <v>1446.8374681506846</v>
      </c>
      <c r="L117" s="20">
        <v>1446.8374681506846</v>
      </c>
      <c r="M117" s="19">
        <v>1446.8374681506846</v>
      </c>
      <c r="N117" s="20">
        <v>1442.8975555555553</v>
      </c>
      <c r="O117" s="19">
        <v>1446.8374681506846</v>
      </c>
      <c r="P117" s="19">
        <v>1446.8374681506846</v>
      </c>
      <c r="Q117" s="21">
        <v>1446.8374681506846</v>
      </c>
      <c r="R117" s="4">
        <v>0</v>
      </c>
      <c r="S117" s="18">
        <v>357.04012728310505</v>
      </c>
      <c r="T117" s="5">
        <v>480.17416312785394</v>
      </c>
      <c r="U117" s="4">
        <v>1031.1332683287794</v>
      </c>
      <c r="V117" s="5">
        <v>1094.8192570776255</v>
      </c>
      <c r="W117" s="4">
        <v>1181.5215616438354</v>
      </c>
      <c r="X117" s="5">
        <v>1215.2031969178083</v>
      </c>
      <c r="Y117" s="4">
        <v>1213.6064724499086</v>
      </c>
      <c r="Z117" s="5">
        <v>1212.797981506849</v>
      </c>
      <c r="AA117" s="4">
        <v>1212.7979813926938</v>
      </c>
      <c r="AB117" s="5">
        <v>1212.7979812785388</v>
      </c>
      <c r="AC117" s="4">
        <v>1213.1996742941712</v>
      </c>
      <c r="AD117" s="5">
        <v>1212.797981506849</v>
      </c>
      <c r="AE117" s="5">
        <v>1212.797981506849</v>
      </c>
      <c r="AF117" s="6">
        <v>1212.797981506849</v>
      </c>
      <c r="AG117" s="18">
        <v>0</v>
      </c>
      <c r="AH117" s="5">
        <v>0</v>
      </c>
      <c r="AI117" s="4">
        <v>0</v>
      </c>
      <c r="AJ117" s="5">
        <v>0</v>
      </c>
      <c r="AK117" s="4">
        <v>0</v>
      </c>
      <c r="AL117" s="5">
        <v>0</v>
      </c>
      <c r="AM117" s="6">
        <v>0</v>
      </c>
      <c r="AN117" s="18">
        <v>0.2321917808219178</v>
      </c>
      <c r="AO117" s="5">
        <v>0.2321917808219178</v>
      </c>
      <c r="AP117" s="5">
        <v>0.2320127504553734</v>
      </c>
      <c r="AQ117" s="4">
        <v>0.2321917808219178</v>
      </c>
      <c r="AR117" s="5">
        <v>0.2321917808219178</v>
      </c>
      <c r="AS117" s="4">
        <v>0.2321917808219178</v>
      </c>
      <c r="AT117" s="32">
        <v>0.2320127504553734</v>
      </c>
      <c r="AU117" s="18">
        <v>0</v>
      </c>
      <c r="AV117" s="5">
        <v>0</v>
      </c>
      <c r="AW117" s="4">
        <v>0</v>
      </c>
      <c r="AX117" s="5">
        <v>0</v>
      </c>
      <c r="AY117" s="4">
        <v>0</v>
      </c>
      <c r="AZ117" s="5">
        <v>0</v>
      </c>
      <c r="BA117" s="6">
        <v>0</v>
      </c>
      <c r="BB117" s="78">
        <v>0</v>
      </c>
      <c r="BC117" s="63">
        <v>114.912</v>
      </c>
      <c r="BD117" s="61">
        <v>108.004</v>
      </c>
      <c r="BE117" s="62">
        <v>114.912</v>
      </c>
      <c r="BF117" s="64">
        <v>113.223</v>
      </c>
      <c r="BG117" s="18">
        <v>3.788</v>
      </c>
      <c r="BH117" s="5">
        <v>4.339</v>
      </c>
      <c r="BI117" s="4">
        <v>1.666</v>
      </c>
      <c r="BJ117" s="5">
        <v>6.892</v>
      </c>
      <c r="BK117" s="4">
        <v>0.734</v>
      </c>
      <c r="BL117" s="5">
        <v>3.813</v>
      </c>
      <c r="BM117" s="5">
        <v>3.813</v>
      </c>
      <c r="BN117" s="7">
        <v>1.9065</v>
      </c>
      <c r="BO117" s="3">
        <v>2.499</v>
      </c>
      <c r="BP117" s="4">
        <v>2.581</v>
      </c>
      <c r="BQ117" s="5">
        <v>0</v>
      </c>
      <c r="BR117" s="4">
        <v>4.768</v>
      </c>
      <c r="BS117" s="5">
        <v>0.062</v>
      </c>
      <c r="BT117" s="4">
        <v>2.415</v>
      </c>
      <c r="BU117" s="5">
        <v>2.415</v>
      </c>
      <c r="BV117" s="27">
        <v>1.2075</v>
      </c>
      <c r="BW117" s="18">
        <v>9.909999999999998</v>
      </c>
      <c r="BX117" s="5">
        <v>12.325</v>
      </c>
      <c r="BY117" s="5">
        <v>15.947499999999998</v>
      </c>
      <c r="BZ117" s="6">
        <v>6.0375</v>
      </c>
    </row>
    <row r="118" spans="1:78" ht="15">
      <c r="A118" s="12">
        <v>10391</v>
      </c>
      <c r="B118" s="33" t="s">
        <v>124</v>
      </c>
      <c r="C118" s="3">
        <v>31.155510018214937</v>
      </c>
      <c r="D118" s="20">
        <v>32.52046735159818</v>
      </c>
      <c r="E118" s="19">
        <v>33.01731438356165</v>
      </c>
      <c r="F118" s="20">
        <v>38.054444216757744</v>
      </c>
      <c r="G118" s="19">
        <v>38.60797328767123</v>
      </c>
      <c r="H118" s="20">
        <v>39.104819977168944</v>
      </c>
      <c r="I118" s="19">
        <v>39.601667808219176</v>
      </c>
      <c r="J118" s="20">
        <v>40.03640391621129</v>
      </c>
      <c r="K118" s="19">
        <v>40.59536232876712</v>
      </c>
      <c r="L118" s="20">
        <v>41.092209246575344</v>
      </c>
      <c r="M118" s="19">
        <v>41.58905764840183</v>
      </c>
      <c r="N118" s="20">
        <v>42.0183641848816</v>
      </c>
      <c r="O118" s="19">
        <v>42.58275319634704</v>
      </c>
      <c r="P118" s="19">
        <v>43.07959942922375</v>
      </c>
      <c r="Q118" s="21">
        <v>43.576446689497715</v>
      </c>
      <c r="R118" s="4">
        <v>0</v>
      </c>
      <c r="S118" s="18">
        <v>0</v>
      </c>
      <c r="T118" s="5">
        <v>0</v>
      </c>
      <c r="U118" s="4">
        <v>0</v>
      </c>
      <c r="V118" s="5">
        <v>0</v>
      </c>
      <c r="W118" s="4">
        <v>0</v>
      </c>
      <c r="X118" s="5">
        <v>0</v>
      </c>
      <c r="Y118" s="4">
        <v>0</v>
      </c>
      <c r="Z118" s="5">
        <v>0</v>
      </c>
      <c r="AA118" s="4">
        <v>0</v>
      </c>
      <c r="AB118" s="5">
        <v>0</v>
      </c>
      <c r="AC118" s="4">
        <v>0</v>
      </c>
      <c r="AD118" s="5">
        <v>0</v>
      </c>
      <c r="AE118" s="5">
        <v>0</v>
      </c>
      <c r="AF118" s="6">
        <v>0</v>
      </c>
      <c r="AG118" s="18">
        <v>0</v>
      </c>
      <c r="AH118" s="5">
        <v>0</v>
      </c>
      <c r="AI118" s="4">
        <v>0</v>
      </c>
      <c r="AJ118" s="5">
        <v>0</v>
      </c>
      <c r="AK118" s="4">
        <v>0</v>
      </c>
      <c r="AL118" s="5">
        <v>0</v>
      </c>
      <c r="AM118" s="6">
        <v>0</v>
      </c>
      <c r="AN118" s="18">
        <v>0</v>
      </c>
      <c r="AO118" s="5">
        <v>0</v>
      </c>
      <c r="AP118" s="5">
        <v>0</v>
      </c>
      <c r="AQ118" s="4">
        <v>0</v>
      </c>
      <c r="AR118" s="5">
        <v>0</v>
      </c>
      <c r="AS118" s="4">
        <v>0</v>
      </c>
      <c r="AT118" s="32">
        <v>0</v>
      </c>
      <c r="AU118" s="18">
        <v>0</v>
      </c>
      <c r="AV118" s="5">
        <v>0</v>
      </c>
      <c r="AW118" s="4">
        <v>0</v>
      </c>
      <c r="AX118" s="5">
        <v>0</v>
      </c>
      <c r="AY118" s="4">
        <v>0</v>
      </c>
      <c r="AZ118" s="5">
        <v>0</v>
      </c>
      <c r="BA118" s="6">
        <v>0</v>
      </c>
      <c r="BB118" s="78">
        <v>0</v>
      </c>
      <c r="BC118" s="63">
        <v>30.424</v>
      </c>
      <c r="BD118" s="61">
        <v>28.595</v>
      </c>
      <c r="BE118" s="62">
        <v>30.424</v>
      </c>
      <c r="BF118" s="64">
        <v>29.977</v>
      </c>
      <c r="BG118" s="18">
        <v>0.395</v>
      </c>
      <c r="BH118" s="5">
        <v>0.293</v>
      </c>
      <c r="BI118" s="4">
        <v>0.39</v>
      </c>
      <c r="BJ118" s="5">
        <v>0.529</v>
      </c>
      <c r="BK118" s="4">
        <v>0.403</v>
      </c>
      <c r="BL118" s="5">
        <v>0.466</v>
      </c>
      <c r="BM118" s="5">
        <v>0.466</v>
      </c>
      <c r="BN118" s="7">
        <v>0.233</v>
      </c>
      <c r="BO118" s="3">
        <v>0</v>
      </c>
      <c r="BP118" s="4">
        <v>0</v>
      </c>
      <c r="BQ118" s="5">
        <v>0</v>
      </c>
      <c r="BR118" s="4">
        <v>0.208</v>
      </c>
      <c r="BS118" s="5">
        <v>0</v>
      </c>
      <c r="BT118" s="4">
        <v>0.10400000000000001</v>
      </c>
      <c r="BU118" s="5">
        <v>0.10400000000000001</v>
      </c>
      <c r="BV118" s="27">
        <v>0.052000000000000005</v>
      </c>
      <c r="BW118" s="18">
        <v>0.208</v>
      </c>
      <c r="BX118" s="5">
        <v>0.312</v>
      </c>
      <c r="BY118" s="5">
        <v>0.468</v>
      </c>
      <c r="BZ118" s="6">
        <v>0.26</v>
      </c>
    </row>
    <row r="119" spans="1:78" ht="15">
      <c r="A119" s="12">
        <v>10406</v>
      </c>
      <c r="B119" s="33" t="s">
        <v>125</v>
      </c>
      <c r="C119" s="3">
        <v>0.5228825136612022</v>
      </c>
      <c r="D119" s="20">
        <v>0.7034018264840184</v>
      </c>
      <c r="E119" s="19">
        <v>0.7178454337899545</v>
      </c>
      <c r="F119" s="20">
        <v>0.663131033697632</v>
      </c>
      <c r="G119" s="19">
        <v>0.6684357305936074</v>
      </c>
      <c r="H119" s="20">
        <v>0.6737833333333335</v>
      </c>
      <c r="I119" s="19">
        <v>0.6791731735159817</v>
      </c>
      <c r="J119" s="20">
        <v>0.6846067850637523</v>
      </c>
      <c r="K119" s="19">
        <v>0.6900840182648403</v>
      </c>
      <c r="L119" s="20">
        <v>0.6956046803652968</v>
      </c>
      <c r="M119" s="19">
        <v>0.7011696347031965</v>
      </c>
      <c r="N119" s="20">
        <v>0.7067786885245902</v>
      </c>
      <c r="O119" s="19">
        <v>0.7124332191780821</v>
      </c>
      <c r="P119" s="19">
        <v>0.7181324200913242</v>
      </c>
      <c r="Q119" s="21">
        <v>0.7238773972602739</v>
      </c>
      <c r="R119" s="4">
        <v>0</v>
      </c>
      <c r="S119" s="18">
        <v>0</v>
      </c>
      <c r="T119" s="5">
        <v>0</v>
      </c>
      <c r="U119" s="4">
        <v>0</v>
      </c>
      <c r="V119" s="5">
        <v>0</v>
      </c>
      <c r="W119" s="4">
        <v>0</v>
      </c>
      <c r="X119" s="5">
        <v>0</v>
      </c>
      <c r="Y119" s="4">
        <v>0</v>
      </c>
      <c r="Z119" s="5">
        <v>0</v>
      </c>
      <c r="AA119" s="4">
        <v>0</v>
      </c>
      <c r="AB119" s="5">
        <v>0</v>
      </c>
      <c r="AC119" s="4">
        <v>0</v>
      </c>
      <c r="AD119" s="5">
        <v>0</v>
      </c>
      <c r="AE119" s="5">
        <v>0</v>
      </c>
      <c r="AF119" s="6">
        <v>0</v>
      </c>
      <c r="AG119" s="18">
        <v>0</v>
      </c>
      <c r="AH119" s="5">
        <v>0</v>
      </c>
      <c r="AI119" s="4">
        <v>0</v>
      </c>
      <c r="AJ119" s="5">
        <v>0</v>
      </c>
      <c r="AK119" s="4">
        <v>0</v>
      </c>
      <c r="AL119" s="5">
        <v>0</v>
      </c>
      <c r="AM119" s="6">
        <v>0</v>
      </c>
      <c r="AN119" s="18">
        <v>0</v>
      </c>
      <c r="AO119" s="5">
        <v>0</v>
      </c>
      <c r="AP119" s="5">
        <v>0</v>
      </c>
      <c r="AQ119" s="4">
        <v>0</v>
      </c>
      <c r="AR119" s="5">
        <v>0</v>
      </c>
      <c r="AS119" s="4">
        <v>0</v>
      </c>
      <c r="AT119" s="32">
        <v>0</v>
      </c>
      <c r="AU119" s="18">
        <v>0</v>
      </c>
      <c r="AV119" s="5">
        <v>0</v>
      </c>
      <c r="AW119" s="4">
        <v>0</v>
      </c>
      <c r="AX119" s="5">
        <v>0</v>
      </c>
      <c r="AY119" s="4">
        <v>0</v>
      </c>
      <c r="AZ119" s="5">
        <v>0</v>
      </c>
      <c r="BA119" s="6">
        <v>0</v>
      </c>
      <c r="BB119" s="78">
        <v>0</v>
      </c>
      <c r="BC119" s="63">
        <v>0.465</v>
      </c>
      <c r="BD119" s="61">
        <v>0.437</v>
      </c>
      <c r="BE119" s="62">
        <v>0.465</v>
      </c>
      <c r="BF119" s="64">
        <v>0.458</v>
      </c>
      <c r="BG119" s="18">
        <v>0</v>
      </c>
      <c r="BH119" s="5">
        <v>0</v>
      </c>
      <c r="BI119" s="4">
        <v>0.013</v>
      </c>
      <c r="BJ119" s="5">
        <v>0</v>
      </c>
      <c r="BK119" s="4">
        <v>0</v>
      </c>
      <c r="BL119" s="5">
        <v>0</v>
      </c>
      <c r="BM119" s="5">
        <v>0</v>
      </c>
      <c r="BN119" s="7">
        <v>0</v>
      </c>
      <c r="BO119" s="3">
        <v>0</v>
      </c>
      <c r="BP119" s="4">
        <v>0</v>
      </c>
      <c r="BQ119" s="5">
        <v>0</v>
      </c>
      <c r="BR119" s="4">
        <v>0</v>
      </c>
      <c r="BS119" s="5">
        <v>0</v>
      </c>
      <c r="BT119" s="4">
        <v>0</v>
      </c>
      <c r="BU119" s="5">
        <v>0</v>
      </c>
      <c r="BV119" s="27">
        <v>0</v>
      </c>
      <c r="BW119" s="18">
        <v>0</v>
      </c>
      <c r="BX119" s="5">
        <v>0</v>
      </c>
      <c r="BY119" s="5">
        <v>0</v>
      </c>
      <c r="BZ119" s="6">
        <v>0</v>
      </c>
    </row>
    <row r="120" spans="1:78" ht="15">
      <c r="A120" s="12">
        <v>10408</v>
      </c>
      <c r="B120" s="33" t="s">
        <v>126</v>
      </c>
      <c r="C120" s="3">
        <v>1.260132058287796</v>
      </c>
      <c r="D120" s="20">
        <v>1.640497488584475</v>
      </c>
      <c r="E120" s="19">
        <v>1.6404974885844752</v>
      </c>
      <c r="F120" s="20">
        <v>1.6385613615664845</v>
      </c>
      <c r="G120" s="19">
        <v>1.638023173515982</v>
      </c>
      <c r="H120" s="20">
        <v>1.6380230593607303</v>
      </c>
      <c r="I120" s="19">
        <v>1.6380232876712328</v>
      </c>
      <c r="J120" s="20">
        <v>1.638561475409836</v>
      </c>
      <c r="K120" s="19">
        <v>1.6380234018264839</v>
      </c>
      <c r="L120" s="20">
        <v>1.638023287671233</v>
      </c>
      <c r="M120" s="19">
        <v>1.638023173515982</v>
      </c>
      <c r="N120" s="20">
        <v>1.6385612477231328</v>
      </c>
      <c r="O120" s="19">
        <v>1.6380234018264839</v>
      </c>
      <c r="P120" s="19">
        <v>1.6380234018264839</v>
      </c>
      <c r="Q120" s="21">
        <v>1.6380234018264839</v>
      </c>
      <c r="R120" s="4">
        <v>0</v>
      </c>
      <c r="S120" s="18">
        <v>0</v>
      </c>
      <c r="T120" s="5">
        <v>0</v>
      </c>
      <c r="U120" s="4">
        <v>0</v>
      </c>
      <c r="V120" s="5">
        <v>0</v>
      </c>
      <c r="W120" s="4">
        <v>0</v>
      </c>
      <c r="X120" s="5">
        <v>0</v>
      </c>
      <c r="Y120" s="4">
        <v>0</v>
      </c>
      <c r="Z120" s="5">
        <v>0</v>
      </c>
      <c r="AA120" s="4">
        <v>0</v>
      </c>
      <c r="AB120" s="5">
        <v>0</v>
      </c>
      <c r="AC120" s="4">
        <v>0</v>
      </c>
      <c r="AD120" s="5">
        <v>0</v>
      </c>
      <c r="AE120" s="5">
        <v>0</v>
      </c>
      <c r="AF120" s="6">
        <v>0</v>
      </c>
      <c r="AG120" s="18">
        <v>0</v>
      </c>
      <c r="AH120" s="5">
        <v>0</v>
      </c>
      <c r="AI120" s="4">
        <v>0</v>
      </c>
      <c r="AJ120" s="5">
        <v>0</v>
      </c>
      <c r="AK120" s="4">
        <v>0</v>
      </c>
      <c r="AL120" s="5">
        <v>0</v>
      </c>
      <c r="AM120" s="6">
        <v>0</v>
      </c>
      <c r="AN120" s="18">
        <v>0</v>
      </c>
      <c r="AO120" s="5">
        <v>0</v>
      </c>
      <c r="AP120" s="5">
        <v>0</v>
      </c>
      <c r="AQ120" s="4">
        <v>0</v>
      </c>
      <c r="AR120" s="5">
        <v>0</v>
      </c>
      <c r="AS120" s="4">
        <v>0</v>
      </c>
      <c r="AT120" s="32">
        <v>0</v>
      </c>
      <c r="AU120" s="18">
        <v>0</v>
      </c>
      <c r="AV120" s="5">
        <v>0</v>
      </c>
      <c r="AW120" s="4">
        <v>0</v>
      </c>
      <c r="AX120" s="5">
        <v>0</v>
      </c>
      <c r="AY120" s="4">
        <v>0</v>
      </c>
      <c r="AZ120" s="5">
        <v>0</v>
      </c>
      <c r="BA120" s="6">
        <v>0</v>
      </c>
      <c r="BB120" s="78">
        <v>0</v>
      </c>
      <c r="BC120" s="63">
        <v>1.55</v>
      </c>
      <c r="BD120" s="61">
        <v>1.457</v>
      </c>
      <c r="BE120" s="62">
        <v>1.55</v>
      </c>
      <c r="BF120" s="64">
        <v>1.527</v>
      </c>
      <c r="BG120" s="18">
        <v>0.009</v>
      </c>
      <c r="BH120" s="5">
        <v>0.003</v>
      </c>
      <c r="BI120" s="4">
        <v>0</v>
      </c>
      <c r="BJ120" s="5">
        <v>0.024</v>
      </c>
      <c r="BK120" s="4">
        <v>0.015</v>
      </c>
      <c r="BL120" s="5">
        <v>0.0195</v>
      </c>
      <c r="BM120" s="5">
        <v>0.0195</v>
      </c>
      <c r="BN120" s="7">
        <v>0.00975</v>
      </c>
      <c r="BO120" s="3">
        <v>0</v>
      </c>
      <c r="BP120" s="4">
        <v>0</v>
      </c>
      <c r="BQ120" s="5">
        <v>0</v>
      </c>
      <c r="BR120" s="4">
        <v>0</v>
      </c>
      <c r="BS120" s="5">
        <v>0</v>
      </c>
      <c r="BT120" s="4">
        <v>0</v>
      </c>
      <c r="BU120" s="5">
        <v>0</v>
      </c>
      <c r="BV120" s="27">
        <v>0</v>
      </c>
      <c r="BW120" s="18">
        <v>0</v>
      </c>
      <c r="BX120" s="5">
        <v>0</v>
      </c>
      <c r="BY120" s="5">
        <v>0</v>
      </c>
      <c r="BZ120" s="6">
        <v>0</v>
      </c>
    </row>
    <row r="121" spans="1:78" ht="15">
      <c r="A121" s="12">
        <v>10409</v>
      </c>
      <c r="B121" s="33" t="s">
        <v>127</v>
      </c>
      <c r="C121" s="3">
        <v>19.950478142076502</v>
      </c>
      <c r="D121" s="20">
        <v>21.266936529680365</v>
      </c>
      <c r="E121" s="19">
        <v>25.485007305936072</v>
      </c>
      <c r="F121" s="20">
        <v>26.706295651183975</v>
      </c>
      <c r="G121" s="19">
        <v>26.70218584474886</v>
      </c>
      <c r="H121" s="20">
        <v>26.70218607305936</v>
      </c>
      <c r="I121" s="19">
        <v>26.70218595890411</v>
      </c>
      <c r="J121" s="20">
        <v>26.706295765027324</v>
      </c>
      <c r="K121" s="19">
        <v>26.702185844748865</v>
      </c>
      <c r="L121" s="20">
        <v>26.702185844748865</v>
      </c>
      <c r="M121" s="19">
        <v>26.70218584474886</v>
      </c>
      <c r="N121" s="20">
        <v>26.706296106557378</v>
      </c>
      <c r="O121" s="19">
        <v>26.70218584474886</v>
      </c>
      <c r="P121" s="19">
        <v>26.70218584474886</v>
      </c>
      <c r="Q121" s="21">
        <v>26.702185844748865</v>
      </c>
      <c r="R121" s="4">
        <v>0</v>
      </c>
      <c r="S121" s="18">
        <v>0</v>
      </c>
      <c r="T121" s="5">
        <v>0</v>
      </c>
      <c r="U121" s="4">
        <v>0</v>
      </c>
      <c r="V121" s="5">
        <v>0</v>
      </c>
      <c r="W121" s="4">
        <v>0</v>
      </c>
      <c r="X121" s="5">
        <v>0</v>
      </c>
      <c r="Y121" s="4">
        <v>0</v>
      </c>
      <c r="Z121" s="5">
        <v>0</v>
      </c>
      <c r="AA121" s="4">
        <v>0</v>
      </c>
      <c r="AB121" s="5">
        <v>0</v>
      </c>
      <c r="AC121" s="4">
        <v>0</v>
      </c>
      <c r="AD121" s="5">
        <v>0</v>
      </c>
      <c r="AE121" s="5">
        <v>0</v>
      </c>
      <c r="AF121" s="6">
        <v>0</v>
      </c>
      <c r="AG121" s="18">
        <v>0</v>
      </c>
      <c r="AH121" s="5">
        <v>0</v>
      </c>
      <c r="AI121" s="4">
        <v>0</v>
      </c>
      <c r="AJ121" s="5">
        <v>0</v>
      </c>
      <c r="AK121" s="4">
        <v>0</v>
      </c>
      <c r="AL121" s="5">
        <v>0</v>
      </c>
      <c r="AM121" s="6">
        <v>0</v>
      </c>
      <c r="AN121" s="18">
        <v>0</v>
      </c>
      <c r="AO121" s="5">
        <v>0</v>
      </c>
      <c r="AP121" s="5">
        <v>0</v>
      </c>
      <c r="AQ121" s="4">
        <v>0</v>
      </c>
      <c r="AR121" s="5">
        <v>0</v>
      </c>
      <c r="AS121" s="4">
        <v>0</v>
      </c>
      <c r="AT121" s="32">
        <v>0</v>
      </c>
      <c r="AU121" s="18">
        <v>0</v>
      </c>
      <c r="AV121" s="5">
        <v>0</v>
      </c>
      <c r="AW121" s="4">
        <v>0</v>
      </c>
      <c r="AX121" s="5">
        <v>0</v>
      </c>
      <c r="AY121" s="4">
        <v>0</v>
      </c>
      <c r="AZ121" s="5">
        <v>0</v>
      </c>
      <c r="BA121" s="6">
        <v>0</v>
      </c>
      <c r="BB121" s="78">
        <v>0</v>
      </c>
      <c r="BC121" s="63">
        <v>20.726</v>
      </c>
      <c r="BD121" s="61">
        <v>19.48</v>
      </c>
      <c r="BE121" s="62">
        <v>20.726</v>
      </c>
      <c r="BF121" s="64">
        <v>20.421</v>
      </c>
      <c r="BG121" s="18">
        <v>0.052</v>
      </c>
      <c r="BH121" s="5">
        <v>0.909</v>
      </c>
      <c r="BI121" s="4">
        <v>0.201</v>
      </c>
      <c r="BJ121" s="5">
        <v>0.127</v>
      </c>
      <c r="BK121" s="4">
        <v>0.313</v>
      </c>
      <c r="BL121" s="5">
        <v>0.22000000000000003</v>
      </c>
      <c r="BM121" s="5">
        <v>0.22000000000000003</v>
      </c>
      <c r="BN121" s="7">
        <v>0.11000000000000001</v>
      </c>
      <c r="BO121" s="3">
        <v>0</v>
      </c>
      <c r="BP121" s="4">
        <v>0</v>
      </c>
      <c r="BQ121" s="5">
        <v>0</v>
      </c>
      <c r="BR121" s="4">
        <v>0</v>
      </c>
      <c r="BS121" s="5">
        <v>0</v>
      </c>
      <c r="BT121" s="4">
        <v>0</v>
      </c>
      <c r="BU121" s="5">
        <v>0</v>
      </c>
      <c r="BV121" s="27">
        <v>0</v>
      </c>
      <c r="BW121" s="18">
        <v>0</v>
      </c>
      <c r="BX121" s="5">
        <v>0</v>
      </c>
      <c r="BY121" s="5">
        <v>0</v>
      </c>
      <c r="BZ121" s="6">
        <v>0</v>
      </c>
    </row>
    <row r="122" spans="1:78" ht="15">
      <c r="A122" s="12">
        <v>10426</v>
      </c>
      <c r="B122" s="33" t="s">
        <v>128</v>
      </c>
      <c r="C122" s="3">
        <v>21.31773679417122</v>
      </c>
      <c r="D122" s="20">
        <v>15.818367123287665</v>
      </c>
      <c r="E122" s="19">
        <v>15.818367123287665</v>
      </c>
      <c r="F122" s="20">
        <v>31.69593294626594</v>
      </c>
      <c r="G122" s="19">
        <v>37.08412009132419</v>
      </c>
      <c r="H122" s="20">
        <v>42.123846347031964</v>
      </c>
      <c r="I122" s="19">
        <v>41.37453127853881</v>
      </c>
      <c r="J122" s="20">
        <v>42.63035917577414</v>
      </c>
      <c r="K122" s="19">
        <v>42.695079109589045</v>
      </c>
      <c r="L122" s="20">
        <v>42.695079109589045</v>
      </c>
      <c r="M122" s="19">
        <v>42.695079109589045</v>
      </c>
      <c r="N122" s="20">
        <v>42.63035917577414</v>
      </c>
      <c r="O122" s="19">
        <v>42.695079109589045</v>
      </c>
      <c r="P122" s="19">
        <v>42.695079109589045</v>
      </c>
      <c r="Q122" s="21">
        <v>42.695079109589045</v>
      </c>
      <c r="R122" s="4">
        <v>0</v>
      </c>
      <c r="S122" s="18">
        <v>0</v>
      </c>
      <c r="T122" s="5">
        <v>0</v>
      </c>
      <c r="U122" s="4">
        <v>0</v>
      </c>
      <c r="V122" s="5">
        <v>0</v>
      </c>
      <c r="W122" s="4">
        <v>0</v>
      </c>
      <c r="X122" s="5">
        <v>0</v>
      </c>
      <c r="Y122" s="4">
        <v>0</v>
      </c>
      <c r="Z122" s="5">
        <v>0</v>
      </c>
      <c r="AA122" s="4">
        <v>0</v>
      </c>
      <c r="AB122" s="5">
        <v>0</v>
      </c>
      <c r="AC122" s="4">
        <v>0</v>
      </c>
      <c r="AD122" s="5">
        <v>0</v>
      </c>
      <c r="AE122" s="5">
        <v>0</v>
      </c>
      <c r="AF122" s="6">
        <v>0</v>
      </c>
      <c r="AG122" s="18">
        <v>0</v>
      </c>
      <c r="AH122" s="5">
        <v>0</v>
      </c>
      <c r="AI122" s="4">
        <v>0</v>
      </c>
      <c r="AJ122" s="5">
        <v>0</v>
      </c>
      <c r="AK122" s="4">
        <v>0</v>
      </c>
      <c r="AL122" s="5">
        <v>0</v>
      </c>
      <c r="AM122" s="6">
        <v>0</v>
      </c>
      <c r="AN122" s="18">
        <v>0</v>
      </c>
      <c r="AO122" s="5">
        <v>0</v>
      </c>
      <c r="AP122" s="5">
        <v>0</v>
      </c>
      <c r="AQ122" s="4">
        <v>0</v>
      </c>
      <c r="AR122" s="5">
        <v>0</v>
      </c>
      <c r="AS122" s="4">
        <v>0</v>
      </c>
      <c r="AT122" s="32">
        <v>0</v>
      </c>
      <c r="AU122" s="18">
        <v>0</v>
      </c>
      <c r="AV122" s="5">
        <v>0</v>
      </c>
      <c r="AW122" s="4">
        <v>0</v>
      </c>
      <c r="AX122" s="5">
        <v>0</v>
      </c>
      <c r="AY122" s="4">
        <v>0</v>
      </c>
      <c r="AZ122" s="5">
        <v>0</v>
      </c>
      <c r="BA122" s="6">
        <v>0</v>
      </c>
      <c r="BB122" s="78">
        <v>0</v>
      </c>
      <c r="BC122" s="63">
        <v>35.595</v>
      </c>
      <c r="BD122" s="61">
        <v>33.455</v>
      </c>
      <c r="BE122" s="62">
        <v>37.084</v>
      </c>
      <c r="BF122" s="64">
        <v>36.539</v>
      </c>
      <c r="BG122" s="18">
        <v>0.011</v>
      </c>
      <c r="BH122" s="5">
        <v>0.004</v>
      </c>
      <c r="BI122" s="4">
        <v>0.176</v>
      </c>
      <c r="BJ122" s="5">
        <v>0.298</v>
      </c>
      <c r="BK122" s="4">
        <v>0.116</v>
      </c>
      <c r="BL122" s="5">
        <v>0.207</v>
      </c>
      <c r="BM122" s="5">
        <v>0.207</v>
      </c>
      <c r="BN122" s="7">
        <v>0.1035</v>
      </c>
      <c r="BO122" s="3">
        <v>0</v>
      </c>
      <c r="BP122" s="4">
        <v>0</v>
      </c>
      <c r="BQ122" s="5">
        <v>0</v>
      </c>
      <c r="BR122" s="4">
        <v>0</v>
      </c>
      <c r="BS122" s="5">
        <v>0</v>
      </c>
      <c r="BT122" s="4">
        <v>0</v>
      </c>
      <c r="BU122" s="5">
        <v>0</v>
      </c>
      <c r="BV122" s="27">
        <v>0</v>
      </c>
      <c r="BW122" s="18">
        <v>0</v>
      </c>
      <c r="BX122" s="5">
        <v>0</v>
      </c>
      <c r="BY122" s="5">
        <v>0</v>
      </c>
      <c r="BZ122" s="6">
        <v>0</v>
      </c>
    </row>
    <row r="123" spans="1:78" ht="15">
      <c r="A123" s="12">
        <v>10434</v>
      </c>
      <c r="B123" s="33" t="s">
        <v>129</v>
      </c>
      <c r="C123" s="3">
        <v>26.45469034608379</v>
      </c>
      <c r="D123" s="20">
        <v>26.33765662100457</v>
      </c>
      <c r="E123" s="19">
        <v>26.469575228310493</v>
      </c>
      <c r="F123" s="20">
        <v>27.193472677595622</v>
      </c>
      <c r="G123" s="19">
        <v>27.383004452054795</v>
      </c>
      <c r="H123" s="20">
        <v>27.49997888127854</v>
      </c>
      <c r="I123" s="19">
        <v>27.64431700913242</v>
      </c>
      <c r="J123" s="20">
        <v>27.79475887978142</v>
      </c>
      <c r="K123" s="19">
        <v>27.905629452054797</v>
      </c>
      <c r="L123" s="20">
        <v>28.096643721461188</v>
      </c>
      <c r="M123" s="19">
        <v>28.16694589041096</v>
      </c>
      <c r="N123" s="20">
        <v>28.398009448998174</v>
      </c>
      <c r="O123" s="19">
        <v>28.428258675799082</v>
      </c>
      <c r="P123" s="19">
        <v>28.68957191780822</v>
      </c>
      <c r="Q123" s="21">
        <v>28.728305707762555</v>
      </c>
      <c r="R123" s="4">
        <v>0</v>
      </c>
      <c r="S123" s="18">
        <v>0</v>
      </c>
      <c r="T123" s="5">
        <v>0</v>
      </c>
      <c r="U123" s="4">
        <v>0</v>
      </c>
      <c r="V123" s="5">
        <v>0</v>
      </c>
      <c r="W123" s="4">
        <v>0</v>
      </c>
      <c r="X123" s="5">
        <v>0</v>
      </c>
      <c r="Y123" s="4">
        <v>0</v>
      </c>
      <c r="Z123" s="5">
        <v>0</v>
      </c>
      <c r="AA123" s="4">
        <v>0</v>
      </c>
      <c r="AB123" s="5">
        <v>0</v>
      </c>
      <c r="AC123" s="4">
        <v>0</v>
      </c>
      <c r="AD123" s="5">
        <v>0</v>
      </c>
      <c r="AE123" s="5">
        <v>0</v>
      </c>
      <c r="AF123" s="6">
        <v>0</v>
      </c>
      <c r="AG123" s="18">
        <v>0</v>
      </c>
      <c r="AH123" s="5">
        <v>0</v>
      </c>
      <c r="AI123" s="4">
        <v>0</v>
      </c>
      <c r="AJ123" s="5">
        <v>0</v>
      </c>
      <c r="AK123" s="4">
        <v>0</v>
      </c>
      <c r="AL123" s="5">
        <v>0</v>
      </c>
      <c r="AM123" s="6">
        <v>0</v>
      </c>
      <c r="AN123" s="18">
        <v>0</v>
      </c>
      <c r="AO123" s="5">
        <v>0</v>
      </c>
      <c r="AP123" s="5">
        <v>0</v>
      </c>
      <c r="AQ123" s="4">
        <v>0</v>
      </c>
      <c r="AR123" s="5">
        <v>0</v>
      </c>
      <c r="AS123" s="4">
        <v>0</v>
      </c>
      <c r="AT123" s="32">
        <v>0</v>
      </c>
      <c r="AU123" s="18">
        <v>0</v>
      </c>
      <c r="AV123" s="5">
        <v>0</v>
      </c>
      <c r="AW123" s="4">
        <v>0</v>
      </c>
      <c r="AX123" s="5">
        <v>0</v>
      </c>
      <c r="AY123" s="4">
        <v>0</v>
      </c>
      <c r="AZ123" s="5">
        <v>0</v>
      </c>
      <c r="BA123" s="6">
        <v>0</v>
      </c>
      <c r="BB123" s="78">
        <v>0</v>
      </c>
      <c r="BC123" s="63">
        <v>27.562</v>
      </c>
      <c r="BD123" s="61">
        <v>25.905</v>
      </c>
      <c r="BE123" s="62">
        <v>27.562</v>
      </c>
      <c r="BF123" s="64">
        <v>27.157</v>
      </c>
      <c r="BG123" s="18">
        <v>0.402</v>
      </c>
      <c r="BH123" s="5">
        <v>0.49</v>
      </c>
      <c r="BI123" s="4">
        <v>0.404</v>
      </c>
      <c r="BJ123" s="5">
        <v>0.358</v>
      </c>
      <c r="BK123" s="4">
        <v>0.206</v>
      </c>
      <c r="BL123" s="5">
        <v>0.282</v>
      </c>
      <c r="BM123" s="5">
        <v>0.282</v>
      </c>
      <c r="BN123" s="7">
        <v>0.141</v>
      </c>
      <c r="BO123" s="3">
        <v>0</v>
      </c>
      <c r="BP123" s="4">
        <v>0</v>
      </c>
      <c r="BQ123" s="5">
        <v>0</v>
      </c>
      <c r="BR123" s="4">
        <v>0</v>
      </c>
      <c r="BS123" s="5">
        <v>0</v>
      </c>
      <c r="BT123" s="4">
        <v>0</v>
      </c>
      <c r="BU123" s="5">
        <v>0</v>
      </c>
      <c r="BV123" s="27">
        <v>0</v>
      </c>
      <c r="BW123" s="18">
        <v>0</v>
      </c>
      <c r="BX123" s="5">
        <v>0</v>
      </c>
      <c r="BY123" s="5">
        <v>0</v>
      </c>
      <c r="BZ123" s="6">
        <v>0</v>
      </c>
    </row>
    <row r="124" spans="1:78" ht="15">
      <c r="A124" s="12">
        <v>10436</v>
      </c>
      <c r="B124" s="33" t="s">
        <v>130</v>
      </c>
      <c r="C124" s="3">
        <v>19.95116120218579</v>
      </c>
      <c r="D124" s="20">
        <v>23.543560273972602</v>
      </c>
      <c r="E124" s="19">
        <v>23.73813207762557</v>
      </c>
      <c r="F124" s="20">
        <v>24.89758378870674</v>
      </c>
      <c r="G124" s="19">
        <v>25.147840068493146</v>
      </c>
      <c r="H124" s="20">
        <v>25.4053252283105</v>
      </c>
      <c r="I124" s="19">
        <v>25.65811289954338</v>
      </c>
      <c r="J124" s="20">
        <v>25.872522199453552</v>
      </c>
      <c r="K124" s="19">
        <v>26.13807591324201</v>
      </c>
      <c r="L124" s="20">
        <v>26.38686073059361</v>
      </c>
      <c r="M124" s="19">
        <v>26.635530936073064</v>
      </c>
      <c r="N124" s="20">
        <v>26.86946083788707</v>
      </c>
      <c r="O124" s="19">
        <v>27.140830022831043</v>
      </c>
      <c r="P124" s="19">
        <v>27.420561187214613</v>
      </c>
      <c r="Q124" s="21">
        <v>27.707478082191777</v>
      </c>
      <c r="R124" s="4">
        <v>0</v>
      </c>
      <c r="S124" s="18">
        <v>0</v>
      </c>
      <c r="T124" s="5">
        <v>0</v>
      </c>
      <c r="U124" s="4">
        <v>0</v>
      </c>
      <c r="V124" s="5">
        <v>0</v>
      </c>
      <c r="W124" s="4">
        <v>0</v>
      </c>
      <c r="X124" s="5">
        <v>0</v>
      </c>
      <c r="Y124" s="4">
        <v>0</v>
      </c>
      <c r="Z124" s="5">
        <v>0</v>
      </c>
      <c r="AA124" s="4">
        <v>0</v>
      </c>
      <c r="AB124" s="5">
        <v>0</v>
      </c>
      <c r="AC124" s="4">
        <v>0</v>
      </c>
      <c r="AD124" s="5">
        <v>0</v>
      </c>
      <c r="AE124" s="5">
        <v>0</v>
      </c>
      <c r="AF124" s="6">
        <v>0</v>
      </c>
      <c r="AG124" s="18">
        <v>0</v>
      </c>
      <c r="AH124" s="5">
        <v>0</v>
      </c>
      <c r="AI124" s="4">
        <v>0</v>
      </c>
      <c r="AJ124" s="5">
        <v>0</v>
      </c>
      <c r="AK124" s="4">
        <v>0</v>
      </c>
      <c r="AL124" s="5">
        <v>0</v>
      </c>
      <c r="AM124" s="6">
        <v>0</v>
      </c>
      <c r="AN124" s="18">
        <v>0</v>
      </c>
      <c r="AO124" s="5">
        <v>0</v>
      </c>
      <c r="AP124" s="5">
        <v>0</v>
      </c>
      <c r="AQ124" s="4">
        <v>0</v>
      </c>
      <c r="AR124" s="5">
        <v>0</v>
      </c>
      <c r="AS124" s="4">
        <v>0</v>
      </c>
      <c r="AT124" s="32">
        <v>0</v>
      </c>
      <c r="AU124" s="18">
        <v>0</v>
      </c>
      <c r="AV124" s="5">
        <v>0</v>
      </c>
      <c r="AW124" s="4">
        <v>0</v>
      </c>
      <c r="AX124" s="5">
        <v>0</v>
      </c>
      <c r="AY124" s="4">
        <v>0</v>
      </c>
      <c r="AZ124" s="5">
        <v>0</v>
      </c>
      <c r="BA124" s="6">
        <v>0</v>
      </c>
      <c r="BB124" s="78">
        <v>0</v>
      </c>
      <c r="BC124" s="63">
        <v>19.438</v>
      </c>
      <c r="BD124" s="61">
        <v>18.269</v>
      </c>
      <c r="BE124" s="62">
        <v>19.438</v>
      </c>
      <c r="BF124" s="64">
        <v>19.152</v>
      </c>
      <c r="BG124" s="18">
        <v>0.19</v>
      </c>
      <c r="BH124" s="5">
        <v>0.196</v>
      </c>
      <c r="BI124" s="4">
        <v>0.165</v>
      </c>
      <c r="BJ124" s="5">
        <v>0.158</v>
      </c>
      <c r="BK124" s="4">
        <v>0.135</v>
      </c>
      <c r="BL124" s="5">
        <v>0.14650000000000002</v>
      </c>
      <c r="BM124" s="5">
        <v>0.14650000000000002</v>
      </c>
      <c r="BN124" s="7">
        <v>0.07325000000000001</v>
      </c>
      <c r="BO124" s="3">
        <v>0</v>
      </c>
      <c r="BP124" s="4">
        <v>0</v>
      </c>
      <c r="BQ124" s="5">
        <v>0</v>
      </c>
      <c r="BR124" s="4">
        <v>0.003</v>
      </c>
      <c r="BS124" s="5">
        <v>0.001</v>
      </c>
      <c r="BT124" s="4">
        <v>0.002</v>
      </c>
      <c r="BU124" s="5">
        <v>0.002</v>
      </c>
      <c r="BV124" s="27">
        <v>0.001</v>
      </c>
      <c r="BW124" s="18">
        <v>0.004</v>
      </c>
      <c r="BX124" s="5">
        <v>0.006</v>
      </c>
      <c r="BY124" s="5">
        <v>0.009000000000000001</v>
      </c>
      <c r="BZ124" s="6">
        <v>0.005</v>
      </c>
    </row>
    <row r="125" spans="1:78" ht="15">
      <c r="A125" s="12">
        <v>10440</v>
      </c>
      <c r="B125" s="33" t="s">
        <v>131</v>
      </c>
      <c r="C125" s="3">
        <v>5.10655737704918</v>
      </c>
      <c r="D125" s="20">
        <v>5.167939954337899</v>
      </c>
      <c r="E125" s="19">
        <v>5.193996575342465</v>
      </c>
      <c r="F125" s="20">
        <v>5.251872495446266</v>
      </c>
      <c r="G125" s="19">
        <v>5.267794977168949</v>
      </c>
      <c r="H125" s="20">
        <v>5.283726712328766</v>
      </c>
      <c r="I125" s="19">
        <v>5.299706050228311</v>
      </c>
      <c r="J125" s="20">
        <v>5.315695469034608</v>
      </c>
      <c r="K125" s="19">
        <v>5.3318089041095895</v>
      </c>
      <c r="L125" s="20">
        <v>5.347932648401828</v>
      </c>
      <c r="M125" s="19">
        <v>5.364104794520548</v>
      </c>
      <c r="N125" s="20">
        <v>5.380286885245902</v>
      </c>
      <c r="O125" s="19">
        <v>5.396594748858448</v>
      </c>
      <c r="P125" s="19">
        <v>5.412912671232877</v>
      </c>
      <c r="Q125" s="21">
        <v>5.429279680365296</v>
      </c>
      <c r="R125" s="4">
        <v>0</v>
      </c>
      <c r="S125" s="18">
        <v>0</v>
      </c>
      <c r="T125" s="5">
        <v>0</v>
      </c>
      <c r="U125" s="4">
        <v>0</v>
      </c>
      <c r="V125" s="5">
        <v>0</v>
      </c>
      <c r="W125" s="4">
        <v>0</v>
      </c>
      <c r="X125" s="5">
        <v>0</v>
      </c>
      <c r="Y125" s="4">
        <v>0</v>
      </c>
      <c r="Z125" s="5">
        <v>0</v>
      </c>
      <c r="AA125" s="4">
        <v>0</v>
      </c>
      <c r="AB125" s="5">
        <v>0</v>
      </c>
      <c r="AC125" s="4">
        <v>0</v>
      </c>
      <c r="AD125" s="5">
        <v>0</v>
      </c>
      <c r="AE125" s="5">
        <v>0</v>
      </c>
      <c r="AF125" s="6">
        <v>0</v>
      </c>
      <c r="AG125" s="18">
        <v>0</v>
      </c>
      <c r="AH125" s="5">
        <v>0</v>
      </c>
      <c r="AI125" s="4">
        <v>0</v>
      </c>
      <c r="AJ125" s="5">
        <v>0</v>
      </c>
      <c r="AK125" s="4">
        <v>0</v>
      </c>
      <c r="AL125" s="5">
        <v>0</v>
      </c>
      <c r="AM125" s="6">
        <v>0</v>
      </c>
      <c r="AN125" s="18">
        <v>0</v>
      </c>
      <c r="AO125" s="5">
        <v>0</v>
      </c>
      <c r="AP125" s="5">
        <v>0</v>
      </c>
      <c r="AQ125" s="4">
        <v>0</v>
      </c>
      <c r="AR125" s="5">
        <v>0</v>
      </c>
      <c r="AS125" s="4">
        <v>0</v>
      </c>
      <c r="AT125" s="32">
        <v>0</v>
      </c>
      <c r="AU125" s="18">
        <v>0</v>
      </c>
      <c r="AV125" s="5">
        <v>0</v>
      </c>
      <c r="AW125" s="4">
        <v>0</v>
      </c>
      <c r="AX125" s="5">
        <v>0</v>
      </c>
      <c r="AY125" s="4">
        <v>0</v>
      </c>
      <c r="AZ125" s="5">
        <v>0</v>
      </c>
      <c r="BA125" s="6">
        <v>0</v>
      </c>
      <c r="BB125" s="78">
        <v>0</v>
      </c>
      <c r="BC125" s="63">
        <v>5.08</v>
      </c>
      <c r="BD125" s="61">
        <v>4.775</v>
      </c>
      <c r="BE125" s="62">
        <v>5.08</v>
      </c>
      <c r="BF125" s="64">
        <v>5.005</v>
      </c>
      <c r="BG125" s="18">
        <v>0.043</v>
      </c>
      <c r="BH125" s="5">
        <v>0.042</v>
      </c>
      <c r="BI125" s="4">
        <v>0.032</v>
      </c>
      <c r="BJ125" s="5">
        <v>0.031</v>
      </c>
      <c r="BK125" s="4">
        <v>0.027</v>
      </c>
      <c r="BL125" s="5">
        <v>0.028999999999999998</v>
      </c>
      <c r="BM125" s="5">
        <v>0.028999999999999998</v>
      </c>
      <c r="BN125" s="7">
        <v>0.014499999999999999</v>
      </c>
      <c r="BO125" s="3">
        <v>0</v>
      </c>
      <c r="BP125" s="4">
        <v>0</v>
      </c>
      <c r="BQ125" s="5">
        <v>0</v>
      </c>
      <c r="BR125" s="4">
        <v>0</v>
      </c>
      <c r="BS125" s="5">
        <v>0</v>
      </c>
      <c r="BT125" s="4">
        <v>0</v>
      </c>
      <c r="BU125" s="5">
        <v>0</v>
      </c>
      <c r="BV125" s="27">
        <v>0</v>
      </c>
      <c r="BW125" s="18">
        <v>0</v>
      </c>
      <c r="BX125" s="5">
        <v>0</v>
      </c>
      <c r="BY125" s="5">
        <v>0</v>
      </c>
      <c r="BZ125" s="6">
        <v>0</v>
      </c>
    </row>
    <row r="126" spans="1:78" ht="15">
      <c r="A126" s="12">
        <v>10442</v>
      </c>
      <c r="B126" s="33" t="s">
        <v>132</v>
      </c>
      <c r="C126" s="3">
        <v>12.956284153005464</v>
      </c>
      <c r="D126" s="20">
        <v>11.584278538812786</v>
      </c>
      <c r="E126" s="19">
        <v>11.459271118721457</v>
      </c>
      <c r="F126" s="20">
        <v>12.584376707650275</v>
      </c>
      <c r="G126" s="19">
        <v>12.634322945205477</v>
      </c>
      <c r="H126" s="20">
        <v>12.650945776255709</v>
      </c>
      <c r="I126" s="19">
        <v>12.65775719178082</v>
      </c>
      <c r="J126" s="20">
        <v>12.60525683060109</v>
      </c>
      <c r="K126" s="19">
        <v>12.60309988584475</v>
      </c>
      <c r="L126" s="20">
        <v>12.57737762557078</v>
      </c>
      <c r="M126" s="19">
        <v>12.582582534246578</v>
      </c>
      <c r="N126" s="20">
        <v>12.495312044626596</v>
      </c>
      <c r="O126" s="19">
        <v>12.494086643835615</v>
      </c>
      <c r="P126" s="19">
        <v>12.525495205479453</v>
      </c>
      <c r="Q126" s="21">
        <v>12.521753082191783</v>
      </c>
      <c r="R126" s="4">
        <v>0</v>
      </c>
      <c r="S126" s="18">
        <v>0</v>
      </c>
      <c r="T126" s="5">
        <v>0</v>
      </c>
      <c r="U126" s="4">
        <v>0</v>
      </c>
      <c r="V126" s="5">
        <v>0</v>
      </c>
      <c r="W126" s="4">
        <v>0</v>
      </c>
      <c r="X126" s="5">
        <v>0</v>
      </c>
      <c r="Y126" s="4">
        <v>0</v>
      </c>
      <c r="Z126" s="5">
        <v>0</v>
      </c>
      <c r="AA126" s="4">
        <v>0</v>
      </c>
      <c r="AB126" s="5">
        <v>0</v>
      </c>
      <c r="AC126" s="4">
        <v>0</v>
      </c>
      <c r="AD126" s="5">
        <v>0</v>
      </c>
      <c r="AE126" s="5">
        <v>0</v>
      </c>
      <c r="AF126" s="6">
        <v>0</v>
      </c>
      <c r="AG126" s="18">
        <v>0</v>
      </c>
      <c r="AH126" s="5">
        <v>0</v>
      </c>
      <c r="AI126" s="4">
        <v>0</v>
      </c>
      <c r="AJ126" s="5">
        <v>0</v>
      </c>
      <c r="AK126" s="4">
        <v>0</v>
      </c>
      <c r="AL126" s="5">
        <v>0</v>
      </c>
      <c r="AM126" s="6">
        <v>0</v>
      </c>
      <c r="AN126" s="18">
        <v>0</v>
      </c>
      <c r="AO126" s="5">
        <v>0</v>
      </c>
      <c r="AP126" s="5">
        <v>0</v>
      </c>
      <c r="AQ126" s="4">
        <v>0</v>
      </c>
      <c r="AR126" s="5">
        <v>0</v>
      </c>
      <c r="AS126" s="4">
        <v>0</v>
      </c>
      <c r="AT126" s="32">
        <v>0</v>
      </c>
      <c r="AU126" s="18">
        <v>0</v>
      </c>
      <c r="AV126" s="5">
        <v>0</v>
      </c>
      <c r="AW126" s="4">
        <v>0</v>
      </c>
      <c r="AX126" s="5">
        <v>0</v>
      </c>
      <c r="AY126" s="4">
        <v>0</v>
      </c>
      <c r="AZ126" s="5">
        <v>0</v>
      </c>
      <c r="BA126" s="6">
        <v>0</v>
      </c>
      <c r="BB126" s="78">
        <v>0</v>
      </c>
      <c r="BC126" s="63">
        <v>13.596</v>
      </c>
      <c r="BD126" s="61">
        <v>12.779</v>
      </c>
      <c r="BE126" s="62">
        <v>13.596</v>
      </c>
      <c r="BF126" s="64">
        <v>13.396</v>
      </c>
      <c r="BG126" s="18">
        <v>0.236</v>
      </c>
      <c r="BH126" s="5">
        <v>0.225</v>
      </c>
      <c r="BI126" s="4">
        <v>0.165</v>
      </c>
      <c r="BJ126" s="5">
        <v>0.064</v>
      </c>
      <c r="BK126" s="4">
        <v>0.093</v>
      </c>
      <c r="BL126" s="5">
        <v>0.0785</v>
      </c>
      <c r="BM126" s="5">
        <v>0.0785</v>
      </c>
      <c r="BN126" s="7">
        <v>0.03925</v>
      </c>
      <c r="BO126" s="3">
        <v>0.005</v>
      </c>
      <c r="BP126" s="4">
        <v>0</v>
      </c>
      <c r="BQ126" s="5">
        <v>0</v>
      </c>
      <c r="BR126" s="4">
        <v>0</v>
      </c>
      <c r="BS126" s="5">
        <v>0</v>
      </c>
      <c r="BT126" s="4">
        <v>0</v>
      </c>
      <c r="BU126" s="5">
        <v>0</v>
      </c>
      <c r="BV126" s="27">
        <v>0</v>
      </c>
      <c r="BW126" s="18">
        <v>0.005</v>
      </c>
      <c r="BX126" s="5">
        <v>0.005</v>
      </c>
      <c r="BY126" s="5">
        <v>0.005</v>
      </c>
      <c r="BZ126" s="6">
        <v>0</v>
      </c>
    </row>
    <row r="127" spans="1:78" ht="15">
      <c r="A127" s="12">
        <v>10446</v>
      </c>
      <c r="B127" s="33" t="s">
        <v>133</v>
      </c>
      <c r="C127" s="3">
        <v>97.45275500910746</v>
      </c>
      <c r="D127" s="20">
        <v>99.46641015981734</v>
      </c>
      <c r="E127" s="19">
        <v>101.62078401826484</v>
      </c>
      <c r="F127" s="20">
        <v>97.0088825136612</v>
      </c>
      <c r="G127" s="19">
        <v>99.70131152968037</v>
      </c>
      <c r="H127" s="20">
        <v>101.28725570776254</v>
      </c>
      <c r="I127" s="19">
        <v>103.63965844748859</v>
      </c>
      <c r="J127" s="20">
        <v>105.85204792805101</v>
      </c>
      <c r="K127" s="19">
        <v>106.34987602739726</v>
      </c>
      <c r="L127" s="20">
        <v>106.61735125570775</v>
      </c>
      <c r="M127" s="19">
        <v>106.34987694063928</v>
      </c>
      <c r="N127" s="20">
        <v>106.37640289162114</v>
      </c>
      <c r="O127" s="19">
        <v>106.6173502283105</v>
      </c>
      <c r="P127" s="19">
        <v>106.34987625570777</v>
      </c>
      <c r="Q127" s="21">
        <v>106.34987602739726</v>
      </c>
      <c r="R127" s="4">
        <v>0</v>
      </c>
      <c r="S127" s="18">
        <v>0</v>
      </c>
      <c r="T127" s="5">
        <v>0</v>
      </c>
      <c r="U127" s="4">
        <v>0</v>
      </c>
      <c r="V127" s="5">
        <v>0</v>
      </c>
      <c r="W127" s="4">
        <v>0</v>
      </c>
      <c r="X127" s="5">
        <v>0</v>
      </c>
      <c r="Y127" s="4">
        <v>0</v>
      </c>
      <c r="Z127" s="5">
        <v>0</v>
      </c>
      <c r="AA127" s="4">
        <v>0</v>
      </c>
      <c r="AB127" s="5">
        <v>0</v>
      </c>
      <c r="AC127" s="4">
        <v>0</v>
      </c>
      <c r="AD127" s="5">
        <v>0</v>
      </c>
      <c r="AE127" s="5">
        <v>0</v>
      </c>
      <c r="AF127" s="6">
        <v>0</v>
      </c>
      <c r="AG127" s="18">
        <v>0</v>
      </c>
      <c r="AH127" s="5">
        <v>0</v>
      </c>
      <c r="AI127" s="4">
        <v>0</v>
      </c>
      <c r="AJ127" s="5">
        <v>0</v>
      </c>
      <c r="AK127" s="4">
        <v>0</v>
      </c>
      <c r="AL127" s="5">
        <v>0</v>
      </c>
      <c r="AM127" s="6">
        <v>0</v>
      </c>
      <c r="AN127" s="18">
        <v>0</v>
      </c>
      <c r="AO127" s="5">
        <v>0</v>
      </c>
      <c r="AP127" s="5">
        <v>0</v>
      </c>
      <c r="AQ127" s="4">
        <v>0</v>
      </c>
      <c r="AR127" s="5">
        <v>0</v>
      </c>
      <c r="AS127" s="4">
        <v>0</v>
      </c>
      <c r="AT127" s="32">
        <v>0</v>
      </c>
      <c r="AU127" s="18">
        <v>0</v>
      </c>
      <c r="AV127" s="5">
        <v>0</v>
      </c>
      <c r="AW127" s="4">
        <v>0</v>
      </c>
      <c r="AX127" s="5">
        <v>0</v>
      </c>
      <c r="AY127" s="4">
        <v>0</v>
      </c>
      <c r="AZ127" s="5">
        <v>0</v>
      </c>
      <c r="BA127" s="6">
        <v>0</v>
      </c>
      <c r="BB127" s="78">
        <v>0</v>
      </c>
      <c r="BC127" s="63">
        <v>97.2</v>
      </c>
      <c r="BD127" s="61">
        <v>91.356</v>
      </c>
      <c r="BE127" s="62">
        <v>97.2</v>
      </c>
      <c r="BF127" s="64">
        <v>95.771</v>
      </c>
      <c r="BG127" s="18">
        <v>1.566</v>
      </c>
      <c r="BH127" s="5">
        <v>1.823</v>
      </c>
      <c r="BI127" s="4">
        <v>0.591</v>
      </c>
      <c r="BJ127" s="5">
        <v>0.465</v>
      </c>
      <c r="BK127" s="4">
        <v>0.423</v>
      </c>
      <c r="BL127" s="5">
        <v>0.44400000000000006</v>
      </c>
      <c r="BM127" s="5">
        <v>0.44400000000000006</v>
      </c>
      <c r="BN127" s="7">
        <v>0.22200000000000003</v>
      </c>
      <c r="BO127" s="3">
        <v>0</v>
      </c>
      <c r="BP127" s="4">
        <v>0</v>
      </c>
      <c r="BQ127" s="5">
        <v>0</v>
      </c>
      <c r="BR127" s="4">
        <v>0</v>
      </c>
      <c r="BS127" s="5">
        <v>0</v>
      </c>
      <c r="BT127" s="4">
        <v>0</v>
      </c>
      <c r="BU127" s="5">
        <v>0</v>
      </c>
      <c r="BV127" s="27">
        <v>0</v>
      </c>
      <c r="BW127" s="18">
        <v>0</v>
      </c>
      <c r="BX127" s="5">
        <v>0</v>
      </c>
      <c r="BY127" s="5">
        <v>0</v>
      </c>
      <c r="BZ127" s="6">
        <v>0</v>
      </c>
    </row>
    <row r="128" spans="1:78" ht="15">
      <c r="A128" s="12">
        <v>10448</v>
      </c>
      <c r="B128" s="33" t="s">
        <v>134</v>
      </c>
      <c r="C128" s="3">
        <v>8.183173952641166</v>
      </c>
      <c r="D128" s="20">
        <v>8.235857876712329</v>
      </c>
      <c r="E128" s="19">
        <v>8.235857876712329</v>
      </c>
      <c r="F128" s="20">
        <v>8.240761270491802</v>
      </c>
      <c r="G128" s="19">
        <v>8.23585799086758</v>
      </c>
      <c r="H128" s="20">
        <v>8.235857762557078</v>
      </c>
      <c r="I128" s="19">
        <v>8.235857876712329</v>
      </c>
      <c r="J128" s="20">
        <v>8.2407610428051</v>
      </c>
      <c r="K128" s="19">
        <v>8.23585799086758</v>
      </c>
      <c r="L128" s="20">
        <v>8.235858105022832</v>
      </c>
      <c r="M128" s="19">
        <v>8.23585799086758</v>
      </c>
      <c r="N128" s="20">
        <v>8.2407610428051</v>
      </c>
      <c r="O128" s="19">
        <v>8.235857876712329</v>
      </c>
      <c r="P128" s="19">
        <v>8.235857876712329</v>
      </c>
      <c r="Q128" s="21">
        <v>8.23585799086758</v>
      </c>
      <c r="R128" s="4">
        <v>0</v>
      </c>
      <c r="S128" s="18">
        <v>0</v>
      </c>
      <c r="T128" s="5">
        <v>0</v>
      </c>
      <c r="U128" s="4">
        <v>0</v>
      </c>
      <c r="V128" s="5">
        <v>0</v>
      </c>
      <c r="W128" s="4">
        <v>0</v>
      </c>
      <c r="X128" s="5">
        <v>0</v>
      </c>
      <c r="Y128" s="4">
        <v>0</v>
      </c>
      <c r="Z128" s="5">
        <v>0</v>
      </c>
      <c r="AA128" s="4">
        <v>0</v>
      </c>
      <c r="AB128" s="5">
        <v>0</v>
      </c>
      <c r="AC128" s="4">
        <v>0</v>
      </c>
      <c r="AD128" s="5">
        <v>0</v>
      </c>
      <c r="AE128" s="5">
        <v>0</v>
      </c>
      <c r="AF128" s="6">
        <v>0</v>
      </c>
      <c r="AG128" s="18">
        <v>0</v>
      </c>
      <c r="AH128" s="5">
        <v>0</v>
      </c>
      <c r="AI128" s="4">
        <v>0</v>
      </c>
      <c r="AJ128" s="5">
        <v>0</v>
      </c>
      <c r="AK128" s="4">
        <v>0</v>
      </c>
      <c r="AL128" s="5">
        <v>0</v>
      </c>
      <c r="AM128" s="6">
        <v>0</v>
      </c>
      <c r="AN128" s="18">
        <v>0</v>
      </c>
      <c r="AO128" s="5">
        <v>0</v>
      </c>
      <c r="AP128" s="5">
        <v>0</v>
      </c>
      <c r="AQ128" s="4">
        <v>0</v>
      </c>
      <c r="AR128" s="5">
        <v>0</v>
      </c>
      <c r="AS128" s="4">
        <v>0</v>
      </c>
      <c r="AT128" s="32">
        <v>0</v>
      </c>
      <c r="AU128" s="18">
        <v>0</v>
      </c>
      <c r="AV128" s="5">
        <v>0</v>
      </c>
      <c r="AW128" s="4">
        <v>0</v>
      </c>
      <c r="AX128" s="5">
        <v>0</v>
      </c>
      <c r="AY128" s="4">
        <v>0</v>
      </c>
      <c r="AZ128" s="5">
        <v>0</v>
      </c>
      <c r="BA128" s="6">
        <v>0</v>
      </c>
      <c r="BB128" s="78">
        <v>0</v>
      </c>
      <c r="BC128" s="63">
        <v>8.607999999999999</v>
      </c>
      <c r="BD128" s="61">
        <v>8.09</v>
      </c>
      <c r="BE128" s="62">
        <v>8.607999999999999</v>
      </c>
      <c r="BF128" s="64">
        <v>8.481</v>
      </c>
      <c r="BG128" s="18">
        <v>0.049</v>
      </c>
      <c r="BH128" s="5">
        <v>0.126</v>
      </c>
      <c r="BI128" s="4">
        <v>0.074</v>
      </c>
      <c r="BJ128" s="5">
        <v>0.027</v>
      </c>
      <c r="BK128" s="4">
        <v>0.037</v>
      </c>
      <c r="BL128" s="5">
        <v>0.032</v>
      </c>
      <c r="BM128" s="5">
        <v>0.032</v>
      </c>
      <c r="BN128" s="7">
        <v>0.016</v>
      </c>
      <c r="BO128" s="3">
        <v>0</v>
      </c>
      <c r="BP128" s="4">
        <v>0</v>
      </c>
      <c r="BQ128" s="5">
        <v>0</v>
      </c>
      <c r="BR128" s="4">
        <v>0</v>
      </c>
      <c r="BS128" s="5">
        <v>0</v>
      </c>
      <c r="BT128" s="4">
        <v>0</v>
      </c>
      <c r="BU128" s="5">
        <v>0</v>
      </c>
      <c r="BV128" s="27">
        <v>0</v>
      </c>
      <c r="BW128" s="18">
        <v>0</v>
      </c>
      <c r="BX128" s="5">
        <v>0</v>
      </c>
      <c r="BY128" s="5">
        <v>0</v>
      </c>
      <c r="BZ128" s="6">
        <v>0</v>
      </c>
    </row>
    <row r="129" spans="1:78" ht="15">
      <c r="A129" s="12">
        <v>10451</v>
      </c>
      <c r="B129" s="33" t="s">
        <v>135</v>
      </c>
      <c r="C129" s="3">
        <v>23.443761384335154</v>
      </c>
      <c r="D129" s="20">
        <v>26.34514646118721</v>
      </c>
      <c r="E129" s="19">
        <v>31.108805593607304</v>
      </c>
      <c r="F129" s="20">
        <v>26.242203210382517</v>
      </c>
      <c r="G129" s="19">
        <v>26.806298515981734</v>
      </c>
      <c r="H129" s="20">
        <v>24.029596803652964</v>
      </c>
      <c r="I129" s="19">
        <v>26.806298858447484</v>
      </c>
      <c r="J129" s="20">
        <v>26.24220321038251</v>
      </c>
      <c r="K129" s="19">
        <v>26.806298972602747</v>
      </c>
      <c r="L129" s="20">
        <v>26.806298744292242</v>
      </c>
      <c r="M129" s="19">
        <v>24.029596347031966</v>
      </c>
      <c r="N129" s="20">
        <v>26.24220343806921</v>
      </c>
      <c r="O129" s="19">
        <v>26.80629885844749</v>
      </c>
      <c r="P129" s="19">
        <v>26.24101506849315</v>
      </c>
      <c r="Q129" s="21">
        <v>26.806298972602747</v>
      </c>
      <c r="R129" s="4">
        <v>0</v>
      </c>
      <c r="S129" s="18">
        <v>0</v>
      </c>
      <c r="T129" s="5">
        <v>0</v>
      </c>
      <c r="U129" s="4">
        <v>0</v>
      </c>
      <c r="V129" s="5">
        <v>0</v>
      </c>
      <c r="W129" s="4">
        <v>0</v>
      </c>
      <c r="X129" s="5">
        <v>0</v>
      </c>
      <c r="Y129" s="4">
        <v>0</v>
      </c>
      <c r="Z129" s="5">
        <v>0</v>
      </c>
      <c r="AA129" s="4">
        <v>0</v>
      </c>
      <c r="AB129" s="5">
        <v>0</v>
      </c>
      <c r="AC129" s="4">
        <v>0</v>
      </c>
      <c r="AD129" s="5">
        <v>0</v>
      </c>
      <c r="AE129" s="5">
        <v>0</v>
      </c>
      <c r="AF129" s="6">
        <v>0</v>
      </c>
      <c r="AG129" s="18">
        <v>0</v>
      </c>
      <c r="AH129" s="5">
        <v>0</v>
      </c>
      <c r="AI129" s="4">
        <v>0</v>
      </c>
      <c r="AJ129" s="5">
        <v>0</v>
      </c>
      <c r="AK129" s="4">
        <v>0</v>
      </c>
      <c r="AL129" s="5">
        <v>0</v>
      </c>
      <c r="AM129" s="6">
        <v>0</v>
      </c>
      <c r="AN129" s="18">
        <v>0</v>
      </c>
      <c r="AO129" s="5">
        <v>0</v>
      </c>
      <c r="AP129" s="5">
        <v>0</v>
      </c>
      <c r="AQ129" s="4">
        <v>0</v>
      </c>
      <c r="AR129" s="5">
        <v>0</v>
      </c>
      <c r="AS129" s="4">
        <v>0</v>
      </c>
      <c r="AT129" s="32">
        <v>0</v>
      </c>
      <c r="AU129" s="18">
        <v>0</v>
      </c>
      <c r="AV129" s="5">
        <v>0</v>
      </c>
      <c r="AW129" s="4">
        <v>0</v>
      </c>
      <c r="AX129" s="5">
        <v>0</v>
      </c>
      <c r="AY129" s="4">
        <v>0</v>
      </c>
      <c r="AZ129" s="5">
        <v>0</v>
      </c>
      <c r="BA129" s="6">
        <v>0</v>
      </c>
      <c r="BB129" s="78">
        <v>0</v>
      </c>
      <c r="BC129" s="63">
        <v>27.233</v>
      </c>
      <c r="BD129" s="61">
        <v>25.596</v>
      </c>
      <c r="BE129" s="62">
        <v>27.233</v>
      </c>
      <c r="BF129" s="64">
        <v>26.833</v>
      </c>
      <c r="BG129" s="18">
        <v>0.001</v>
      </c>
      <c r="BH129" s="5">
        <v>0.049</v>
      </c>
      <c r="BI129" s="4">
        <v>0.005</v>
      </c>
      <c r="BJ129" s="5">
        <v>0.024</v>
      </c>
      <c r="BK129" s="4">
        <v>0</v>
      </c>
      <c r="BL129" s="5">
        <v>0.012</v>
      </c>
      <c r="BM129" s="5">
        <v>0.012</v>
      </c>
      <c r="BN129" s="7">
        <v>0.006</v>
      </c>
      <c r="BO129" s="3">
        <v>0</v>
      </c>
      <c r="BP129" s="4">
        <v>0</v>
      </c>
      <c r="BQ129" s="5">
        <v>0</v>
      </c>
      <c r="BR129" s="4">
        <v>0</v>
      </c>
      <c r="BS129" s="5">
        <v>0</v>
      </c>
      <c r="BT129" s="4">
        <v>0</v>
      </c>
      <c r="BU129" s="5">
        <v>0</v>
      </c>
      <c r="BV129" s="27">
        <v>0</v>
      </c>
      <c r="BW129" s="18">
        <v>0</v>
      </c>
      <c r="BX129" s="5">
        <v>0</v>
      </c>
      <c r="BY129" s="5">
        <v>0</v>
      </c>
      <c r="BZ129" s="6">
        <v>0</v>
      </c>
    </row>
    <row r="130" spans="1:78" ht="15">
      <c r="A130" s="12">
        <v>10482</v>
      </c>
      <c r="B130" s="33" t="s">
        <v>136</v>
      </c>
      <c r="C130" s="3">
        <v>2.6676912568306013</v>
      </c>
      <c r="D130" s="20">
        <v>2.8096675799086754</v>
      </c>
      <c r="E130" s="19">
        <v>2.809667694063927</v>
      </c>
      <c r="F130" s="20">
        <v>2.775459016393443</v>
      </c>
      <c r="G130" s="19">
        <v>2.8087511415525115</v>
      </c>
      <c r="H130" s="20">
        <v>2.8096676940639274</v>
      </c>
      <c r="I130" s="19">
        <v>2.8096676940639274</v>
      </c>
      <c r="J130" s="20">
        <v>2.8069957877959926</v>
      </c>
      <c r="K130" s="19">
        <v>2.8096678082191775</v>
      </c>
      <c r="L130" s="20">
        <v>2.809667808219178</v>
      </c>
      <c r="M130" s="19">
        <v>2.8096678082191784</v>
      </c>
      <c r="N130" s="20">
        <v>2.8069956739526414</v>
      </c>
      <c r="O130" s="19">
        <v>2.8096675799086754</v>
      </c>
      <c r="P130" s="19">
        <v>2.809667694063927</v>
      </c>
      <c r="Q130" s="21">
        <v>2.8096678082191775</v>
      </c>
      <c r="R130" s="4">
        <v>0</v>
      </c>
      <c r="S130" s="18">
        <v>0</v>
      </c>
      <c r="T130" s="5">
        <v>0</v>
      </c>
      <c r="U130" s="4">
        <v>0</v>
      </c>
      <c r="V130" s="5">
        <v>0</v>
      </c>
      <c r="W130" s="4">
        <v>0</v>
      </c>
      <c r="X130" s="5">
        <v>0</v>
      </c>
      <c r="Y130" s="4">
        <v>0</v>
      </c>
      <c r="Z130" s="5">
        <v>0</v>
      </c>
      <c r="AA130" s="4">
        <v>0</v>
      </c>
      <c r="AB130" s="5">
        <v>0</v>
      </c>
      <c r="AC130" s="4">
        <v>0</v>
      </c>
      <c r="AD130" s="5">
        <v>0</v>
      </c>
      <c r="AE130" s="5">
        <v>0</v>
      </c>
      <c r="AF130" s="6">
        <v>0</v>
      </c>
      <c r="AG130" s="18">
        <v>0</v>
      </c>
      <c r="AH130" s="5">
        <v>0</v>
      </c>
      <c r="AI130" s="4">
        <v>0</v>
      </c>
      <c r="AJ130" s="5">
        <v>0</v>
      </c>
      <c r="AK130" s="4">
        <v>0</v>
      </c>
      <c r="AL130" s="5">
        <v>0</v>
      </c>
      <c r="AM130" s="6">
        <v>0</v>
      </c>
      <c r="AN130" s="18">
        <v>0</v>
      </c>
      <c r="AO130" s="5">
        <v>0</v>
      </c>
      <c r="AP130" s="5">
        <v>0</v>
      </c>
      <c r="AQ130" s="4">
        <v>0</v>
      </c>
      <c r="AR130" s="5">
        <v>0</v>
      </c>
      <c r="AS130" s="4">
        <v>0</v>
      </c>
      <c r="AT130" s="32">
        <v>0</v>
      </c>
      <c r="AU130" s="18">
        <v>0</v>
      </c>
      <c r="AV130" s="5">
        <v>0</v>
      </c>
      <c r="AW130" s="4">
        <v>0</v>
      </c>
      <c r="AX130" s="5">
        <v>0</v>
      </c>
      <c r="AY130" s="4">
        <v>0</v>
      </c>
      <c r="AZ130" s="5">
        <v>0</v>
      </c>
      <c r="BA130" s="6">
        <v>0</v>
      </c>
      <c r="BB130" s="78">
        <v>0</v>
      </c>
      <c r="BC130" s="63">
        <v>4.175</v>
      </c>
      <c r="BD130" s="61">
        <v>3.924</v>
      </c>
      <c r="BE130" s="62">
        <v>4.175</v>
      </c>
      <c r="BF130" s="64">
        <v>4.114</v>
      </c>
      <c r="BG130" s="18">
        <v>0</v>
      </c>
      <c r="BH130" s="5">
        <v>0.039</v>
      </c>
      <c r="BI130" s="4">
        <v>0.011</v>
      </c>
      <c r="BJ130" s="5">
        <v>0.006</v>
      </c>
      <c r="BK130" s="4">
        <v>0.015</v>
      </c>
      <c r="BL130" s="5">
        <v>0.010499999999999999</v>
      </c>
      <c r="BM130" s="5">
        <v>0.010499999999999999</v>
      </c>
      <c r="BN130" s="7">
        <v>0.0052499999999999995</v>
      </c>
      <c r="BO130" s="3">
        <v>0</v>
      </c>
      <c r="BP130" s="4">
        <v>0</v>
      </c>
      <c r="BQ130" s="5">
        <v>0</v>
      </c>
      <c r="BR130" s="4">
        <v>0</v>
      </c>
      <c r="BS130" s="5">
        <v>0</v>
      </c>
      <c r="BT130" s="4">
        <v>0</v>
      </c>
      <c r="BU130" s="5">
        <v>0</v>
      </c>
      <c r="BV130" s="27">
        <v>0</v>
      </c>
      <c r="BW130" s="18">
        <v>0</v>
      </c>
      <c r="BX130" s="5">
        <v>0</v>
      </c>
      <c r="BY130" s="5">
        <v>0</v>
      </c>
      <c r="BZ130" s="6">
        <v>0</v>
      </c>
    </row>
    <row r="131" spans="1:78" ht="15">
      <c r="A131" s="12">
        <v>10502</v>
      </c>
      <c r="B131" s="33" t="s">
        <v>137</v>
      </c>
      <c r="C131" s="3">
        <v>6.2268897996357016</v>
      </c>
      <c r="D131" s="20">
        <v>18.324952054794522</v>
      </c>
      <c r="E131" s="19">
        <v>18.84555308219178</v>
      </c>
      <c r="F131" s="20">
        <v>18.615111680327868</v>
      </c>
      <c r="G131" s="19">
        <v>18.71823789954338</v>
      </c>
      <c r="H131" s="20">
        <v>18.761374086757993</v>
      </c>
      <c r="I131" s="19">
        <v>18.80461769406393</v>
      </c>
      <c r="J131" s="20">
        <v>18.83051411657559</v>
      </c>
      <c r="K131" s="19">
        <v>18.89142968036529</v>
      </c>
      <c r="L131" s="20">
        <v>18.934998287671235</v>
      </c>
      <c r="M131" s="19">
        <v>18.978676940639268</v>
      </c>
      <c r="N131" s="20">
        <v>19.00485496357013</v>
      </c>
      <c r="O131" s="19">
        <v>19.066359703196348</v>
      </c>
      <c r="P131" s="19">
        <v>19.11036609589041</v>
      </c>
      <c r="Q131" s="21">
        <v>19.154482191780822</v>
      </c>
      <c r="R131" s="4">
        <v>0</v>
      </c>
      <c r="S131" s="18">
        <v>0</v>
      </c>
      <c r="T131" s="5">
        <v>0</v>
      </c>
      <c r="U131" s="4">
        <v>0</v>
      </c>
      <c r="V131" s="5">
        <v>0</v>
      </c>
      <c r="W131" s="4">
        <v>0</v>
      </c>
      <c r="X131" s="5">
        <v>0</v>
      </c>
      <c r="Y131" s="4">
        <v>0</v>
      </c>
      <c r="Z131" s="5">
        <v>0</v>
      </c>
      <c r="AA131" s="4">
        <v>0</v>
      </c>
      <c r="AB131" s="5">
        <v>0</v>
      </c>
      <c r="AC131" s="4">
        <v>0</v>
      </c>
      <c r="AD131" s="5">
        <v>0</v>
      </c>
      <c r="AE131" s="5">
        <v>0</v>
      </c>
      <c r="AF131" s="6">
        <v>0</v>
      </c>
      <c r="AG131" s="18">
        <v>0</v>
      </c>
      <c r="AH131" s="5">
        <v>0</v>
      </c>
      <c r="AI131" s="4">
        <v>0</v>
      </c>
      <c r="AJ131" s="5">
        <v>0</v>
      </c>
      <c r="AK131" s="4">
        <v>0</v>
      </c>
      <c r="AL131" s="5">
        <v>0</v>
      </c>
      <c r="AM131" s="6">
        <v>0</v>
      </c>
      <c r="AN131" s="18">
        <v>0</v>
      </c>
      <c r="AO131" s="5">
        <v>0</v>
      </c>
      <c r="AP131" s="5">
        <v>0</v>
      </c>
      <c r="AQ131" s="4">
        <v>0</v>
      </c>
      <c r="AR131" s="5">
        <v>0</v>
      </c>
      <c r="AS131" s="4">
        <v>0</v>
      </c>
      <c r="AT131" s="32">
        <v>0</v>
      </c>
      <c r="AU131" s="18">
        <v>0</v>
      </c>
      <c r="AV131" s="5">
        <v>0</v>
      </c>
      <c r="AW131" s="4">
        <v>0</v>
      </c>
      <c r="AX131" s="5">
        <v>0</v>
      </c>
      <c r="AY131" s="4">
        <v>0</v>
      </c>
      <c r="AZ131" s="5">
        <v>0</v>
      </c>
      <c r="BA131" s="6">
        <v>0</v>
      </c>
      <c r="BB131" s="78">
        <v>0</v>
      </c>
      <c r="BC131" s="63">
        <v>18.986</v>
      </c>
      <c r="BD131" s="61">
        <v>17.845</v>
      </c>
      <c r="BE131" s="62">
        <v>18.986</v>
      </c>
      <c r="BF131" s="64">
        <v>18.707</v>
      </c>
      <c r="BG131" s="18">
        <v>0.035</v>
      </c>
      <c r="BH131" s="5">
        <v>0</v>
      </c>
      <c r="BI131" s="4">
        <v>0.074</v>
      </c>
      <c r="BJ131" s="5">
        <v>0.064</v>
      </c>
      <c r="BK131" s="4">
        <v>0.041</v>
      </c>
      <c r="BL131" s="5">
        <v>0.052500000000000005</v>
      </c>
      <c r="BM131" s="5">
        <v>0.052500000000000005</v>
      </c>
      <c r="BN131" s="7">
        <v>0.026250000000000002</v>
      </c>
      <c r="BO131" s="3">
        <v>0</v>
      </c>
      <c r="BP131" s="4">
        <v>0</v>
      </c>
      <c r="BQ131" s="5">
        <v>0</v>
      </c>
      <c r="BR131" s="4">
        <v>0</v>
      </c>
      <c r="BS131" s="5">
        <v>0</v>
      </c>
      <c r="BT131" s="4">
        <v>0</v>
      </c>
      <c r="BU131" s="5">
        <v>0</v>
      </c>
      <c r="BV131" s="27">
        <v>0</v>
      </c>
      <c r="BW131" s="18">
        <v>0</v>
      </c>
      <c r="BX131" s="5">
        <v>0</v>
      </c>
      <c r="BY131" s="5">
        <v>0</v>
      </c>
      <c r="BZ131" s="6">
        <v>0</v>
      </c>
    </row>
    <row r="132" spans="1:78" ht="15">
      <c r="A132" s="12">
        <v>13927</v>
      </c>
      <c r="B132" s="33" t="s">
        <v>138</v>
      </c>
      <c r="C132" s="3">
        <v>0</v>
      </c>
      <c r="D132" s="20">
        <v>3.426038584474886</v>
      </c>
      <c r="E132" s="19">
        <v>3.4731445205479456</v>
      </c>
      <c r="F132" s="20">
        <v>3.566357240437159</v>
      </c>
      <c r="G132" s="19">
        <v>4.068271803652968</v>
      </c>
      <c r="H132" s="20">
        <v>4.117166666666666</v>
      </c>
      <c r="I132" s="19">
        <v>4.166673173515981</v>
      </c>
      <c r="J132" s="20">
        <v>4.206706511839709</v>
      </c>
      <c r="K132" s="19">
        <v>4.267549885844749</v>
      </c>
      <c r="L132" s="20">
        <v>4.3189359589041105</v>
      </c>
      <c r="M132" s="19">
        <v>4.370964383561643</v>
      </c>
      <c r="N132" s="20">
        <v>4.412985541894353</v>
      </c>
      <c r="O132" s="19">
        <v>4.47698002283105</v>
      </c>
      <c r="P132" s="19">
        <v>4.530983447488585</v>
      </c>
      <c r="Q132" s="21">
        <v>4.585662671232877</v>
      </c>
      <c r="R132" s="4">
        <v>0</v>
      </c>
      <c r="S132" s="18">
        <v>0</v>
      </c>
      <c r="T132" s="5">
        <v>0</v>
      </c>
      <c r="U132" s="4">
        <v>0</v>
      </c>
      <c r="V132" s="5">
        <v>0</v>
      </c>
      <c r="W132" s="4">
        <v>0</v>
      </c>
      <c r="X132" s="5">
        <v>0</v>
      </c>
      <c r="Y132" s="4">
        <v>0</v>
      </c>
      <c r="Z132" s="5">
        <v>0</v>
      </c>
      <c r="AA132" s="4">
        <v>0</v>
      </c>
      <c r="AB132" s="5">
        <v>0</v>
      </c>
      <c r="AC132" s="4">
        <v>0</v>
      </c>
      <c r="AD132" s="5">
        <v>0</v>
      </c>
      <c r="AE132" s="5">
        <v>0</v>
      </c>
      <c r="AF132" s="6">
        <v>0</v>
      </c>
      <c r="AG132" s="18">
        <v>0</v>
      </c>
      <c r="AH132" s="5">
        <v>0</v>
      </c>
      <c r="AI132" s="4">
        <v>0</v>
      </c>
      <c r="AJ132" s="5">
        <v>0</v>
      </c>
      <c r="AK132" s="4">
        <v>0</v>
      </c>
      <c r="AL132" s="5">
        <v>0</v>
      </c>
      <c r="AM132" s="6">
        <v>0</v>
      </c>
      <c r="AN132" s="18">
        <v>0</v>
      </c>
      <c r="AO132" s="5">
        <v>0</v>
      </c>
      <c r="AP132" s="5">
        <v>0</v>
      </c>
      <c r="AQ132" s="4">
        <v>0</v>
      </c>
      <c r="AR132" s="5">
        <v>0</v>
      </c>
      <c r="AS132" s="4">
        <v>0</v>
      </c>
      <c r="AT132" s="32">
        <v>0</v>
      </c>
      <c r="AU132" s="18">
        <v>0</v>
      </c>
      <c r="AV132" s="5">
        <v>0</v>
      </c>
      <c r="AW132" s="4">
        <v>0</v>
      </c>
      <c r="AX132" s="5">
        <v>0</v>
      </c>
      <c r="AY132" s="4">
        <v>0</v>
      </c>
      <c r="AZ132" s="5">
        <v>0</v>
      </c>
      <c r="BA132" s="6">
        <v>0</v>
      </c>
      <c r="BB132" s="78">
        <v>0</v>
      </c>
      <c r="BC132" s="63">
        <v>4.134</v>
      </c>
      <c r="BD132" s="61">
        <v>3.885</v>
      </c>
      <c r="BE132" s="62">
        <v>4.134</v>
      </c>
      <c r="BF132" s="64">
        <v>4.073</v>
      </c>
      <c r="BG132" s="18">
        <v>0</v>
      </c>
      <c r="BH132" s="5">
        <v>0</v>
      </c>
      <c r="BI132" s="4">
        <v>0</v>
      </c>
      <c r="BJ132" s="5">
        <v>0.016</v>
      </c>
      <c r="BK132" s="4">
        <v>0</v>
      </c>
      <c r="BL132" s="5">
        <v>0.008</v>
      </c>
      <c r="BM132" s="5">
        <v>0.008</v>
      </c>
      <c r="BN132" s="7">
        <v>0.004</v>
      </c>
      <c r="BO132" s="3">
        <v>0</v>
      </c>
      <c r="BP132" s="4">
        <v>0</v>
      </c>
      <c r="BQ132" s="5">
        <v>0</v>
      </c>
      <c r="BR132" s="4">
        <v>0</v>
      </c>
      <c r="BS132" s="5">
        <v>0</v>
      </c>
      <c r="BT132" s="4">
        <v>0</v>
      </c>
      <c r="BU132" s="5">
        <v>0</v>
      </c>
      <c r="BV132" s="27">
        <v>0</v>
      </c>
      <c r="BW132" s="18">
        <v>0</v>
      </c>
      <c r="BX132" s="5">
        <v>0</v>
      </c>
      <c r="BY132" s="5">
        <v>0</v>
      </c>
      <c r="BZ132" s="6">
        <v>0</v>
      </c>
    </row>
    <row r="133" spans="1:78" ht="15">
      <c r="A133" s="12">
        <v>10597</v>
      </c>
      <c r="B133" s="33" t="s">
        <v>139</v>
      </c>
      <c r="C133" s="3">
        <v>12.301457194899818</v>
      </c>
      <c r="D133" s="20">
        <v>12.306625456621004</v>
      </c>
      <c r="E133" s="19">
        <v>12.313948287671234</v>
      </c>
      <c r="F133" s="20">
        <v>12.314899476320582</v>
      </c>
      <c r="G133" s="19">
        <v>12.320120662100456</v>
      </c>
      <c r="H133" s="20">
        <v>12.322449086757986</v>
      </c>
      <c r="I133" s="19">
        <v>12.32190730593607</v>
      </c>
      <c r="J133" s="20">
        <v>12.317012295081966</v>
      </c>
      <c r="K133" s="19">
        <v>12.318482648401824</v>
      </c>
      <c r="L133" s="20">
        <v>12.317057420091325</v>
      </c>
      <c r="M133" s="19">
        <v>12.310362899543382</v>
      </c>
      <c r="N133" s="20">
        <v>12.304130692167577</v>
      </c>
      <c r="O133" s="19">
        <v>12.305590525114157</v>
      </c>
      <c r="P133" s="19">
        <v>12.304198401826484</v>
      </c>
      <c r="Q133" s="21">
        <v>12.302937899543378</v>
      </c>
      <c r="R133" s="4">
        <v>0</v>
      </c>
      <c r="S133" s="18">
        <v>0</v>
      </c>
      <c r="T133" s="5">
        <v>0</v>
      </c>
      <c r="U133" s="4">
        <v>0</v>
      </c>
      <c r="V133" s="5">
        <v>0</v>
      </c>
      <c r="W133" s="4">
        <v>0</v>
      </c>
      <c r="X133" s="5">
        <v>0</v>
      </c>
      <c r="Y133" s="4">
        <v>0</v>
      </c>
      <c r="Z133" s="5">
        <v>0</v>
      </c>
      <c r="AA133" s="4">
        <v>0</v>
      </c>
      <c r="AB133" s="5">
        <v>0</v>
      </c>
      <c r="AC133" s="4">
        <v>0</v>
      </c>
      <c r="AD133" s="5">
        <v>0</v>
      </c>
      <c r="AE133" s="5">
        <v>0</v>
      </c>
      <c r="AF133" s="6">
        <v>0</v>
      </c>
      <c r="AG133" s="18">
        <v>0</v>
      </c>
      <c r="AH133" s="5">
        <v>0</v>
      </c>
      <c r="AI133" s="4">
        <v>0</v>
      </c>
      <c r="AJ133" s="5">
        <v>0</v>
      </c>
      <c r="AK133" s="4">
        <v>0</v>
      </c>
      <c r="AL133" s="5">
        <v>0</v>
      </c>
      <c r="AM133" s="6">
        <v>0</v>
      </c>
      <c r="AN133" s="18">
        <v>0</v>
      </c>
      <c r="AO133" s="5">
        <v>0</v>
      </c>
      <c r="AP133" s="5">
        <v>0</v>
      </c>
      <c r="AQ133" s="4">
        <v>0</v>
      </c>
      <c r="AR133" s="5">
        <v>0</v>
      </c>
      <c r="AS133" s="4">
        <v>0</v>
      </c>
      <c r="AT133" s="32">
        <v>0</v>
      </c>
      <c r="AU133" s="18">
        <v>0</v>
      </c>
      <c r="AV133" s="5">
        <v>0</v>
      </c>
      <c r="AW133" s="4">
        <v>0</v>
      </c>
      <c r="AX133" s="5">
        <v>0</v>
      </c>
      <c r="AY133" s="4">
        <v>0</v>
      </c>
      <c r="AZ133" s="5">
        <v>0</v>
      </c>
      <c r="BA133" s="6">
        <v>0</v>
      </c>
      <c r="BB133" s="78">
        <v>0</v>
      </c>
      <c r="BC133" s="63">
        <v>13.13</v>
      </c>
      <c r="BD133" s="61">
        <v>12.341</v>
      </c>
      <c r="BE133" s="62">
        <v>13.13</v>
      </c>
      <c r="BF133" s="64">
        <v>12.937</v>
      </c>
      <c r="BG133" s="18">
        <v>0.315</v>
      </c>
      <c r="BH133" s="5">
        <v>0.213</v>
      </c>
      <c r="BI133" s="4">
        <v>0.298</v>
      </c>
      <c r="BJ133" s="5">
        <v>0.063</v>
      </c>
      <c r="BK133" s="4">
        <v>0.089</v>
      </c>
      <c r="BL133" s="5">
        <v>0.076</v>
      </c>
      <c r="BM133" s="5">
        <v>0.076</v>
      </c>
      <c r="BN133" s="7">
        <v>0.038</v>
      </c>
      <c r="BO133" s="3">
        <v>0</v>
      </c>
      <c r="BP133" s="4">
        <v>0.005</v>
      </c>
      <c r="BQ133" s="5">
        <v>0.069</v>
      </c>
      <c r="BR133" s="4">
        <v>0</v>
      </c>
      <c r="BS133" s="5">
        <v>0</v>
      </c>
      <c r="BT133" s="4">
        <v>0</v>
      </c>
      <c r="BU133" s="5">
        <v>0</v>
      </c>
      <c r="BV133" s="27">
        <v>0</v>
      </c>
      <c r="BW133" s="18">
        <v>0.07400000000000001</v>
      </c>
      <c r="BX133" s="5">
        <v>0.07400000000000001</v>
      </c>
      <c r="BY133" s="5">
        <v>0.07400000000000001</v>
      </c>
      <c r="BZ133" s="6">
        <v>0</v>
      </c>
    </row>
    <row r="134" spans="1:78" ht="15">
      <c r="A134" s="12">
        <v>10706</v>
      </c>
      <c r="B134" s="33" t="s">
        <v>140</v>
      </c>
      <c r="C134" s="3">
        <v>16.550318761384336</v>
      </c>
      <c r="D134" s="20">
        <v>15.796636529680368</v>
      </c>
      <c r="E134" s="19">
        <v>16.20850308219178</v>
      </c>
      <c r="F134" s="20">
        <v>16.7525256147541</v>
      </c>
      <c r="G134" s="19">
        <v>16.887374771689494</v>
      </c>
      <c r="H134" s="20">
        <v>16.887374771689494</v>
      </c>
      <c r="I134" s="19">
        <v>16.887374771689494</v>
      </c>
      <c r="J134" s="20">
        <v>16.886141279599272</v>
      </c>
      <c r="K134" s="19">
        <v>16.887374771689494</v>
      </c>
      <c r="L134" s="20">
        <v>16.887374771689494</v>
      </c>
      <c r="M134" s="19">
        <v>16.887374771689494</v>
      </c>
      <c r="N134" s="20">
        <v>16.886141279599272</v>
      </c>
      <c r="O134" s="19">
        <v>16.887374771689494</v>
      </c>
      <c r="P134" s="19">
        <v>16.887374771689494</v>
      </c>
      <c r="Q134" s="21">
        <v>16.887374771689494</v>
      </c>
      <c r="R134" s="4">
        <v>0</v>
      </c>
      <c r="S134" s="18">
        <v>0</v>
      </c>
      <c r="T134" s="5">
        <v>0</v>
      </c>
      <c r="U134" s="4">
        <v>0</v>
      </c>
      <c r="V134" s="5">
        <v>0</v>
      </c>
      <c r="W134" s="4">
        <v>0</v>
      </c>
      <c r="X134" s="5">
        <v>0</v>
      </c>
      <c r="Y134" s="4">
        <v>0</v>
      </c>
      <c r="Z134" s="5">
        <v>0</v>
      </c>
      <c r="AA134" s="4">
        <v>0</v>
      </c>
      <c r="AB134" s="5">
        <v>0</v>
      </c>
      <c r="AC134" s="4">
        <v>0</v>
      </c>
      <c r="AD134" s="5">
        <v>0</v>
      </c>
      <c r="AE134" s="5">
        <v>0</v>
      </c>
      <c r="AF134" s="6">
        <v>0</v>
      </c>
      <c r="AG134" s="18">
        <v>0</v>
      </c>
      <c r="AH134" s="5">
        <v>0</v>
      </c>
      <c r="AI134" s="4">
        <v>0</v>
      </c>
      <c r="AJ134" s="5">
        <v>0</v>
      </c>
      <c r="AK134" s="4">
        <v>0</v>
      </c>
      <c r="AL134" s="5">
        <v>0</v>
      </c>
      <c r="AM134" s="6">
        <v>0</v>
      </c>
      <c r="AN134" s="18">
        <v>0</v>
      </c>
      <c r="AO134" s="5">
        <v>0</v>
      </c>
      <c r="AP134" s="5">
        <v>0</v>
      </c>
      <c r="AQ134" s="4">
        <v>0</v>
      </c>
      <c r="AR134" s="5">
        <v>0</v>
      </c>
      <c r="AS134" s="4">
        <v>0</v>
      </c>
      <c r="AT134" s="32">
        <v>0</v>
      </c>
      <c r="AU134" s="18">
        <v>0</v>
      </c>
      <c r="AV134" s="5">
        <v>0</v>
      </c>
      <c r="AW134" s="4">
        <v>0</v>
      </c>
      <c r="AX134" s="5">
        <v>0</v>
      </c>
      <c r="AY134" s="4">
        <v>0</v>
      </c>
      <c r="AZ134" s="5">
        <v>0</v>
      </c>
      <c r="BA134" s="6">
        <v>0</v>
      </c>
      <c r="BB134" s="78">
        <v>0</v>
      </c>
      <c r="BC134" s="63">
        <v>17.536</v>
      </c>
      <c r="BD134" s="61">
        <v>16.482</v>
      </c>
      <c r="BE134" s="62">
        <v>17.536</v>
      </c>
      <c r="BF134" s="64">
        <v>17.278</v>
      </c>
      <c r="BG134" s="18">
        <v>0.261</v>
      </c>
      <c r="BH134" s="5">
        <v>0.557</v>
      </c>
      <c r="BI134" s="4">
        <v>0.111</v>
      </c>
      <c r="BJ134" s="5">
        <v>0.193</v>
      </c>
      <c r="BK134" s="4">
        <v>0.282</v>
      </c>
      <c r="BL134" s="5">
        <v>0.2375</v>
      </c>
      <c r="BM134" s="5">
        <v>0.2375</v>
      </c>
      <c r="BN134" s="7">
        <v>0.11875</v>
      </c>
      <c r="BO134" s="3">
        <v>0</v>
      </c>
      <c r="BP134" s="4">
        <v>0.339</v>
      </c>
      <c r="BQ134" s="5">
        <v>0</v>
      </c>
      <c r="BR134" s="4">
        <v>0</v>
      </c>
      <c r="BS134" s="5">
        <v>0</v>
      </c>
      <c r="BT134" s="4">
        <v>0</v>
      </c>
      <c r="BU134" s="5">
        <v>0</v>
      </c>
      <c r="BV134" s="27">
        <v>0</v>
      </c>
      <c r="BW134" s="18">
        <v>0.339</v>
      </c>
      <c r="BX134" s="5">
        <v>0.339</v>
      </c>
      <c r="BY134" s="5">
        <v>0.339</v>
      </c>
      <c r="BZ134" s="6">
        <v>0</v>
      </c>
    </row>
    <row r="135" spans="1:78" ht="15">
      <c r="A135" s="12">
        <v>11680</v>
      </c>
      <c r="B135" s="33" t="s">
        <v>141</v>
      </c>
      <c r="C135" s="3">
        <v>6.427481785063752</v>
      </c>
      <c r="D135" s="20">
        <v>6.409698401826485</v>
      </c>
      <c r="E135" s="19">
        <v>6.422121575342467</v>
      </c>
      <c r="F135" s="20">
        <v>6.5347571721311475</v>
      </c>
      <c r="G135" s="19">
        <v>6.5457727168949775</v>
      </c>
      <c r="H135" s="20">
        <v>6.558476484018264</v>
      </c>
      <c r="I135" s="19">
        <v>6.571201712328766</v>
      </c>
      <c r="J135" s="20">
        <v>6.585621470856103</v>
      </c>
      <c r="K135" s="19">
        <v>6.596722488584475</v>
      </c>
      <c r="L135" s="20">
        <v>6.60953401826484</v>
      </c>
      <c r="M135" s="19">
        <v>6.622363926940641</v>
      </c>
      <c r="N135" s="20">
        <v>6.636902436247723</v>
      </c>
      <c r="O135" s="19">
        <v>6.648101027397261</v>
      </c>
      <c r="P135" s="19">
        <v>6.6610035388127855</v>
      </c>
      <c r="Q135" s="21">
        <v>6.673940981735159</v>
      </c>
      <c r="R135" s="4">
        <v>0</v>
      </c>
      <c r="S135" s="18">
        <v>0</v>
      </c>
      <c r="T135" s="5">
        <v>0</v>
      </c>
      <c r="U135" s="4">
        <v>0</v>
      </c>
      <c r="V135" s="5">
        <v>0</v>
      </c>
      <c r="W135" s="4">
        <v>0</v>
      </c>
      <c r="X135" s="5">
        <v>0</v>
      </c>
      <c r="Y135" s="4">
        <v>0</v>
      </c>
      <c r="Z135" s="5">
        <v>0</v>
      </c>
      <c r="AA135" s="4">
        <v>0</v>
      </c>
      <c r="AB135" s="5">
        <v>0</v>
      </c>
      <c r="AC135" s="4">
        <v>0</v>
      </c>
      <c r="AD135" s="5">
        <v>0</v>
      </c>
      <c r="AE135" s="5">
        <v>0</v>
      </c>
      <c r="AF135" s="6">
        <v>0</v>
      </c>
      <c r="AG135" s="18">
        <v>0</v>
      </c>
      <c r="AH135" s="5">
        <v>0</v>
      </c>
      <c r="AI135" s="4">
        <v>0</v>
      </c>
      <c r="AJ135" s="5">
        <v>0</v>
      </c>
      <c r="AK135" s="4">
        <v>0</v>
      </c>
      <c r="AL135" s="5">
        <v>0</v>
      </c>
      <c r="AM135" s="6">
        <v>0</v>
      </c>
      <c r="AN135" s="18">
        <v>0</v>
      </c>
      <c r="AO135" s="5">
        <v>0</v>
      </c>
      <c r="AP135" s="5">
        <v>0</v>
      </c>
      <c r="AQ135" s="4">
        <v>0</v>
      </c>
      <c r="AR135" s="5">
        <v>0</v>
      </c>
      <c r="AS135" s="4">
        <v>0</v>
      </c>
      <c r="AT135" s="32">
        <v>0</v>
      </c>
      <c r="AU135" s="18">
        <v>0</v>
      </c>
      <c r="AV135" s="5">
        <v>0</v>
      </c>
      <c r="AW135" s="4">
        <v>0</v>
      </c>
      <c r="AX135" s="5">
        <v>0</v>
      </c>
      <c r="AY135" s="4">
        <v>0</v>
      </c>
      <c r="AZ135" s="5">
        <v>0</v>
      </c>
      <c r="BA135" s="6">
        <v>0</v>
      </c>
      <c r="BB135" s="78">
        <v>0</v>
      </c>
      <c r="BC135" s="63">
        <v>6.423</v>
      </c>
      <c r="BD135" s="61">
        <v>6.037</v>
      </c>
      <c r="BE135" s="62">
        <v>6.423</v>
      </c>
      <c r="BF135" s="64">
        <v>6.329</v>
      </c>
      <c r="BG135" s="18">
        <v>0.03</v>
      </c>
      <c r="BH135" s="5">
        <v>0.067</v>
      </c>
      <c r="BI135" s="4">
        <v>0.116</v>
      </c>
      <c r="BJ135" s="5">
        <v>0.023</v>
      </c>
      <c r="BK135" s="4">
        <v>0.049</v>
      </c>
      <c r="BL135" s="5">
        <v>0.036000000000000004</v>
      </c>
      <c r="BM135" s="5">
        <v>0.036000000000000004</v>
      </c>
      <c r="BN135" s="7">
        <v>0.018000000000000002</v>
      </c>
      <c r="BO135" s="3">
        <v>0</v>
      </c>
      <c r="BP135" s="4">
        <v>0</v>
      </c>
      <c r="BQ135" s="5">
        <v>0</v>
      </c>
      <c r="BR135" s="4">
        <v>0</v>
      </c>
      <c r="BS135" s="5">
        <v>0</v>
      </c>
      <c r="BT135" s="4">
        <v>0</v>
      </c>
      <c r="BU135" s="5">
        <v>0</v>
      </c>
      <c r="BV135" s="27">
        <v>0</v>
      </c>
      <c r="BW135" s="18">
        <v>0</v>
      </c>
      <c r="BX135" s="5">
        <v>0</v>
      </c>
      <c r="BY135" s="5">
        <v>0</v>
      </c>
      <c r="BZ135" s="6">
        <v>0</v>
      </c>
    </row>
    <row r="136" spans="1:78" ht="15" thickBot="1">
      <c r="A136" s="13">
        <v>12026</v>
      </c>
      <c r="B136" s="33" t="s">
        <v>142</v>
      </c>
      <c r="C136" s="3">
        <v>0</v>
      </c>
      <c r="D136" s="20">
        <v>45.42101837899544</v>
      </c>
      <c r="E136" s="19">
        <v>45.611939383561634</v>
      </c>
      <c r="F136" s="20">
        <v>45.77541120218579</v>
      </c>
      <c r="G136" s="19">
        <v>46.11168778538812</v>
      </c>
      <c r="H136" s="20">
        <v>46.303398401826485</v>
      </c>
      <c r="I136" s="19">
        <v>46.43397066210048</v>
      </c>
      <c r="J136" s="20">
        <v>46.548104166666675</v>
      </c>
      <c r="K136" s="19">
        <v>46.77797146118722</v>
      </c>
      <c r="L136" s="20">
        <v>46.89512694063927</v>
      </c>
      <c r="M136" s="19">
        <v>47.03488264840182</v>
      </c>
      <c r="N136" s="20">
        <v>47.07837249544626</v>
      </c>
      <c r="O136" s="19">
        <v>47.30139417808219</v>
      </c>
      <c r="P136" s="19">
        <v>47.4421544520548</v>
      </c>
      <c r="Q136" s="21">
        <v>47.575732762557074</v>
      </c>
      <c r="R136" s="4">
        <v>0</v>
      </c>
      <c r="S136" s="18">
        <v>0</v>
      </c>
      <c r="T136" s="5">
        <v>0</v>
      </c>
      <c r="U136" s="4">
        <v>0</v>
      </c>
      <c r="V136" s="5">
        <v>0</v>
      </c>
      <c r="W136" s="4">
        <v>0</v>
      </c>
      <c r="X136" s="5">
        <v>0</v>
      </c>
      <c r="Y136" s="4">
        <v>0</v>
      </c>
      <c r="Z136" s="5">
        <v>0</v>
      </c>
      <c r="AA136" s="4">
        <v>0</v>
      </c>
      <c r="AB136" s="5">
        <v>0</v>
      </c>
      <c r="AC136" s="4">
        <v>0</v>
      </c>
      <c r="AD136" s="5">
        <v>0</v>
      </c>
      <c r="AE136" s="5">
        <v>0</v>
      </c>
      <c r="AF136" s="6">
        <v>0</v>
      </c>
      <c r="AG136" s="18">
        <v>0</v>
      </c>
      <c r="AH136" s="5">
        <v>0</v>
      </c>
      <c r="AI136" s="4">
        <v>0</v>
      </c>
      <c r="AJ136" s="5">
        <v>0</v>
      </c>
      <c r="AK136" s="4">
        <v>0</v>
      </c>
      <c r="AL136" s="5">
        <v>0</v>
      </c>
      <c r="AM136" s="6">
        <v>0</v>
      </c>
      <c r="AN136" s="18">
        <v>0</v>
      </c>
      <c r="AO136" s="5">
        <v>0</v>
      </c>
      <c r="AP136" s="5">
        <v>0</v>
      </c>
      <c r="AQ136" s="4">
        <v>0</v>
      </c>
      <c r="AR136" s="5">
        <v>0</v>
      </c>
      <c r="AS136" s="4">
        <v>0</v>
      </c>
      <c r="AT136" s="32">
        <v>0</v>
      </c>
      <c r="AU136" s="18">
        <v>0</v>
      </c>
      <c r="AV136" s="5">
        <v>0</v>
      </c>
      <c r="AW136" s="4">
        <v>0</v>
      </c>
      <c r="AX136" s="5">
        <v>0</v>
      </c>
      <c r="AY136" s="4">
        <v>0</v>
      </c>
      <c r="AZ136" s="5">
        <v>0</v>
      </c>
      <c r="BA136" s="6">
        <v>0</v>
      </c>
      <c r="BB136" s="78">
        <v>0</v>
      </c>
      <c r="BC136" s="63">
        <v>45.847</v>
      </c>
      <c r="BD136" s="61">
        <v>43.091</v>
      </c>
      <c r="BE136" s="62">
        <v>45.847</v>
      </c>
      <c r="BF136" s="64">
        <v>45.173</v>
      </c>
      <c r="BG136" s="18">
        <v>0.027</v>
      </c>
      <c r="BH136" s="5">
        <v>0.446</v>
      </c>
      <c r="BI136" s="4">
        <v>0.355</v>
      </c>
      <c r="BJ136" s="5">
        <v>0.333</v>
      </c>
      <c r="BK136" s="4">
        <v>0.688</v>
      </c>
      <c r="BL136" s="5">
        <v>0.5105</v>
      </c>
      <c r="BM136" s="5">
        <v>0.5105</v>
      </c>
      <c r="BN136" s="7">
        <v>0.25525</v>
      </c>
      <c r="BO136" s="3">
        <v>0</v>
      </c>
      <c r="BP136" s="4">
        <v>0</v>
      </c>
      <c r="BQ136" s="5">
        <v>0</v>
      </c>
      <c r="BR136" s="4">
        <v>0</v>
      </c>
      <c r="BS136" s="5">
        <v>0.247</v>
      </c>
      <c r="BT136" s="4">
        <v>0.12350000000000001</v>
      </c>
      <c r="BU136" s="5">
        <v>0.12350000000000001</v>
      </c>
      <c r="BV136" s="27">
        <v>0.061750000000000006</v>
      </c>
      <c r="BW136" s="18">
        <v>0.247</v>
      </c>
      <c r="BX136" s="5">
        <v>0.3705</v>
      </c>
      <c r="BY136" s="5">
        <v>0.55575</v>
      </c>
      <c r="BZ136" s="6">
        <v>0.30875</v>
      </c>
    </row>
    <row r="137" spans="2:78" ht="15" thickBot="1">
      <c r="B137" s="35" t="s">
        <v>174</v>
      </c>
      <c r="C137" s="38">
        <f aca="true" t="shared" si="0" ref="C137:AH137">SUM(C3:C136)</f>
        <v>8198.635632919968</v>
      </c>
      <c r="D137" s="39">
        <f t="shared" si="0"/>
        <v>9203.997296689491</v>
      </c>
      <c r="E137" s="36">
        <f t="shared" si="0"/>
        <v>9482.141102739723</v>
      </c>
      <c r="F137" s="39">
        <f t="shared" si="0"/>
        <v>10495.40906215847</v>
      </c>
      <c r="G137" s="36">
        <f t="shared" si="0"/>
        <v>10724.670922374426</v>
      </c>
      <c r="H137" s="39">
        <f t="shared" si="0"/>
        <v>10914.164069863009</v>
      </c>
      <c r="I137" s="36">
        <f t="shared" si="0"/>
        <v>11069.123160844749</v>
      </c>
      <c r="J137" s="39">
        <f t="shared" si="0"/>
        <v>11191.916069216752</v>
      </c>
      <c r="K137" s="36">
        <f t="shared" si="0"/>
        <v>11292.802780936072</v>
      </c>
      <c r="L137" s="39">
        <f t="shared" si="0"/>
        <v>11368.135045433792</v>
      </c>
      <c r="M137" s="36">
        <f t="shared" si="0"/>
        <v>11417.856656963473</v>
      </c>
      <c r="N137" s="39">
        <f t="shared" si="0"/>
        <v>11443.657557263206</v>
      </c>
      <c r="O137" s="36">
        <f t="shared" si="0"/>
        <v>11475.963269748865</v>
      </c>
      <c r="P137" s="39">
        <f t="shared" si="0"/>
        <v>11495.916807191783</v>
      </c>
      <c r="Q137" s="37">
        <f t="shared" si="0"/>
        <v>11522.196282990868</v>
      </c>
      <c r="R137" s="37">
        <f t="shared" si="0"/>
        <v>0</v>
      </c>
      <c r="S137" s="40">
        <f t="shared" si="0"/>
        <v>710.6969329908676</v>
      </c>
      <c r="T137" s="36">
        <f t="shared" si="0"/>
        <v>866.4216231735161</v>
      </c>
      <c r="U137" s="39">
        <f t="shared" si="0"/>
        <v>1533.469616863114</v>
      </c>
      <c r="V137" s="36">
        <f t="shared" si="0"/>
        <v>1687.8041640844178</v>
      </c>
      <c r="W137" s="39">
        <f t="shared" si="0"/>
        <v>1779.4596147260272</v>
      </c>
      <c r="X137" s="36">
        <f t="shared" si="0"/>
        <v>1887.2184019406393</v>
      </c>
      <c r="Y137" s="39">
        <f t="shared" si="0"/>
        <v>1960.6260605646626</v>
      </c>
      <c r="Z137" s="36">
        <f t="shared" si="0"/>
        <v>1998.3242150684928</v>
      </c>
      <c r="AA137" s="39">
        <f t="shared" si="0"/>
        <v>2015.7420744292235</v>
      </c>
      <c r="AB137" s="39">
        <f t="shared" si="0"/>
        <v>2024.7624562785388</v>
      </c>
      <c r="AC137" s="36">
        <f t="shared" si="0"/>
        <v>2032.8605023907105</v>
      </c>
      <c r="AD137" s="39">
        <f t="shared" si="0"/>
        <v>2038.1581345890409</v>
      </c>
      <c r="AE137" s="39">
        <f t="shared" si="0"/>
        <v>2042.908303310502</v>
      </c>
      <c r="AF137" s="37">
        <f t="shared" si="0"/>
        <v>2049.1175994292234</v>
      </c>
      <c r="AG137" s="40">
        <f t="shared" si="0"/>
        <v>1498.442420091324</v>
      </c>
      <c r="AH137" s="36">
        <f t="shared" si="0"/>
        <v>1497.2993835616437</v>
      </c>
      <c r="AI137" s="39">
        <f aca="true" t="shared" si="1" ref="AI137:BN137">SUM(AI3:AI136)</f>
        <v>1478.2545127504554</v>
      </c>
      <c r="AJ137" s="36">
        <f t="shared" si="1"/>
        <v>1477.1442465753425</v>
      </c>
      <c r="AK137" s="39">
        <f t="shared" si="1"/>
        <v>1469.4388356164382</v>
      </c>
      <c r="AL137" s="36">
        <f t="shared" si="1"/>
        <v>1468.2100684931506</v>
      </c>
      <c r="AM137" s="41">
        <f t="shared" si="1"/>
        <v>1467.5605510018215</v>
      </c>
      <c r="AN137" s="38">
        <f t="shared" si="1"/>
        <v>70.16228310502284</v>
      </c>
      <c r="AO137" s="39">
        <f t="shared" si="1"/>
        <v>70.16228310502284</v>
      </c>
      <c r="AP137" s="36">
        <f t="shared" si="1"/>
        <v>10.435223132969034</v>
      </c>
      <c r="AQ137" s="39">
        <f t="shared" si="1"/>
        <v>10.437214611872147</v>
      </c>
      <c r="AR137" s="36">
        <f t="shared" si="1"/>
        <v>3.437214611872146</v>
      </c>
      <c r="AS137" s="39">
        <f t="shared" si="1"/>
        <v>3.1257990867579903</v>
      </c>
      <c r="AT137" s="37">
        <f t="shared" si="1"/>
        <v>2.737818761384335</v>
      </c>
      <c r="AU137" s="40">
        <f t="shared" si="1"/>
        <v>46.76837899543379</v>
      </c>
      <c r="AV137" s="36">
        <f t="shared" si="1"/>
        <v>44.52979452054794</v>
      </c>
      <c r="AW137" s="39">
        <f t="shared" si="1"/>
        <v>43.79724499089253</v>
      </c>
      <c r="AX137" s="36">
        <f t="shared" si="1"/>
        <v>24.748287671232873</v>
      </c>
      <c r="AY137" s="39">
        <f t="shared" si="1"/>
        <v>28.231621004566207</v>
      </c>
      <c r="AZ137" s="36">
        <f t="shared" si="1"/>
        <v>22.817808219178076</v>
      </c>
      <c r="BA137" s="41">
        <f t="shared" si="1"/>
        <v>22.225751366120218</v>
      </c>
      <c r="BB137" s="86">
        <f t="shared" si="1"/>
        <v>123</v>
      </c>
      <c r="BC137" s="38">
        <f t="shared" si="1"/>
        <v>7349.036000000001</v>
      </c>
      <c r="BD137" s="39">
        <f t="shared" si="1"/>
        <v>6918.468000000004</v>
      </c>
      <c r="BE137" s="39">
        <f t="shared" si="1"/>
        <v>7350.525000000001</v>
      </c>
      <c r="BF137" s="41">
        <f t="shared" si="1"/>
        <v>7245.234000000001</v>
      </c>
      <c r="BG137" s="40">
        <f t="shared" si="1"/>
        <v>130.10499999999996</v>
      </c>
      <c r="BH137" s="36">
        <f t="shared" si="1"/>
        <v>132.036</v>
      </c>
      <c r="BI137" s="39">
        <f t="shared" si="1"/>
        <v>130.149</v>
      </c>
      <c r="BJ137" s="36">
        <f t="shared" si="1"/>
        <v>113.255</v>
      </c>
      <c r="BK137" s="39">
        <f t="shared" si="1"/>
        <v>70.93300000000002</v>
      </c>
      <c r="BL137" s="36">
        <f t="shared" si="1"/>
        <v>92.09399999999994</v>
      </c>
      <c r="BM137" s="42">
        <f t="shared" si="1"/>
        <v>92.09399999999994</v>
      </c>
      <c r="BN137" s="41">
        <f t="shared" si="1"/>
        <v>46.04699999999997</v>
      </c>
      <c r="BO137" s="38">
        <f aca="true" t="shared" si="2" ref="BO137:BZ137">SUM(BO3:BO136)</f>
        <v>41.216000000000015</v>
      </c>
      <c r="BP137" s="39">
        <f t="shared" si="2"/>
        <v>38.724000000000004</v>
      </c>
      <c r="BQ137" s="36">
        <f t="shared" si="2"/>
        <v>43.143</v>
      </c>
      <c r="BR137" s="39">
        <f t="shared" si="2"/>
        <v>40.928999999999995</v>
      </c>
      <c r="BS137" s="36">
        <f t="shared" si="2"/>
        <v>11.579</v>
      </c>
      <c r="BT137" s="42">
        <f t="shared" si="2"/>
        <v>26.253999999999994</v>
      </c>
      <c r="BU137" s="39">
        <f t="shared" si="2"/>
        <v>26.253999999999994</v>
      </c>
      <c r="BV137" s="41">
        <f t="shared" si="2"/>
        <v>13.126999999999997</v>
      </c>
      <c r="BW137" s="38">
        <f t="shared" si="2"/>
        <v>175.59100000000004</v>
      </c>
      <c r="BX137" s="39">
        <f t="shared" si="2"/>
        <v>201.84500000000003</v>
      </c>
      <c r="BY137" s="39">
        <f t="shared" si="2"/>
        <v>241.22599999999994</v>
      </c>
      <c r="BZ137" s="37">
        <f t="shared" si="2"/>
        <v>65.63499999999999</v>
      </c>
    </row>
    <row r="139" ht="14.1" customHeight="1"/>
  </sheetData>
  <mergeCells count="12">
    <mergeCell ref="A1:B1"/>
    <mergeCell ref="C1:Q1"/>
    <mergeCell ref="BC1:BF1"/>
    <mergeCell ref="S1:AF1"/>
    <mergeCell ref="AG1:AM1"/>
    <mergeCell ref="R1:R2"/>
    <mergeCell ref="BW1:BZ1"/>
    <mergeCell ref="AN1:AT1"/>
    <mergeCell ref="AU1:BA1"/>
    <mergeCell ref="BB1:BB2"/>
    <mergeCell ref="BG1:BN1"/>
    <mergeCell ref="BO1:BV1"/>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36"/>
  <sheetViews>
    <sheetView zoomScale="110" zoomScaleNormal="110" workbookViewId="0" topLeftCell="A1">
      <pane xSplit="2" ySplit="2" topLeftCell="C3" activePane="bottomRight" state="frozen"/>
      <selection pane="topLeft" activeCell="CH2" sqref="CH2"/>
      <selection pane="topRight" activeCell="CH2" sqref="CH2"/>
      <selection pane="bottomLeft" activeCell="CH2" sqref="CH2"/>
      <selection pane="bottomRight" activeCell="CH2" sqref="CH2"/>
    </sheetView>
  </sheetViews>
  <sheetFormatPr defaultColWidth="8.7109375" defaultRowHeight="15"/>
  <cols>
    <col min="1" max="1" width="8.7109375" style="1" bestFit="1" customWidth="1"/>
    <col min="2" max="2" width="32.421875" style="1" bestFit="1" customWidth="1"/>
    <col min="3" max="61" width="9.57421875" style="1" customWidth="1"/>
    <col min="62" max="62" width="9.57421875" style="44" customWidth="1"/>
    <col min="63" max="63" width="9.57421875" style="22" customWidth="1"/>
    <col min="64" max="68" width="16.57421875" style="1" customWidth="1"/>
    <col min="69" max="73" width="9.57421875" style="1" customWidth="1"/>
    <col min="74" max="75" width="11.57421875" style="1" customWidth="1"/>
    <col min="76" max="76" width="9.57421875" style="1" customWidth="1"/>
    <col min="77" max="84" width="11.7109375" style="1" customWidth="1"/>
    <col min="85" max="85" width="9.57421875" style="1" customWidth="1"/>
    <col min="86" max="86" width="13.7109375" style="1" customWidth="1"/>
    <col min="95" max="16384" width="8.7109375" style="1" customWidth="1"/>
  </cols>
  <sheetData>
    <row r="1" spans="1:86" ht="43.15" customHeight="1" thickBot="1">
      <c r="A1" s="285" t="s">
        <v>1</v>
      </c>
      <c r="B1" s="286"/>
      <c r="C1" s="265" t="s">
        <v>3</v>
      </c>
      <c r="D1" s="266"/>
      <c r="E1" s="266"/>
      <c r="F1" s="266"/>
      <c r="G1" s="266"/>
      <c r="H1" s="266"/>
      <c r="I1" s="266"/>
      <c r="J1" s="266"/>
      <c r="K1" s="266"/>
      <c r="L1" s="266"/>
      <c r="M1" s="266"/>
      <c r="N1" s="266"/>
      <c r="O1" s="266"/>
      <c r="P1" s="266"/>
      <c r="Q1" s="266"/>
      <c r="R1" s="267"/>
      <c r="S1" s="163" t="s">
        <v>258</v>
      </c>
      <c r="T1" s="265" t="s">
        <v>4</v>
      </c>
      <c r="U1" s="266"/>
      <c r="V1" s="266"/>
      <c r="W1" s="266"/>
      <c r="X1" s="266"/>
      <c r="Y1" s="266"/>
      <c r="Z1" s="266"/>
      <c r="AA1" s="266"/>
      <c r="AB1" s="266"/>
      <c r="AC1" s="266"/>
      <c r="AD1" s="266"/>
      <c r="AE1" s="266"/>
      <c r="AF1" s="266"/>
      <c r="AG1" s="266"/>
      <c r="AH1" s="267"/>
      <c r="AI1" s="265" t="s">
        <v>162</v>
      </c>
      <c r="AJ1" s="266"/>
      <c r="AK1" s="266"/>
      <c r="AL1" s="266"/>
      <c r="AM1" s="266"/>
      <c r="AN1" s="266"/>
      <c r="AO1" s="266"/>
      <c r="AP1" s="266"/>
      <c r="AQ1" s="267"/>
      <c r="AR1" s="265" t="s">
        <v>173</v>
      </c>
      <c r="AS1" s="266"/>
      <c r="AT1" s="266"/>
      <c r="AU1" s="266"/>
      <c r="AV1" s="266"/>
      <c r="AW1" s="266"/>
      <c r="AX1" s="266"/>
      <c r="AY1" s="266"/>
      <c r="AZ1" s="267"/>
      <c r="BA1" s="265" t="s">
        <v>163</v>
      </c>
      <c r="BB1" s="266"/>
      <c r="BC1" s="266"/>
      <c r="BD1" s="266"/>
      <c r="BE1" s="266"/>
      <c r="BF1" s="266"/>
      <c r="BG1" s="266"/>
      <c r="BH1" s="266"/>
      <c r="BI1" s="267"/>
      <c r="BJ1" s="144" t="s">
        <v>151</v>
      </c>
      <c r="BK1" s="280" t="s">
        <v>178</v>
      </c>
      <c r="BL1" s="281"/>
      <c r="BM1" s="281"/>
      <c r="BN1" s="281"/>
      <c r="BO1" s="281"/>
      <c r="BP1" s="278"/>
      <c r="BQ1" s="274" t="s">
        <v>250</v>
      </c>
      <c r="BR1" s="274"/>
      <c r="BS1" s="274"/>
      <c r="BT1" s="274"/>
      <c r="BU1" s="275"/>
      <c r="BV1" s="164" t="s">
        <v>191</v>
      </c>
      <c r="BW1" s="82" t="s">
        <v>0</v>
      </c>
      <c r="BX1" s="282" t="s">
        <v>253</v>
      </c>
      <c r="BY1" s="283"/>
      <c r="BZ1" s="283"/>
      <c r="CA1" s="283"/>
      <c r="CB1" s="283"/>
      <c r="CC1" s="283"/>
      <c r="CD1" s="283"/>
      <c r="CE1" s="283"/>
      <c r="CF1" s="284"/>
      <c r="CG1" s="82" t="s">
        <v>184</v>
      </c>
      <c r="CH1" s="145" t="s">
        <v>259</v>
      </c>
    </row>
    <row r="2" spans="1:86" ht="30.75" thickBot="1">
      <c r="A2" s="8" t="s">
        <v>6</v>
      </c>
      <c r="B2" s="8" t="s">
        <v>7</v>
      </c>
      <c r="C2" s="71" t="s">
        <v>145</v>
      </c>
      <c r="D2" s="72" t="s">
        <v>153</v>
      </c>
      <c r="E2" s="72" t="s">
        <v>154</v>
      </c>
      <c r="F2" s="72" t="s">
        <v>155</v>
      </c>
      <c r="G2" s="72" t="s">
        <v>152</v>
      </c>
      <c r="H2" s="72" t="s">
        <v>5</v>
      </c>
      <c r="I2" s="72" t="s">
        <v>146</v>
      </c>
      <c r="J2" s="72" t="s">
        <v>147</v>
      </c>
      <c r="K2" s="72" t="s">
        <v>148</v>
      </c>
      <c r="L2" s="72" t="s">
        <v>156</v>
      </c>
      <c r="M2" s="72" t="s">
        <v>157</v>
      </c>
      <c r="N2" s="72" t="s">
        <v>158</v>
      </c>
      <c r="O2" s="72" t="s">
        <v>159</v>
      </c>
      <c r="P2" s="72" t="s">
        <v>160</v>
      </c>
      <c r="Q2" s="72" t="s">
        <v>161</v>
      </c>
      <c r="R2" s="73" t="s">
        <v>150</v>
      </c>
      <c r="S2" s="72" t="s">
        <v>150</v>
      </c>
      <c r="T2" s="71" t="s">
        <v>153</v>
      </c>
      <c r="U2" s="72" t="s">
        <v>154</v>
      </c>
      <c r="V2" s="72" t="s">
        <v>155</v>
      </c>
      <c r="W2" s="72" t="s">
        <v>152</v>
      </c>
      <c r="X2" s="72" t="s">
        <v>5</v>
      </c>
      <c r="Y2" s="72" t="s">
        <v>146</v>
      </c>
      <c r="Z2" s="72" t="s">
        <v>147</v>
      </c>
      <c r="AA2" s="72" t="s">
        <v>148</v>
      </c>
      <c r="AB2" s="72" t="s">
        <v>156</v>
      </c>
      <c r="AC2" s="72" t="s">
        <v>157</v>
      </c>
      <c r="AD2" s="72" t="s">
        <v>158</v>
      </c>
      <c r="AE2" s="72" t="s">
        <v>159</v>
      </c>
      <c r="AF2" s="72" t="s">
        <v>160</v>
      </c>
      <c r="AG2" s="72" t="s">
        <v>161</v>
      </c>
      <c r="AH2" s="73" t="s">
        <v>150</v>
      </c>
      <c r="AI2" s="71" t="s">
        <v>2</v>
      </c>
      <c r="AJ2" s="72" t="s">
        <v>153</v>
      </c>
      <c r="AK2" s="72" t="s">
        <v>154</v>
      </c>
      <c r="AL2" s="72" t="s">
        <v>155</v>
      </c>
      <c r="AM2" s="72" t="s">
        <v>152</v>
      </c>
      <c r="AN2" s="72" t="s">
        <v>5</v>
      </c>
      <c r="AO2" s="72" t="s">
        <v>146</v>
      </c>
      <c r="AP2" s="72" t="s">
        <v>147</v>
      </c>
      <c r="AQ2" s="73" t="s">
        <v>150</v>
      </c>
      <c r="AR2" s="71" t="s">
        <v>2</v>
      </c>
      <c r="AS2" s="72" t="s">
        <v>153</v>
      </c>
      <c r="AT2" s="72" t="s">
        <v>154</v>
      </c>
      <c r="AU2" s="72" t="s">
        <v>155</v>
      </c>
      <c r="AV2" s="72" t="s">
        <v>152</v>
      </c>
      <c r="AW2" s="72" t="s">
        <v>5</v>
      </c>
      <c r="AX2" s="72" t="s">
        <v>146</v>
      </c>
      <c r="AY2" s="72" t="s">
        <v>147</v>
      </c>
      <c r="AZ2" s="73" t="s">
        <v>150</v>
      </c>
      <c r="BA2" s="71" t="s">
        <v>2</v>
      </c>
      <c r="BB2" s="72" t="s">
        <v>153</v>
      </c>
      <c r="BC2" s="72" t="s">
        <v>154</v>
      </c>
      <c r="BD2" s="72" t="s">
        <v>155</v>
      </c>
      <c r="BE2" s="72" t="s">
        <v>152</v>
      </c>
      <c r="BF2" s="72" t="s">
        <v>5</v>
      </c>
      <c r="BG2" s="72" t="s">
        <v>146</v>
      </c>
      <c r="BH2" s="72" t="s">
        <v>147</v>
      </c>
      <c r="BI2" s="73" t="s">
        <v>150</v>
      </c>
      <c r="BJ2" s="74" t="s">
        <v>150</v>
      </c>
      <c r="BK2" s="23" t="s">
        <v>2</v>
      </c>
      <c r="BL2" s="24" t="s">
        <v>176</v>
      </c>
      <c r="BM2" s="24" t="s">
        <v>175</v>
      </c>
      <c r="BN2" s="24" t="s">
        <v>177</v>
      </c>
      <c r="BO2" s="24" t="s">
        <v>179</v>
      </c>
      <c r="BP2" s="28" t="s">
        <v>150</v>
      </c>
      <c r="BQ2" s="68" t="s">
        <v>189</v>
      </c>
      <c r="BR2" s="68" t="s">
        <v>190</v>
      </c>
      <c r="BS2" s="68" t="s">
        <v>187</v>
      </c>
      <c r="BT2" s="68" t="s">
        <v>188</v>
      </c>
      <c r="BU2" s="67" t="s">
        <v>150</v>
      </c>
      <c r="BV2" s="8" t="s">
        <v>150</v>
      </c>
      <c r="BW2" s="8" t="s">
        <v>150</v>
      </c>
      <c r="BX2" s="9" t="s">
        <v>2</v>
      </c>
      <c r="BY2" s="72" t="s">
        <v>153</v>
      </c>
      <c r="BZ2" s="72" t="s">
        <v>154</v>
      </c>
      <c r="CA2" s="72" t="s">
        <v>155</v>
      </c>
      <c r="CB2" s="72" t="s">
        <v>152</v>
      </c>
      <c r="CC2" s="72" t="s">
        <v>5</v>
      </c>
      <c r="CD2" s="72" t="s">
        <v>146</v>
      </c>
      <c r="CE2" s="72" t="s">
        <v>147</v>
      </c>
      <c r="CF2" s="67" t="s">
        <v>150</v>
      </c>
      <c r="CG2" s="8" t="s">
        <v>150</v>
      </c>
      <c r="CH2" s="8" t="s">
        <v>150</v>
      </c>
    </row>
    <row r="3" spans="1:86" ht="15">
      <c r="A3" s="12">
        <v>10005</v>
      </c>
      <c r="B3" s="165" t="s">
        <v>9</v>
      </c>
      <c r="C3" s="18">
        <f>IF(Calculation!$C$6='Reference Data'!C$2,Data!C3,0)</f>
        <v>0</v>
      </c>
      <c r="D3" s="4">
        <f>IF(Calculation!$C$6='Reference Data'!D$2,Data!D3,0)</f>
        <v>0</v>
      </c>
      <c r="E3" s="4">
        <f>IF(Calculation!$C$6='Reference Data'!E$2,Data!E3,0)</f>
        <v>0.6524691780821918</v>
      </c>
      <c r="F3" s="4">
        <f>IF(Calculation!$C$6='Reference Data'!F$2,Data!F3,0)</f>
        <v>0</v>
      </c>
      <c r="G3" s="4">
        <f>IF(Calculation!$C$6='Reference Data'!G$2,Data!G3,0)</f>
        <v>0</v>
      </c>
      <c r="H3" s="4">
        <f>IF(Calculation!$C$6='Reference Data'!H$2,Data!H3,0)</f>
        <v>0</v>
      </c>
      <c r="I3" s="4">
        <f>IF(Calculation!$C$6='Reference Data'!I$2,Data!I3,0)</f>
        <v>0</v>
      </c>
      <c r="J3" s="4">
        <f>IF(Calculation!$C$6='Reference Data'!J$2,Data!J3,0)</f>
        <v>0</v>
      </c>
      <c r="K3" s="4">
        <f>IF(Calculation!$C$6='Reference Data'!K$2,Data!K3,0)</f>
        <v>0</v>
      </c>
      <c r="L3" s="4">
        <f>IF(Calculation!$C$6='Reference Data'!L$2,Data!L3,0)</f>
        <v>0</v>
      </c>
      <c r="M3" s="4">
        <f>IF(Calculation!$C$6='Reference Data'!M$2,Data!M3,0)</f>
        <v>0</v>
      </c>
      <c r="N3" s="4">
        <f>IF(Calculation!$C$6='Reference Data'!N$2,Data!N3,0)</f>
        <v>0</v>
      </c>
      <c r="O3" s="4">
        <f>IF(Calculation!$C$6='Reference Data'!O$2,Data!O3,0)</f>
        <v>0</v>
      </c>
      <c r="P3" s="4">
        <f>IF(Calculation!$C$6='Reference Data'!P$2,Data!P3,0)</f>
        <v>0</v>
      </c>
      <c r="Q3" s="4">
        <f>IF(Calculation!$C$6='Reference Data'!Q$2,Data!Q3,0)</f>
        <v>0</v>
      </c>
      <c r="R3" s="21">
        <f>SUM(C3:Q3)</f>
        <v>0.6524691780821918</v>
      </c>
      <c r="S3" s="18">
        <f>IF(Calculation!$D$6="Yes",Data!R3,0)</f>
        <v>0</v>
      </c>
      <c r="T3" s="18">
        <f>IF(T$2=Calculation!$E$6,Data!S3,0)</f>
        <v>0</v>
      </c>
      <c r="U3" s="4">
        <f>IF(U$2=Calculation!$E$6,Data!T3,0)</f>
        <v>0</v>
      </c>
      <c r="V3" s="4">
        <f>IF(V$2=Calculation!$E$6,Data!U3,0)</f>
        <v>0</v>
      </c>
      <c r="W3" s="4">
        <f>IF(W$2=Calculation!$E$6,Data!V3,0)</f>
        <v>0</v>
      </c>
      <c r="X3" s="4">
        <f>IF(X$2=Calculation!$E$6,Data!W3,0)</f>
        <v>0</v>
      </c>
      <c r="Y3" s="4">
        <f>IF(Y$2=Calculation!$E$6,Data!X3,0)</f>
        <v>0</v>
      </c>
      <c r="Z3" s="4">
        <f>IF(Z$2=Calculation!$E$6,Data!Y3,0)</f>
        <v>0</v>
      </c>
      <c r="AA3" s="4">
        <f>IF(AA$2=Calculation!$E$6,Data!Z3,0)</f>
        <v>0</v>
      </c>
      <c r="AB3" s="4">
        <f>IF(AB$2=Calculation!$E$6,Data!AA3,0)</f>
        <v>0</v>
      </c>
      <c r="AC3" s="4">
        <f>IF(AC$2=Calculation!$E$6,Data!AB3,0)</f>
        <v>0</v>
      </c>
      <c r="AD3" s="4">
        <f>IF(AD$2=Calculation!$E$6,Data!AC3,0)</f>
        <v>0</v>
      </c>
      <c r="AE3" s="4">
        <f>IF(AE$2=Calculation!$E$6,Data!AD3,0)</f>
        <v>0</v>
      </c>
      <c r="AF3" s="4">
        <f>IF(AF$2=Calculation!$E$6,Data!AE3,0)</f>
        <v>0</v>
      </c>
      <c r="AG3" s="4">
        <f>IF(AG$2=Calculation!$E$6,Data!AF3,0)</f>
        <v>0</v>
      </c>
      <c r="AH3" s="6">
        <f>SUM(T3:AG3)</f>
        <v>0</v>
      </c>
      <c r="AI3" s="18">
        <f>IF(AI$2=Calculation!$F$6,0,0)</f>
        <v>0</v>
      </c>
      <c r="AJ3" s="4">
        <f>IF(AJ$2=Calculation!$F$6,Data!AG3,0)</f>
        <v>0</v>
      </c>
      <c r="AK3" s="4">
        <f>IF(AK$2=Calculation!$F$6,Data!AH3,0)</f>
        <v>0</v>
      </c>
      <c r="AL3" s="4">
        <f>IF(AL$2=Calculation!$F$6,Data!AI3,0)</f>
        <v>0</v>
      </c>
      <c r="AM3" s="4">
        <f>IF(AM$2=Calculation!$F$6,Data!AJ3,0)</f>
        <v>0</v>
      </c>
      <c r="AN3" s="4">
        <f>IF(AN$2=Calculation!$F$6,Data!AK3,0)</f>
        <v>0</v>
      </c>
      <c r="AO3" s="4">
        <f>IF(AO$2=Calculation!$F$6,Data!AL3,0)</f>
        <v>0</v>
      </c>
      <c r="AP3" s="4">
        <f>IF(AP$2=Calculation!$F$6,Data!AM3,0)</f>
        <v>0</v>
      </c>
      <c r="AQ3" s="6">
        <f>SUM(AI3:AP3)</f>
        <v>0</v>
      </c>
      <c r="AR3" s="18">
        <f>IF(AR$2=Calculation!$G$6,0,0)</f>
        <v>0</v>
      </c>
      <c r="AS3" s="4">
        <f>IF(AS$2=Calculation!$G$6,Data!AN3,0)</f>
        <v>0</v>
      </c>
      <c r="AT3" s="4">
        <f>IF(AT$2=Calculation!$G$6,Data!AO3,0)</f>
        <v>0</v>
      </c>
      <c r="AU3" s="4">
        <f>IF(AU$2=Calculation!$G$6,Data!AP3,0)</f>
        <v>0</v>
      </c>
      <c r="AV3" s="4">
        <f>IF(AV$2=Calculation!$G$6,Data!AQ3,0)</f>
        <v>0</v>
      </c>
      <c r="AW3" s="4">
        <f>IF(AW$2=Calculation!$G$6,Data!AR3,0)</f>
        <v>0</v>
      </c>
      <c r="AX3" s="4">
        <f>IF(AX$2=Calculation!$G$6,Data!AS3,0)</f>
        <v>0</v>
      </c>
      <c r="AY3" s="4">
        <f>IF(AY$2=Calculation!$G$6,Data!AT3,0)</f>
        <v>0</v>
      </c>
      <c r="AZ3" s="6">
        <f>SUM(AR3:AY3)</f>
        <v>0</v>
      </c>
      <c r="BA3" s="18">
        <f>IF(BA$2=Calculation!$H$6,0,0)</f>
        <v>0</v>
      </c>
      <c r="BB3" s="4">
        <f>IF(BB$2=Calculation!$H$6,Data!AU3,0)</f>
        <v>0</v>
      </c>
      <c r="BC3" s="4">
        <f>IF(BC$2=Calculation!$H$6,Data!AV3,0)</f>
        <v>0</v>
      </c>
      <c r="BD3" s="4">
        <f>IF(BD$2=Calculation!$H$6,Data!AW3,0)</f>
        <v>0</v>
      </c>
      <c r="BE3" s="4">
        <f>IF(BE$2=Calculation!$H$6,Data!AX3,0)</f>
        <v>0</v>
      </c>
      <c r="BF3" s="4">
        <f>IF(BF$2=Calculation!$H$6,Data!AY3,0)</f>
        <v>0</v>
      </c>
      <c r="BG3" s="4">
        <f>IF(BG$2=Calculation!$H$6,Data!AZ3,0)</f>
        <v>0</v>
      </c>
      <c r="BH3" s="4">
        <f>IF(BH$2=Calculation!$H$6,Data!BA3,0)</f>
        <v>0</v>
      </c>
      <c r="BI3" s="6">
        <f>SUM(BA3:BH3)</f>
        <v>0</v>
      </c>
      <c r="BJ3" s="78">
        <f>IF(Calculation!$I$6="Yes",Data!BB3,0)</f>
        <v>0</v>
      </c>
      <c r="BK3" s="18">
        <f>IF(BK$2=Calculation!$M$4,0,0)</f>
        <v>0</v>
      </c>
      <c r="BL3" s="4">
        <f>IF(BL$2=Calculation!$M$4,Data!BW3,0)</f>
        <v>0</v>
      </c>
      <c r="BM3" s="4">
        <f>IF(BM$2=Calculation!$M$4,Data!BX3,0)</f>
        <v>0</v>
      </c>
      <c r="BN3" s="4">
        <f>IF(BN$2=Calculation!$M$4,Data!BY3,0)</f>
        <v>0</v>
      </c>
      <c r="BO3" s="4">
        <f>IF(BO$2=Calculation!$M$4,Data!BZ3,0)</f>
        <v>0</v>
      </c>
      <c r="BP3" s="6">
        <f aca="true" t="shared" si="0" ref="BP3:BP34">SUM(BK3:BO3)</f>
        <v>0</v>
      </c>
      <c r="BQ3" s="4">
        <f>IF(Calculation!$K$6='Reference Data'!BQ$2,Data!BC3,0)</f>
        <v>0</v>
      </c>
      <c r="BR3" s="4">
        <f>IF(Calculation!$K$6='Reference Data'!BR$2,Data!BD3,0)</f>
        <v>0</v>
      </c>
      <c r="BS3" s="4">
        <f>IF(Calculation!$K$6='Reference Data'!BS$2,Data!BE3,0)</f>
        <v>0</v>
      </c>
      <c r="BT3" s="4">
        <f>IF(Calculation!$K$6='Reference Data'!BT$2,Data!BF3,0)</f>
        <v>0.548</v>
      </c>
      <c r="BU3" s="80">
        <f aca="true" t="shared" si="1" ref="BU3:BU34">SUM(BQ3:BT3)</f>
        <v>0.548</v>
      </c>
      <c r="BV3" s="18">
        <f>IF(Calculation!$L$6="Yes",IF((Calculation!J7)&lt;Calculation!K7,(Calculation!J7-Calculation!K7)*Calculation!$L$5,0),0)</f>
        <v>0</v>
      </c>
      <c r="BW3" s="83">
        <f>IF(Calculation!$M$6="Yes",'Reference Data'!BP3*Calculation!$M$5,0)</f>
        <v>0</v>
      </c>
      <c r="BX3" s="18">
        <f>IF(Calculation!$N$6='Reference Data'!BX$2,0,0)</f>
        <v>0</v>
      </c>
      <c r="BY3" s="4">
        <f>IF(Calculation!$N$6='Reference Data'!BY$2,Data!AU3*Calculation!$N$5,0)</f>
        <v>0</v>
      </c>
      <c r="BZ3" s="4">
        <f>IF(Calculation!$N$6='Reference Data'!BZ$2,Data!AV3*Calculation!$N$5,0)</f>
        <v>0</v>
      </c>
      <c r="CA3" s="4">
        <f>IF(Calculation!$N$6='Reference Data'!CA$2,Data!AW3*Calculation!$N$5,0)</f>
        <v>0</v>
      </c>
      <c r="CB3" s="4">
        <f>IF(Calculation!$N$6='Reference Data'!CB$2,Data!AX3*Calculation!$N$5,0)</f>
        <v>0</v>
      </c>
      <c r="CC3" s="4">
        <f>IF(Calculation!$N$6='Reference Data'!CC$2,Data!AY3*Calculation!$N$5,0)</f>
        <v>0</v>
      </c>
      <c r="CD3" s="4">
        <f>IF(Calculation!$N$6='Reference Data'!CD$2,Data!AZ3*Calculation!$N$5,0)</f>
        <v>0</v>
      </c>
      <c r="CE3" s="4">
        <f>IF(Calculation!$N$6='Reference Data'!CE$2,Data!BA3*Calculation!$N$5,0)</f>
        <v>0</v>
      </c>
      <c r="CF3" s="6">
        <f>SUM(BX3:CE3)</f>
        <v>0</v>
      </c>
      <c r="CG3" s="83">
        <f>IF(Calculation!$O$6="Yes",IF((Calculation!J7-'Reference Data'!BU3)&gt;0,(Calculation!J7-'Reference Data'!BU3)*Calculation!$O$5,0),0)</f>
        <v>0.02611729452054795</v>
      </c>
      <c r="CH3" s="6">
        <f>IF(Calculation!$P$6="Yes",'Proportional Share Calculation'!E6,0)</f>
        <v>0.016582767790595778</v>
      </c>
    </row>
    <row r="4" spans="1:86" ht="15">
      <c r="A4" s="12">
        <v>10015</v>
      </c>
      <c r="B4" s="165" t="s">
        <v>10</v>
      </c>
      <c r="C4" s="18">
        <f>IF(Calculation!$C$6='Reference Data'!C$2,Data!C4,0)</f>
        <v>0</v>
      </c>
      <c r="D4" s="4">
        <f>IF(Calculation!$C$6='Reference Data'!D$2,Data!D4,0)</f>
        <v>0</v>
      </c>
      <c r="E4" s="4">
        <f>IF(Calculation!$C$6='Reference Data'!E$2,Data!E4,0)</f>
        <v>0.5833477168949771</v>
      </c>
      <c r="F4" s="4">
        <f>IF(Calculation!$C$6='Reference Data'!F$2,Data!F4,0)</f>
        <v>0</v>
      </c>
      <c r="G4" s="4">
        <f>IF(Calculation!$C$6='Reference Data'!G$2,Data!G4,0)</f>
        <v>0</v>
      </c>
      <c r="H4" s="4">
        <f>IF(Calculation!$C$6='Reference Data'!H$2,Data!H4,0)</f>
        <v>0</v>
      </c>
      <c r="I4" s="4">
        <f>IF(Calculation!$C$6='Reference Data'!I$2,Data!I4,0)</f>
        <v>0</v>
      </c>
      <c r="J4" s="4">
        <f>IF(Calculation!$C$6='Reference Data'!J$2,Data!J4,0)</f>
        <v>0</v>
      </c>
      <c r="K4" s="4">
        <f>IF(Calculation!$C$6='Reference Data'!K$2,Data!K4,0)</f>
        <v>0</v>
      </c>
      <c r="L4" s="4">
        <f>IF(Calculation!$C$6='Reference Data'!L$2,Data!L4,0)</f>
        <v>0</v>
      </c>
      <c r="M4" s="4">
        <f>IF(Calculation!$C$6='Reference Data'!M$2,Data!M4,0)</f>
        <v>0</v>
      </c>
      <c r="N4" s="4">
        <f>IF(Calculation!$C$6='Reference Data'!N$2,Data!N4,0)</f>
        <v>0</v>
      </c>
      <c r="O4" s="4">
        <f>IF(Calculation!$C$6='Reference Data'!O$2,Data!O4,0)</f>
        <v>0</v>
      </c>
      <c r="P4" s="4">
        <f>IF(Calculation!$C$6='Reference Data'!P$2,Data!P4,0)</f>
        <v>0</v>
      </c>
      <c r="Q4" s="4">
        <f>IF(Calculation!$C$6='Reference Data'!Q$2,Data!Q4,0)</f>
        <v>0</v>
      </c>
      <c r="R4" s="21">
        <f aca="true" t="shared" si="2" ref="R4:R67">SUM(C4:Q4)</f>
        <v>0.5833477168949771</v>
      </c>
      <c r="S4" s="18">
        <f>IF(Calculation!$D$6="Yes",Data!R4,0)</f>
        <v>0</v>
      </c>
      <c r="T4" s="18">
        <f>IF(T$2=Calculation!$E$6,Data!S4,0)</f>
        <v>0</v>
      </c>
      <c r="U4" s="4">
        <f>IF(U$2=Calculation!$E$6,Data!T4,0)</f>
        <v>0</v>
      </c>
      <c r="V4" s="4">
        <f>IF(V$2=Calculation!$E$6,Data!U4,0)</f>
        <v>0</v>
      </c>
      <c r="W4" s="4">
        <f>IF(W$2=Calculation!$E$6,Data!V4,0)</f>
        <v>0</v>
      </c>
      <c r="X4" s="4">
        <f>IF(X$2=Calculation!$E$6,Data!W4,0)</f>
        <v>0</v>
      </c>
      <c r="Y4" s="4">
        <f>IF(Y$2=Calculation!$E$6,Data!X4,0)</f>
        <v>0</v>
      </c>
      <c r="Z4" s="4">
        <f>IF(Z$2=Calculation!$E$6,Data!Y4,0)</f>
        <v>0</v>
      </c>
      <c r="AA4" s="4">
        <f>IF(AA$2=Calculation!$E$6,Data!Z4,0)</f>
        <v>0</v>
      </c>
      <c r="AB4" s="4">
        <f>IF(AB$2=Calculation!$E$6,Data!AA4,0)</f>
        <v>0</v>
      </c>
      <c r="AC4" s="4">
        <f>IF(AC$2=Calculation!$E$6,Data!AB4,0)</f>
        <v>0</v>
      </c>
      <c r="AD4" s="4">
        <f>IF(AD$2=Calculation!$E$6,Data!AC4,0)</f>
        <v>0</v>
      </c>
      <c r="AE4" s="4">
        <f>IF(AE$2=Calculation!$E$6,Data!AD4,0)</f>
        <v>0</v>
      </c>
      <c r="AF4" s="4">
        <f>IF(AF$2=Calculation!$E$6,Data!AE4,0)</f>
        <v>0</v>
      </c>
      <c r="AG4" s="4">
        <f>IF(AG$2=Calculation!$E$6,Data!AF4,0)</f>
        <v>0</v>
      </c>
      <c r="AH4" s="6">
        <f aca="true" t="shared" si="3" ref="AH4:AH67">SUM(T4:AG4)</f>
        <v>0</v>
      </c>
      <c r="AI4" s="18">
        <f>IF(AI$2=Calculation!$F$6,0,0)</f>
        <v>0</v>
      </c>
      <c r="AJ4" s="4">
        <f>IF(AJ$2=Calculation!$F$6,Data!AG4,0)</f>
        <v>0</v>
      </c>
      <c r="AK4" s="4">
        <f>IF(AK$2=Calculation!$F$6,Data!AH4,0)</f>
        <v>0</v>
      </c>
      <c r="AL4" s="4">
        <f>IF(AL$2=Calculation!$F$6,Data!AI4,0)</f>
        <v>0</v>
      </c>
      <c r="AM4" s="4">
        <f>IF(AM$2=Calculation!$F$6,Data!AJ4,0)</f>
        <v>0</v>
      </c>
      <c r="AN4" s="4">
        <f>IF(AN$2=Calculation!$F$6,Data!AK4,0)</f>
        <v>0</v>
      </c>
      <c r="AO4" s="4">
        <f>IF(AO$2=Calculation!$F$6,Data!AL4,0)</f>
        <v>0</v>
      </c>
      <c r="AP4" s="4">
        <f>IF(AP$2=Calculation!$F$6,Data!AM4,0)</f>
        <v>0</v>
      </c>
      <c r="AQ4" s="6">
        <f aca="true" t="shared" si="4" ref="AQ4:AQ67">SUM(AI4:AP4)</f>
        <v>0</v>
      </c>
      <c r="AR4" s="18">
        <f>IF(AR$2=Calculation!$G$6,0,0)</f>
        <v>0</v>
      </c>
      <c r="AS4" s="4">
        <f>IF(AS$2=Calculation!$G$6,Data!AN4,0)</f>
        <v>0</v>
      </c>
      <c r="AT4" s="4">
        <f>IF(AT$2=Calculation!$G$6,Data!AO4,0)</f>
        <v>0</v>
      </c>
      <c r="AU4" s="4">
        <f>IF(AU$2=Calculation!$G$6,Data!AP4,0)</f>
        <v>0</v>
      </c>
      <c r="AV4" s="4">
        <f>IF(AV$2=Calculation!$G$6,Data!AQ4,0)</f>
        <v>0</v>
      </c>
      <c r="AW4" s="4">
        <f>IF(AW$2=Calculation!$G$6,Data!AR4,0)</f>
        <v>0</v>
      </c>
      <c r="AX4" s="4">
        <f>IF(AX$2=Calculation!$G$6,Data!AS4,0)</f>
        <v>0</v>
      </c>
      <c r="AY4" s="4">
        <f>IF(AY$2=Calculation!$G$6,Data!AT4,0)</f>
        <v>0</v>
      </c>
      <c r="AZ4" s="6">
        <f aca="true" t="shared" si="5" ref="AZ4:AZ67">SUM(AR4:AY4)</f>
        <v>0</v>
      </c>
      <c r="BA4" s="18">
        <f>IF(BA$2=Calculation!$H$6,0,0)</f>
        <v>0</v>
      </c>
      <c r="BB4" s="4">
        <f>IF(BB$2=Calculation!$H$6,Data!AU4,0)</f>
        <v>0</v>
      </c>
      <c r="BC4" s="4">
        <f>IF(BC$2=Calculation!$H$6,Data!AV4,0)</f>
        <v>0</v>
      </c>
      <c r="BD4" s="4">
        <f>IF(BD$2=Calculation!$H$6,Data!AW4,0)</f>
        <v>0</v>
      </c>
      <c r="BE4" s="4">
        <f>IF(BE$2=Calculation!$H$6,Data!AX4,0)</f>
        <v>0</v>
      </c>
      <c r="BF4" s="4">
        <f>IF(BF$2=Calculation!$H$6,Data!AY4,0)</f>
        <v>0</v>
      </c>
      <c r="BG4" s="4">
        <f>IF(BG$2=Calculation!$H$6,Data!AZ4,0)</f>
        <v>0</v>
      </c>
      <c r="BH4" s="4">
        <f>IF(BH$2=Calculation!$H$6,Data!BA4,0)</f>
        <v>0</v>
      </c>
      <c r="BI4" s="6">
        <f aca="true" t="shared" si="6" ref="BI4:BI67">SUM(BA4:BH4)</f>
        <v>0</v>
      </c>
      <c r="BJ4" s="78">
        <f>IF(Calculation!$I$6="Yes",Data!BB4,0)</f>
        <v>0</v>
      </c>
      <c r="BK4" s="18">
        <f>IF(BK$2=Calculation!$M$4,0,0)</f>
        <v>0</v>
      </c>
      <c r="BL4" s="4">
        <f>IF(BL$2=Calculation!$M$4,Data!BW4,0)</f>
        <v>0</v>
      </c>
      <c r="BM4" s="4">
        <f>IF(BM$2=Calculation!$M$4,Data!BX4,0)</f>
        <v>0</v>
      </c>
      <c r="BN4" s="4">
        <f>IF(BN$2=Calculation!$M$4,Data!BY4,0)</f>
        <v>0</v>
      </c>
      <c r="BO4" s="4">
        <f>IF(BO$2=Calculation!$M$4,Data!BZ4,0)</f>
        <v>0</v>
      </c>
      <c r="BP4" s="6">
        <f t="shared" si="0"/>
        <v>0</v>
      </c>
      <c r="BQ4" s="4">
        <f>IF(Calculation!$K$6='Reference Data'!BQ$2,Data!BC4,0)</f>
        <v>0</v>
      </c>
      <c r="BR4" s="4">
        <f>IF(Calculation!$K$6='Reference Data'!BR$2,Data!BD4,0)</f>
        <v>0</v>
      </c>
      <c r="BS4" s="4">
        <f>IF(Calculation!$K$6='Reference Data'!BS$2,Data!BE4,0)</f>
        <v>0</v>
      </c>
      <c r="BT4" s="4">
        <f>IF(Calculation!$K$6='Reference Data'!BT$2,Data!BF4,0)</f>
        <v>0.573</v>
      </c>
      <c r="BU4" s="80">
        <f t="shared" si="1"/>
        <v>0.573</v>
      </c>
      <c r="BV4" s="18">
        <f>IF(Calculation!$L$6="Yes",IF((Calculation!J8)&lt;Calculation!K8,(Calculation!J8-Calculation!K8)*Calculation!$L$5,0),0)</f>
        <v>0</v>
      </c>
      <c r="BW4" s="83">
        <f>IF(Calculation!$M$6="Yes",'Reference Data'!BP4*Calculation!$M$5,0)</f>
        <v>0</v>
      </c>
      <c r="BX4" s="18">
        <f>IF(Calculation!$N$6='Reference Data'!BX$2,0,0)</f>
        <v>0</v>
      </c>
      <c r="BY4" s="4">
        <f>IF(Calculation!$N$6='Reference Data'!BY$2,Data!AU4*Calculation!$N$5,0)</f>
        <v>0</v>
      </c>
      <c r="BZ4" s="4">
        <f>IF(Calculation!$N$6='Reference Data'!BZ$2,Data!AV4*Calculation!$N$5,0)</f>
        <v>0</v>
      </c>
      <c r="CA4" s="4">
        <f>IF(Calculation!$N$6='Reference Data'!CA$2,Data!AW4*Calculation!$N$5,0)</f>
        <v>0</v>
      </c>
      <c r="CB4" s="4">
        <f>IF(Calculation!$N$6='Reference Data'!CB$2,Data!AX4*Calculation!$N$5,0)</f>
        <v>0</v>
      </c>
      <c r="CC4" s="4">
        <f>IF(Calculation!$N$6='Reference Data'!CC$2,Data!AY4*Calculation!$N$5,0)</f>
        <v>0</v>
      </c>
      <c r="CD4" s="4">
        <f>IF(Calculation!$N$6='Reference Data'!CD$2,Data!AZ4*Calculation!$N$5,0)</f>
        <v>0</v>
      </c>
      <c r="CE4" s="4">
        <f>IF(Calculation!$N$6='Reference Data'!CE$2,Data!BA4*Calculation!$N$5,0)</f>
        <v>0</v>
      </c>
      <c r="CF4" s="6">
        <f aca="true" t="shared" si="7" ref="CF4:CF67">SUM(BX4:CE4)</f>
        <v>0</v>
      </c>
      <c r="CG4" s="83">
        <f>IF(Calculation!$O$6="Yes",IF((Calculation!J8-'Reference Data'!BU4)&gt;0,(Calculation!J8-'Reference Data'!BU4)*Calculation!$O$5,0),0)</f>
        <v>0.0025869292237442887</v>
      </c>
      <c r="CH4" s="6">
        <f>IF(Calculation!$P$6="Yes",'Proportional Share Calculation'!E7,0)</f>
        <v>0.016625216626840043</v>
      </c>
    </row>
    <row r="5" spans="1:86" ht="15">
      <c r="A5" s="12">
        <v>10024</v>
      </c>
      <c r="B5" s="165" t="s">
        <v>11</v>
      </c>
      <c r="C5" s="18">
        <f>IF(Calculation!$C$6='Reference Data'!C$2,Data!C5,0)</f>
        <v>0</v>
      </c>
      <c r="D5" s="4">
        <f>IF(Calculation!$C$6='Reference Data'!D$2,Data!D5,0)</f>
        <v>0</v>
      </c>
      <c r="E5" s="4">
        <f>IF(Calculation!$C$6='Reference Data'!E$2,Data!E5,0)</f>
        <v>209.98174771689503</v>
      </c>
      <c r="F5" s="4">
        <f>IF(Calculation!$C$6='Reference Data'!F$2,Data!F5,0)</f>
        <v>0</v>
      </c>
      <c r="G5" s="4">
        <f>IF(Calculation!$C$6='Reference Data'!G$2,Data!G5,0)</f>
        <v>0</v>
      </c>
      <c r="H5" s="4">
        <f>IF(Calculation!$C$6='Reference Data'!H$2,Data!H5,0)</f>
        <v>0</v>
      </c>
      <c r="I5" s="4">
        <f>IF(Calculation!$C$6='Reference Data'!I$2,Data!I5,0)</f>
        <v>0</v>
      </c>
      <c r="J5" s="4">
        <f>IF(Calculation!$C$6='Reference Data'!J$2,Data!J5,0)</f>
        <v>0</v>
      </c>
      <c r="K5" s="4">
        <f>IF(Calculation!$C$6='Reference Data'!K$2,Data!K5,0)</f>
        <v>0</v>
      </c>
      <c r="L5" s="4">
        <f>IF(Calculation!$C$6='Reference Data'!L$2,Data!L5,0)</f>
        <v>0</v>
      </c>
      <c r="M5" s="4">
        <f>IF(Calculation!$C$6='Reference Data'!M$2,Data!M5,0)</f>
        <v>0</v>
      </c>
      <c r="N5" s="4">
        <f>IF(Calculation!$C$6='Reference Data'!N$2,Data!N5,0)</f>
        <v>0</v>
      </c>
      <c r="O5" s="4">
        <f>IF(Calculation!$C$6='Reference Data'!O$2,Data!O5,0)</f>
        <v>0</v>
      </c>
      <c r="P5" s="4">
        <f>IF(Calculation!$C$6='Reference Data'!P$2,Data!P5,0)</f>
        <v>0</v>
      </c>
      <c r="Q5" s="4">
        <f>IF(Calculation!$C$6='Reference Data'!Q$2,Data!Q5,0)</f>
        <v>0</v>
      </c>
      <c r="R5" s="21">
        <f t="shared" si="2"/>
        <v>209.98174771689503</v>
      </c>
      <c r="S5" s="18">
        <f>IF(Calculation!$D$6="Yes",Data!R5,0)</f>
        <v>0</v>
      </c>
      <c r="T5" s="18">
        <f>IF(T$2=Calculation!$E$6,Data!S5,0)</f>
        <v>0</v>
      </c>
      <c r="U5" s="4">
        <f>IF(U$2=Calculation!$E$6,Data!T5,0)</f>
        <v>0</v>
      </c>
      <c r="V5" s="4">
        <f>IF(V$2=Calculation!$E$6,Data!U5,0)</f>
        <v>0</v>
      </c>
      <c r="W5" s="4">
        <f>IF(W$2=Calculation!$E$6,Data!V5,0)</f>
        <v>0</v>
      </c>
      <c r="X5" s="4">
        <f>IF(X$2=Calculation!$E$6,Data!W5,0)</f>
        <v>0</v>
      </c>
      <c r="Y5" s="4">
        <f>IF(Y$2=Calculation!$E$6,Data!X5,0)</f>
        <v>0</v>
      </c>
      <c r="Z5" s="4">
        <f>IF(Z$2=Calculation!$E$6,Data!Y5,0)</f>
        <v>0</v>
      </c>
      <c r="AA5" s="4">
        <f>IF(AA$2=Calculation!$E$6,Data!Z5,0)</f>
        <v>0</v>
      </c>
      <c r="AB5" s="4">
        <f>IF(AB$2=Calculation!$E$6,Data!AA5,0)</f>
        <v>0</v>
      </c>
      <c r="AC5" s="4">
        <f>IF(AC$2=Calculation!$E$6,Data!AB5,0)</f>
        <v>0</v>
      </c>
      <c r="AD5" s="4">
        <f>IF(AD$2=Calculation!$E$6,Data!AC5,0)</f>
        <v>0</v>
      </c>
      <c r="AE5" s="4">
        <f>IF(AE$2=Calculation!$E$6,Data!AD5,0)</f>
        <v>0</v>
      </c>
      <c r="AF5" s="4">
        <f>IF(AF$2=Calculation!$E$6,Data!AE5,0)</f>
        <v>0</v>
      </c>
      <c r="AG5" s="4">
        <f>IF(AG$2=Calculation!$E$6,Data!AF5,0)</f>
        <v>0</v>
      </c>
      <c r="AH5" s="6">
        <f t="shared" si="3"/>
        <v>0</v>
      </c>
      <c r="AI5" s="18">
        <f>IF(AI$2=Calculation!$F$6,0,0)</f>
        <v>0</v>
      </c>
      <c r="AJ5" s="4">
        <f>IF(AJ$2=Calculation!$F$6,Data!AG5,0)</f>
        <v>0</v>
      </c>
      <c r="AK5" s="4">
        <f>IF(AK$2=Calculation!$F$6,Data!AH5,0)</f>
        <v>0.9188356164383562</v>
      </c>
      <c r="AL5" s="4">
        <f>IF(AL$2=Calculation!$F$6,Data!AI5,0)</f>
        <v>0</v>
      </c>
      <c r="AM5" s="4">
        <f>IF(AM$2=Calculation!$F$6,Data!AJ5,0)</f>
        <v>0</v>
      </c>
      <c r="AN5" s="4">
        <f>IF(AN$2=Calculation!$F$6,Data!AK5,0)</f>
        <v>0</v>
      </c>
      <c r="AO5" s="4">
        <f>IF(AO$2=Calculation!$F$6,Data!AL5,0)</f>
        <v>0</v>
      </c>
      <c r="AP5" s="4">
        <f>IF(AP$2=Calculation!$F$6,Data!AM5,0)</f>
        <v>0</v>
      </c>
      <c r="AQ5" s="6">
        <f t="shared" si="4"/>
        <v>0.9188356164383562</v>
      </c>
      <c r="AR5" s="18">
        <f>IF(AR$2=Calculation!$G$6,0,0)</f>
        <v>0</v>
      </c>
      <c r="AS5" s="4">
        <f>IF(AS$2=Calculation!$G$6,Data!AN5,0)</f>
        <v>0</v>
      </c>
      <c r="AT5" s="4">
        <f>IF(AT$2=Calculation!$G$6,Data!AO5,0)</f>
        <v>0</v>
      </c>
      <c r="AU5" s="4">
        <f>IF(AU$2=Calculation!$G$6,Data!AP5,0)</f>
        <v>0</v>
      </c>
      <c r="AV5" s="4">
        <f>IF(AV$2=Calculation!$G$6,Data!AQ5,0)</f>
        <v>0</v>
      </c>
      <c r="AW5" s="4">
        <f>IF(AW$2=Calculation!$G$6,Data!AR5,0)</f>
        <v>0</v>
      </c>
      <c r="AX5" s="4">
        <f>IF(AX$2=Calculation!$G$6,Data!AS5,0)</f>
        <v>0</v>
      </c>
      <c r="AY5" s="4">
        <f>IF(AY$2=Calculation!$G$6,Data!AT5,0)</f>
        <v>0</v>
      </c>
      <c r="AZ5" s="6">
        <f t="shared" si="5"/>
        <v>0</v>
      </c>
      <c r="BA5" s="18">
        <f>IF(BA$2=Calculation!$H$6,0,0)</f>
        <v>0</v>
      </c>
      <c r="BB5" s="4">
        <f>IF(BB$2=Calculation!$H$6,Data!AU5,0)</f>
        <v>0</v>
      </c>
      <c r="BC5" s="4">
        <f>IF(BC$2=Calculation!$H$6,Data!AV5,0)</f>
        <v>0</v>
      </c>
      <c r="BD5" s="4">
        <f>IF(BD$2=Calculation!$H$6,Data!AW5,0)</f>
        <v>0</v>
      </c>
      <c r="BE5" s="4">
        <f>IF(BE$2=Calculation!$H$6,Data!AX5,0)</f>
        <v>0</v>
      </c>
      <c r="BF5" s="4">
        <f>IF(BF$2=Calculation!$H$6,Data!AY5,0)</f>
        <v>0</v>
      </c>
      <c r="BG5" s="4">
        <f>IF(BG$2=Calculation!$H$6,Data!AZ5,0)</f>
        <v>0</v>
      </c>
      <c r="BH5" s="4">
        <f>IF(BH$2=Calculation!$H$6,Data!BA5,0)</f>
        <v>0</v>
      </c>
      <c r="BI5" s="6">
        <f t="shared" si="6"/>
        <v>0</v>
      </c>
      <c r="BJ5" s="78">
        <f>IF(Calculation!$I$6="Yes",Data!BB5,0)</f>
        <v>0</v>
      </c>
      <c r="BK5" s="18">
        <f>IF(BK$2=Calculation!$M$4,0,0)</f>
        <v>0</v>
      </c>
      <c r="BL5" s="4">
        <f>IF(BL$2=Calculation!$M$4,Data!BW5,0)</f>
        <v>0</v>
      </c>
      <c r="BM5" s="4">
        <f>IF(BM$2=Calculation!$M$4,Data!BX5,0)</f>
        <v>3.0195000000000003</v>
      </c>
      <c r="BN5" s="4">
        <f>IF(BN$2=Calculation!$M$4,Data!BY5,0)</f>
        <v>0</v>
      </c>
      <c r="BO5" s="4">
        <f>IF(BO$2=Calculation!$M$4,Data!BZ5,0)</f>
        <v>0</v>
      </c>
      <c r="BP5" s="6">
        <f t="shared" si="0"/>
        <v>3.0195000000000003</v>
      </c>
      <c r="BQ5" s="4">
        <f>IF(Calculation!$K$6='Reference Data'!BQ$2,Data!BC5,0)</f>
        <v>0</v>
      </c>
      <c r="BR5" s="4">
        <f>IF(Calculation!$K$6='Reference Data'!BR$2,Data!BD5,0)</f>
        <v>0</v>
      </c>
      <c r="BS5" s="4">
        <f>IF(Calculation!$K$6='Reference Data'!BS$2,Data!BE5,0)</f>
        <v>0</v>
      </c>
      <c r="BT5" s="4">
        <f>IF(Calculation!$K$6='Reference Data'!BT$2,Data!BF5,0)</f>
        <v>200.923</v>
      </c>
      <c r="BU5" s="80">
        <f t="shared" si="1"/>
        <v>200.923</v>
      </c>
      <c r="BV5" s="18">
        <f>IF(Calculation!$L$6="Yes",IF((Calculation!J9)&lt;Calculation!K9,(Calculation!J9-Calculation!K9)*Calculation!$L$5,0),0)</f>
        <v>0</v>
      </c>
      <c r="BW5" s="83">
        <f>IF(Calculation!$M$6="Yes",'Reference Data'!BP5*Calculation!$M$5,0)</f>
        <v>1.5097500000000001</v>
      </c>
      <c r="BX5" s="18">
        <f>IF(Calculation!$N$6='Reference Data'!BX$2,0,0)</f>
        <v>0</v>
      </c>
      <c r="BY5" s="4">
        <f>IF(Calculation!$N$6='Reference Data'!BY$2,Data!AU5*Calculation!$N$5,0)</f>
        <v>0</v>
      </c>
      <c r="BZ5" s="4">
        <f>IF(Calculation!$N$6='Reference Data'!BZ$2,Data!AV5*Calculation!$N$5,0)</f>
        <v>0</v>
      </c>
      <c r="CA5" s="4">
        <f>IF(Calculation!$N$6='Reference Data'!CA$2,Data!AW5*Calculation!$N$5,0)</f>
        <v>0</v>
      </c>
      <c r="CB5" s="4">
        <f>IF(Calculation!$N$6='Reference Data'!CB$2,Data!AX5*Calculation!$N$5,0)</f>
        <v>0</v>
      </c>
      <c r="CC5" s="4">
        <f>IF(Calculation!$N$6='Reference Data'!CC$2,Data!AY5*Calculation!$N$5,0)</f>
        <v>0</v>
      </c>
      <c r="CD5" s="4">
        <f>IF(Calculation!$N$6='Reference Data'!CD$2,Data!AZ5*Calculation!$N$5,0)</f>
        <v>0</v>
      </c>
      <c r="CE5" s="4">
        <f>IF(Calculation!$N$6='Reference Data'!CE$2,Data!BA5*Calculation!$N$5,0)</f>
        <v>0</v>
      </c>
      <c r="CF5" s="6">
        <f t="shared" si="7"/>
        <v>0</v>
      </c>
      <c r="CG5" s="83">
        <f>IF(Calculation!$O$6="Yes",IF((Calculation!J9-'Reference Data'!BU5)&gt;0,(Calculation!J9-'Reference Data'!BU5)*Calculation!$O$5,0),0)</f>
        <v>2.034978025114171</v>
      </c>
      <c r="CH5" s="6">
        <f>IF(Calculation!$P$6="Yes",'Proportional Share Calculation'!E8,0)</f>
        <v>5.905832983733272</v>
      </c>
    </row>
    <row r="6" spans="1:86" ht="15">
      <c r="A6" s="12">
        <v>10025</v>
      </c>
      <c r="B6" s="165" t="s">
        <v>12</v>
      </c>
      <c r="C6" s="18">
        <f>IF(Calculation!$C$6='Reference Data'!C$2,Data!C6,0)</f>
        <v>0</v>
      </c>
      <c r="D6" s="4">
        <f>IF(Calculation!$C$6='Reference Data'!D$2,Data!D6,0)</f>
        <v>0</v>
      </c>
      <c r="E6" s="4">
        <f>IF(Calculation!$C$6='Reference Data'!E$2,Data!E6,0)</f>
        <v>67.88498219178081</v>
      </c>
      <c r="F6" s="4">
        <f>IF(Calculation!$C$6='Reference Data'!F$2,Data!F6,0)</f>
        <v>0</v>
      </c>
      <c r="G6" s="4">
        <f>IF(Calculation!$C$6='Reference Data'!G$2,Data!G6,0)</f>
        <v>0</v>
      </c>
      <c r="H6" s="4">
        <f>IF(Calculation!$C$6='Reference Data'!H$2,Data!H6,0)</f>
        <v>0</v>
      </c>
      <c r="I6" s="4">
        <f>IF(Calculation!$C$6='Reference Data'!I$2,Data!I6,0)</f>
        <v>0</v>
      </c>
      <c r="J6" s="4">
        <f>IF(Calculation!$C$6='Reference Data'!J$2,Data!J6,0)</f>
        <v>0</v>
      </c>
      <c r="K6" s="4">
        <f>IF(Calculation!$C$6='Reference Data'!K$2,Data!K6,0)</f>
        <v>0</v>
      </c>
      <c r="L6" s="4">
        <f>IF(Calculation!$C$6='Reference Data'!L$2,Data!L6,0)</f>
        <v>0</v>
      </c>
      <c r="M6" s="4">
        <f>IF(Calculation!$C$6='Reference Data'!M$2,Data!M6,0)</f>
        <v>0</v>
      </c>
      <c r="N6" s="4">
        <f>IF(Calculation!$C$6='Reference Data'!N$2,Data!N6,0)</f>
        <v>0</v>
      </c>
      <c r="O6" s="4">
        <f>IF(Calculation!$C$6='Reference Data'!O$2,Data!O6,0)</f>
        <v>0</v>
      </c>
      <c r="P6" s="4">
        <f>IF(Calculation!$C$6='Reference Data'!P$2,Data!P6,0)</f>
        <v>0</v>
      </c>
      <c r="Q6" s="4">
        <f>IF(Calculation!$C$6='Reference Data'!Q$2,Data!Q6,0)</f>
        <v>0</v>
      </c>
      <c r="R6" s="21">
        <f t="shared" si="2"/>
        <v>67.88498219178081</v>
      </c>
      <c r="S6" s="18">
        <f>IF(Calculation!$D$6="Yes",Data!R6,0)</f>
        <v>0</v>
      </c>
      <c r="T6" s="18">
        <f>IF(T$2=Calculation!$E$6,Data!S6,0)</f>
        <v>0</v>
      </c>
      <c r="U6" s="4">
        <f>IF(U$2=Calculation!$E$6,Data!T6,0)</f>
        <v>0</v>
      </c>
      <c r="V6" s="4">
        <f>IF(V$2=Calculation!$E$6,Data!U6,0)</f>
        <v>0</v>
      </c>
      <c r="W6" s="4">
        <f>IF(W$2=Calculation!$E$6,Data!V6,0)</f>
        <v>0</v>
      </c>
      <c r="X6" s="4">
        <f>IF(X$2=Calculation!$E$6,Data!W6,0)</f>
        <v>0</v>
      </c>
      <c r="Y6" s="4">
        <f>IF(Y$2=Calculation!$E$6,Data!X6,0)</f>
        <v>0</v>
      </c>
      <c r="Z6" s="4">
        <f>IF(Z$2=Calculation!$E$6,Data!Y6,0)</f>
        <v>0</v>
      </c>
      <c r="AA6" s="4">
        <f>IF(AA$2=Calculation!$E$6,Data!Z6,0)</f>
        <v>0</v>
      </c>
      <c r="AB6" s="4">
        <f>IF(AB$2=Calculation!$E$6,Data!AA6,0)</f>
        <v>0</v>
      </c>
      <c r="AC6" s="4">
        <f>IF(AC$2=Calculation!$E$6,Data!AB6,0)</f>
        <v>0</v>
      </c>
      <c r="AD6" s="4">
        <f>IF(AD$2=Calculation!$E$6,Data!AC6,0)</f>
        <v>0</v>
      </c>
      <c r="AE6" s="4">
        <f>IF(AE$2=Calculation!$E$6,Data!AD6,0)</f>
        <v>0</v>
      </c>
      <c r="AF6" s="4">
        <f>IF(AF$2=Calculation!$E$6,Data!AE6,0)</f>
        <v>0</v>
      </c>
      <c r="AG6" s="4">
        <f>IF(AG$2=Calculation!$E$6,Data!AF6,0)</f>
        <v>0</v>
      </c>
      <c r="AH6" s="6">
        <f t="shared" si="3"/>
        <v>0</v>
      </c>
      <c r="AI6" s="18">
        <f>IF(AI$2=Calculation!$F$6,0,0)</f>
        <v>0</v>
      </c>
      <c r="AJ6" s="4">
        <f>IF(AJ$2=Calculation!$F$6,Data!AG6,0)</f>
        <v>0</v>
      </c>
      <c r="AK6" s="4">
        <f>IF(AK$2=Calculation!$F$6,Data!AH6,0)</f>
        <v>0</v>
      </c>
      <c r="AL6" s="4">
        <f>IF(AL$2=Calculation!$F$6,Data!AI6,0)</f>
        <v>0</v>
      </c>
      <c r="AM6" s="4">
        <f>IF(AM$2=Calculation!$F$6,Data!AJ6,0)</f>
        <v>0</v>
      </c>
      <c r="AN6" s="4">
        <f>IF(AN$2=Calculation!$F$6,Data!AK6,0)</f>
        <v>0</v>
      </c>
      <c r="AO6" s="4">
        <f>IF(AO$2=Calculation!$F$6,Data!AL6,0)</f>
        <v>0</v>
      </c>
      <c r="AP6" s="4">
        <f>IF(AP$2=Calculation!$F$6,Data!AM6,0)</f>
        <v>0</v>
      </c>
      <c r="AQ6" s="6">
        <f t="shared" si="4"/>
        <v>0</v>
      </c>
      <c r="AR6" s="18">
        <f>IF(AR$2=Calculation!$G$6,0,0)</f>
        <v>0</v>
      </c>
      <c r="AS6" s="4">
        <f>IF(AS$2=Calculation!$G$6,Data!AN6,0)</f>
        <v>0</v>
      </c>
      <c r="AT6" s="4">
        <f>IF(AT$2=Calculation!$G$6,Data!AO6,0)</f>
        <v>0</v>
      </c>
      <c r="AU6" s="4">
        <f>IF(AU$2=Calculation!$G$6,Data!AP6,0)</f>
        <v>0</v>
      </c>
      <c r="AV6" s="4">
        <f>IF(AV$2=Calculation!$G$6,Data!AQ6,0)</f>
        <v>0</v>
      </c>
      <c r="AW6" s="4">
        <f>IF(AW$2=Calculation!$G$6,Data!AR6,0)</f>
        <v>0</v>
      </c>
      <c r="AX6" s="4">
        <f>IF(AX$2=Calculation!$G$6,Data!AS6,0)</f>
        <v>0</v>
      </c>
      <c r="AY6" s="4">
        <f>IF(AY$2=Calculation!$G$6,Data!AT6,0)</f>
        <v>0</v>
      </c>
      <c r="AZ6" s="6">
        <f t="shared" si="5"/>
        <v>0</v>
      </c>
      <c r="BA6" s="18">
        <f>IF(BA$2=Calculation!$H$6,0,0)</f>
        <v>0</v>
      </c>
      <c r="BB6" s="4">
        <f>IF(BB$2=Calculation!$H$6,Data!AU6,0)</f>
        <v>0</v>
      </c>
      <c r="BC6" s="4">
        <f>IF(BC$2=Calculation!$H$6,Data!AV6,0)</f>
        <v>0</v>
      </c>
      <c r="BD6" s="4">
        <f>IF(BD$2=Calculation!$H$6,Data!AW6,0)</f>
        <v>0</v>
      </c>
      <c r="BE6" s="4">
        <f>IF(BE$2=Calculation!$H$6,Data!AX6,0)</f>
        <v>0</v>
      </c>
      <c r="BF6" s="4">
        <f>IF(BF$2=Calculation!$H$6,Data!AY6,0)</f>
        <v>0</v>
      </c>
      <c r="BG6" s="4">
        <f>IF(BG$2=Calculation!$H$6,Data!AZ6,0)</f>
        <v>0</v>
      </c>
      <c r="BH6" s="4">
        <f>IF(BH$2=Calculation!$H$6,Data!BA6,0)</f>
        <v>0</v>
      </c>
      <c r="BI6" s="6">
        <f t="shared" si="6"/>
        <v>0</v>
      </c>
      <c r="BJ6" s="78">
        <f>IF(Calculation!$I$6="Yes",Data!BB6,0)</f>
        <v>0</v>
      </c>
      <c r="BK6" s="18">
        <f>IF(BK$2=Calculation!$M$4,0,0)</f>
        <v>0</v>
      </c>
      <c r="BL6" s="4">
        <f>IF(BL$2=Calculation!$M$4,Data!BW6,0)</f>
        <v>0</v>
      </c>
      <c r="BM6" s="4">
        <f>IF(BM$2=Calculation!$M$4,Data!BX6,0)</f>
        <v>0.8600000000000001</v>
      </c>
      <c r="BN6" s="4">
        <f>IF(BN$2=Calculation!$M$4,Data!BY6,0)</f>
        <v>0</v>
      </c>
      <c r="BO6" s="4">
        <f>IF(BO$2=Calculation!$M$4,Data!BZ6,0)</f>
        <v>0</v>
      </c>
      <c r="BP6" s="6">
        <f t="shared" si="0"/>
        <v>0.8600000000000001</v>
      </c>
      <c r="BQ6" s="4">
        <f>IF(Calculation!$K$6='Reference Data'!BQ$2,Data!BC6,0)</f>
        <v>0</v>
      </c>
      <c r="BR6" s="4">
        <f>IF(Calculation!$K$6='Reference Data'!BR$2,Data!BD6,0)</f>
        <v>0</v>
      </c>
      <c r="BS6" s="4">
        <f>IF(Calculation!$K$6='Reference Data'!BS$2,Data!BE6,0)</f>
        <v>0</v>
      </c>
      <c r="BT6" s="4">
        <f>IF(Calculation!$K$6='Reference Data'!BT$2,Data!BF6,0)</f>
        <v>59.659</v>
      </c>
      <c r="BU6" s="80">
        <f t="shared" si="1"/>
        <v>59.659</v>
      </c>
      <c r="BV6" s="18">
        <f>IF(Calculation!$L$6="Yes",IF((Calculation!J10)&lt;Calculation!K10,(Calculation!J10-Calculation!K10)*Calculation!$L$5,0),0)</f>
        <v>0</v>
      </c>
      <c r="BW6" s="83">
        <f>IF(Calculation!$M$6="Yes",'Reference Data'!BP6*Calculation!$M$5,0)</f>
        <v>0.43000000000000005</v>
      </c>
      <c r="BX6" s="18">
        <f>IF(Calculation!$N$6='Reference Data'!BX$2,0,0)</f>
        <v>0</v>
      </c>
      <c r="BY6" s="4">
        <f>IF(Calculation!$N$6='Reference Data'!BY$2,Data!AU6*Calculation!$N$5,0)</f>
        <v>0</v>
      </c>
      <c r="BZ6" s="4">
        <f>IF(Calculation!$N$6='Reference Data'!BZ$2,Data!AV6*Calculation!$N$5,0)</f>
        <v>0</v>
      </c>
      <c r="CA6" s="4">
        <f>IF(Calculation!$N$6='Reference Data'!CA$2,Data!AW6*Calculation!$N$5,0)</f>
        <v>0</v>
      </c>
      <c r="CB6" s="4">
        <f>IF(Calculation!$N$6='Reference Data'!CB$2,Data!AX6*Calculation!$N$5,0)</f>
        <v>0</v>
      </c>
      <c r="CC6" s="4">
        <f>IF(Calculation!$N$6='Reference Data'!CC$2,Data!AY6*Calculation!$N$5,0)</f>
        <v>0</v>
      </c>
      <c r="CD6" s="4">
        <f>IF(Calculation!$N$6='Reference Data'!CD$2,Data!AZ6*Calculation!$N$5,0)</f>
        <v>0</v>
      </c>
      <c r="CE6" s="4">
        <f>IF(Calculation!$N$6='Reference Data'!CE$2,Data!BA6*Calculation!$N$5,0)</f>
        <v>0</v>
      </c>
      <c r="CF6" s="6">
        <f t="shared" si="7"/>
        <v>0</v>
      </c>
      <c r="CG6" s="83">
        <f>IF(Calculation!$O$6="Yes",IF((Calculation!J10-'Reference Data'!BU6)&gt;0,(Calculation!J10-'Reference Data'!BU6)*Calculation!$O$5,0),0)</f>
        <v>2.056495547945202</v>
      </c>
      <c r="CH6" s="6">
        <f>IF(Calculation!$P$6="Yes",'Proportional Share Calculation'!E9,0)</f>
        <v>1.7950065809525886</v>
      </c>
    </row>
    <row r="7" spans="1:86" ht="15">
      <c r="A7" s="12">
        <v>10027</v>
      </c>
      <c r="B7" s="165" t="s">
        <v>13</v>
      </c>
      <c r="C7" s="18">
        <f>IF(Calculation!$C$6='Reference Data'!C$2,Data!C7,0)</f>
        <v>0</v>
      </c>
      <c r="D7" s="4">
        <f>IF(Calculation!$C$6='Reference Data'!D$2,Data!D7,0)</f>
        <v>0</v>
      </c>
      <c r="E7" s="4">
        <f>IF(Calculation!$C$6='Reference Data'!E$2,Data!E7,0)</f>
        <v>66.58574794520548</v>
      </c>
      <c r="F7" s="4">
        <f>IF(Calculation!$C$6='Reference Data'!F$2,Data!F7,0)</f>
        <v>0</v>
      </c>
      <c r="G7" s="4">
        <f>IF(Calculation!$C$6='Reference Data'!G$2,Data!G7,0)</f>
        <v>0</v>
      </c>
      <c r="H7" s="4">
        <f>IF(Calculation!$C$6='Reference Data'!H$2,Data!H7,0)</f>
        <v>0</v>
      </c>
      <c r="I7" s="4">
        <f>IF(Calculation!$C$6='Reference Data'!I$2,Data!I7,0)</f>
        <v>0</v>
      </c>
      <c r="J7" s="4">
        <f>IF(Calculation!$C$6='Reference Data'!J$2,Data!J7,0)</f>
        <v>0</v>
      </c>
      <c r="K7" s="4">
        <f>IF(Calculation!$C$6='Reference Data'!K$2,Data!K7,0)</f>
        <v>0</v>
      </c>
      <c r="L7" s="4">
        <f>IF(Calculation!$C$6='Reference Data'!L$2,Data!L7,0)</f>
        <v>0</v>
      </c>
      <c r="M7" s="4">
        <f>IF(Calculation!$C$6='Reference Data'!M$2,Data!M7,0)</f>
        <v>0</v>
      </c>
      <c r="N7" s="4">
        <f>IF(Calculation!$C$6='Reference Data'!N$2,Data!N7,0)</f>
        <v>0</v>
      </c>
      <c r="O7" s="4">
        <f>IF(Calculation!$C$6='Reference Data'!O$2,Data!O7,0)</f>
        <v>0</v>
      </c>
      <c r="P7" s="4">
        <f>IF(Calculation!$C$6='Reference Data'!P$2,Data!P7,0)</f>
        <v>0</v>
      </c>
      <c r="Q7" s="4">
        <f>IF(Calculation!$C$6='Reference Data'!Q$2,Data!Q7,0)</f>
        <v>0</v>
      </c>
      <c r="R7" s="21">
        <f t="shared" si="2"/>
        <v>66.58574794520548</v>
      </c>
      <c r="S7" s="18">
        <f>IF(Calculation!$D$6="Yes",Data!R7,0)</f>
        <v>0</v>
      </c>
      <c r="T7" s="18">
        <f>IF(T$2=Calculation!$E$6,Data!S7,0)</f>
        <v>0</v>
      </c>
      <c r="U7" s="4">
        <f>IF(U$2=Calculation!$E$6,Data!T7,0)</f>
        <v>0</v>
      </c>
      <c r="V7" s="4">
        <f>IF(V$2=Calculation!$E$6,Data!U7,0)</f>
        <v>0</v>
      </c>
      <c r="W7" s="4">
        <f>IF(W$2=Calculation!$E$6,Data!V7,0)</f>
        <v>0</v>
      </c>
      <c r="X7" s="4">
        <f>IF(X$2=Calculation!$E$6,Data!W7,0)</f>
        <v>0</v>
      </c>
      <c r="Y7" s="4">
        <f>IF(Y$2=Calculation!$E$6,Data!X7,0)</f>
        <v>0</v>
      </c>
      <c r="Z7" s="4">
        <f>IF(Z$2=Calculation!$E$6,Data!Y7,0)</f>
        <v>0</v>
      </c>
      <c r="AA7" s="4">
        <f>IF(AA$2=Calculation!$E$6,Data!Z7,0)</f>
        <v>0</v>
      </c>
      <c r="AB7" s="4">
        <f>IF(AB$2=Calculation!$E$6,Data!AA7,0)</f>
        <v>0</v>
      </c>
      <c r="AC7" s="4">
        <f>IF(AC$2=Calculation!$E$6,Data!AB7,0)</f>
        <v>0</v>
      </c>
      <c r="AD7" s="4">
        <f>IF(AD$2=Calculation!$E$6,Data!AC7,0)</f>
        <v>0</v>
      </c>
      <c r="AE7" s="4">
        <f>IF(AE$2=Calculation!$E$6,Data!AD7,0)</f>
        <v>0</v>
      </c>
      <c r="AF7" s="4">
        <f>IF(AF$2=Calculation!$E$6,Data!AE7,0)</f>
        <v>0</v>
      </c>
      <c r="AG7" s="4">
        <f>IF(AG$2=Calculation!$E$6,Data!AF7,0)</f>
        <v>0</v>
      </c>
      <c r="AH7" s="6">
        <f t="shared" si="3"/>
        <v>0</v>
      </c>
      <c r="AI7" s="18">
        <f>IF(AI$2=Calculation!$F$6,0,0)</f>
        <v>0</v>
      </c>
      <c r="AJ7" s="4">
        <f>IF(AJ$2=Calculation!$F$6,Data!AG7,0)</f>
        <v>0</v>
      </c>
      <c r="AK7" s="4">
        <f>IF(AK$2=Calculation!$F$6,Data!AH7,0)</f>
        <v>0</v>
      </c>
      <c r="AL7" s="4">
        <f>IF(AL$2=Calculation!$F$6,Data!AI7,0)</f>
        <v>0</v>
      </c>
      <c r="AM7" s="4">
        <f>IF(AM$2=Calculation!$F$6,Data!AJ7,0)</f>
        <v>0</v>
      </c>
      <c r="AN7" s="4">
        <f>IF(AN$2=Calculation!$F$6,Data!AK7,0)</f>
        <v>0</v>
      </c>
      <c r="AO7" s="4">
        <f>IF(AO$2=Calculation!$F$6,Data!AL7,0)</f>
        <v>0</v>
      </c>
      <c r="AP7" s="4">
        <f>IF(AP$2=Calculation!$F$6,Data!AM7,0)</f>
        <v>0</v>
      </c>
      <c r="AQ7" s="6">
        <f t="shared" si="4"/>
        <v>0</v>
      </c>
      <c r="AR7" s="18">
        <f>IF(AR$2=Calculation!$G$6,0,0)</f>
        <v>0</v>
      </c>
      <c r="AS7" s="4">
        <f>IF(AS$2=Calculation!$G$6,Data!AN7,0)</f>
        <v>0</v>
      </c>
      <c r="AT7" s="4">
        <f>IF(AT$2=Calculation!$G$6,Data!AO7,0)</f>
        <v>0</v>
      </c>
      <c r="AU7" s="4">
        <f>IF(AU$2=Calculation!$G$6,Data!AP7,0)</f>
        <v>0</v>
      </c>
      <c r="AV7" s="4">
        <f>IF(AV$2=Calculation!$G$6,Data!AQ7,0)</f>
        <v>0</v>
      </c>
      <c r="AW7" s="4">
        <f>IF(AW$2=Calculation!$G$6,Data!AR7,0)</f>
        <v>0</v>
      </c>
      <c r="AX7" s="4">
        <f>IF(AX$2=Calculation!$G$6,Data!AS7,0)</f>
        <v>0</v>
      </c>
      <c r="AY7" s="4">
        <f>IF(AY$2=Calculation!$G$6,Data!AT7,0)</f>
        <v>0</v>
      </c>
      <c r="AZ7" s="6">
        <f t="shared" si="5"/>
        <v>0</v>
      </c>
      <c r="BA7" s="18">
        <f>IF(BA$2=Calculation!$H$6,0,0)</f>
        <v>0</v>
      </c>
      <c r="BB7" s="4">
        <f>IF(BB$2=Calculation!$H$6,Data!AU7,0)</f>
        <v>0</v>
      </c>
      <c r="BC7" s="4">
        <f>IF(BC$2=Calculation!$H$6,Data!AV7,0)</f>
        <v>0</v>
      </c>
      <c r="BD7" s="4">
        <f>IF(BD$2=Calculation!$H$6,Data!AW7,0)</f>
        <v>0</v>
      </c>
      <c r="BE7" s="4">
        <f>IF(BE$2=Calculation!$H$6,Data!AX7,0)</f>
        <v>0</v>
      </c>
      <c r="BF7" s="4">
        <f>IF(BF$2=Calculation!$H$6,Data!AY7,0)</f>
        <v>0</v>
      </c>
      <c r="BG7" s="4">
        <f>IF(BG$2=Calculation!$H$6,Data!AZ7,0)</f>
        <v>0</v>
      </c>
      <c r="BH7" s="4">
        <f>IF(BH$2=Calculation!$H$6,Data!BA7,0)</f>
        <v>0</v>
      </c>
      <c r="BI7" s="6">
        <f t="shared" si="6"/>
        <v>0</v>
      </c>
      <c r="BJ7" s="78">
        <f>IF(Calculation!$I$6="Yes",Data!BB7,0)</f>
        <v>0</v>
      </c>
      <c r="BK7" s="18">
        <f>IF(BK$2=Calculation!$M$4,0,0)</f>
        <v>0</v>
      </c>
      <c r="BL7" s="4">
        <f>IF(BL$2=Calculation!$M$4,Data!BW7,0)</f>
        <v>0</v>
      </c>
      <c r="BM7" s="4">
        <f>IF(BM$2=Calculation!$M$4,Data!BX7,0)</f>
        <v>0.006</v>
      </c>
      <c r="BN7" s="4">
        <f>IF(BN$2=Calculation!$M$4,Data!BY7,0)</f>
        <v>0</v>
      </c>
      <c r="BO7" s="4">
        <f>IF(BO$2=Calculation!$M$4,Data!BZ7,0)</f>
        <v>0</v>
      </c>
      <c r="BP7" s="6">
        <f t="shared" si="0"/>
        <v>0.006</v>
      </c>
      <c r="BQ7" s="4">
        <f>IF(Calculation!$K$6='Reference Data'!BQ$2,Data!BC7,0)</f>
        <v>0</v>
      </c>
      <c r="BR7" s="4">
        <f>IF(Calculation!$K$6='Reference Data'!BR$2,Data!BD7,0)</f>
        <v>0</v>
      </c>
      <c r="BS7" s="4">
        <f>IF(Calculation!$K$6='Reference Data'!BS$2,Data!BE7,0)</f>
        <v>0</v>
      </c>
      <c r="BT7" s="4">
        <f>IF(Calculation!$K$6='Reference Data'!BT$2,Data!BF7,0)</f>
        <v>61.194</v>
      </c>
      <c r="BU7" s="80">
        <f t="shared" si="1"/>
        <v>61.194</v>
      </c>
      <c r="BV7" s="18">
        <f>IF(Calculation!$L$6="Yes",IF((Calculation!J11)&lt;Calculation!K11,(Calculation!J11-Calculation!K11)*Calculation!$L$5,0),0)</f>
        <v>0</v>
      </c>
      <c r="BW7" s="83">
        <f>IF(Calculation!$M$6="Yes",'Reference Data'!BP7*Calculation!$M$5,0)</f>
        <v>0.003</v>
      </c>
      <c r="BX7" s="18">
        <f>IF(Calculation!$N$6='Reference Data'!BX$2,0,0)</f>
        <v>0</v>
      </c>
      <c r="BY7" s="4">
        <f>IF(Calculation!$N$6='Reference Data'!BY$2,Data!AU7*Calculation!$N$5,0)</f>
        <v>0</v>
      </c>
      <c r="BZ7" s="4">
        <f>IF(Calculation!$N$6='Reference Data'!BZ$2,Data!AV7*Calculation!$N$5,0)</f>
        <v>0</v>
      </c>
      <c r="CA7" s="4">
        <f>IF(Calculation!$N$6='Reference Data'!CA$2,Data!AW7*Calculation!$N$5,0)</f>
        <v>0</v>
      </c>
      <c r="CB7" s="4">
        <f>IF(Calculation!$N$6='Reference Data'!CB$2,Data!AX7*Calculation!$N$5,0)</f>
        <v>0</v>
      </c>
      <c r="CC7" s="4">
        <f>IF(Calculation!$N$6='Reference Data'!CC$2,Data!AY7*Calculation!$N$5,0)</f>
        <v>0</v>
      </c>
      <c r="CD7" s="4">
        <f>IF(Calculation!$N$6='Reference Data'!CD$2,Data!AZ7*Calculation!$N$5,0)</f>
        <v>0</v>
      </c>
      <c r="CE7" s="4">
        <f>IF(Calculation!$N$6='Reference Data'!CE$2,Data!BA7*Calculation!$N$5,0)</f>
        <v>0</v>
      </c>
      <c r="CF7" s="6">
        <f t="shared" si="7"/>
        <v>0</v>
      </c>
      <c r="CG7" s="83">
        <f>IF(Calculation!$O$6="Yes",IF((Calculation!J11-'Reference Data'!BU7)&gt;0,(Calculation!J11-'Reference Data'!BU7)*Calculation!$O$5,0),0)</f>
        <v>1.3479369863013702</v>
      </c>
      <c r="CH7" s="6">
        <f>IF(Calculation!$P$6="Yes",'Proportional Share Calculation'!E10,0)</f>
        <v>1.8065440223106886</v>
      </c>
    </row>
    <row r="8" spans="1:86" ht="15">
      <c r="A8" s="12">
        <v>10029</v>
      </c>
      <c r="B8" s="165" t="s">
        <v>14</v>
      </c>
      <c r="C8" s="18">
        <f>IF(Calculation!$C$6='Reference Data'!C$2,Data!C8,0)</f>
        <v>0</v>
      </c>
      <c r="D8" s="4">
        <f>IF(Calculation!$C$6='Reference Data'!D$2,Data!D8,0)</f>
        <v>0</v>
      </c>
      <c r="E8" s="4">
        <f>IF(Calculation!$C$6='Reference Data'!E$2,Data!E8,0)</f>
        <v>20.350107762557077</v>
      </c>
      <c r="F8" s="4">
        <f>IF(Calculation!$C$6='Reference Data'!F$2,Data!F8,0)</f>
        <v>0</v>
      </c>
      <c r="G8" s="4">
        <f>IF(Calculation!$C$6='Reference Data'!G$2,Data!G8,0)</f>
        <v>0</v>
      </c>
      <c r="H8" s="4">
        <f>IF(Calculation!$C$6='Reference Data'!H$2,Data!H8,0)</f>
        <v>0</v>
      </c>
      <c r="I8" s="4">
        <f>IF(Calculation!$C$6='Reference Data'!I$2,Data!I8,0)</f>
        <v>0</v>
      </c>
      <c r="J8" s="4">
        <f>IF(Calculation!$C$6='Reference Data'!J$2,Data!J8,0)</f>
        <v>0</v>
      </c>
      <c r="K8" s="4">
        <f>IF(Calculation!$C$6='Reference Data'!K$2,Data!K8,0)</f>
        <v>0</v>
      </c>
      <c r="L8" s="4">
        <f>IF(Calculation!$C$6='Reference Data'!L$2,Data!L8,0)</f>
        <v>0</v>
      </c>
      <c r="M8" s="4">
        <f>IF(Calculation!$C$6='Reference Data'!M$2,Data!M8,0)</f>
        <v>0</v>
      </c>
      <c r="N8" s="4">
        <f>IF(Calculation!$C$6='Reference Data'!N$2,Data!N8,0)</f>
        <v>0</v>
      </c>
      <c r="O8" s="4">
        <f>IF(Calculation!$C$6='Reference Data'!O$2,Data!O8,0)</f>
        <v>0</v>
      </c>
      <c r="P8" s="4">
        <f>IF(Calculation!$C$6='Reference Data'!P$2,Data!P8,0)</f>
        <v>0</v>
      </c>
      <c r="Q8" s="4">
        <f>IF(Calculation!$C$6='Reference Data'!Q$2,Data!Q8,0)</f>
        <v>0</v>
      </c>
      <c r="R8" s="21">
        <f t="shared" si="2"/>
        <v>20.350107762557077</v>
      </c>
      <c r="S8" s="18">
        <f>IF(Calculation!$D$6="Yes",Data!R8,0)</f>
        <v>0</v>
      </c>
      <c r="T8" s="18">
        <f>IF(T$2=Calculation!$E$6,Data!S8,0)</f>
        <v>0</v>
      </c>
      <c r="U8" s="4">
        <f>IF(U$2=Calculation!$E$6,Data!T8,0)</f>
        <v>0</v>
      </c>
      <c r="V8" s="4">
        <f>IF(V$2=Calculation!$E$6,Data!U8,0)</f>
        <v>0</v>
      </c>
      <c r="W8" s="4">
        <f>IF(W$2=Calculation!$E$6,Data!V8,0)</f>
        <v>0</v>
      </c>
      <c r="X8" s="4">
        <f>IF(X$2=Calculation!$E$6,Data!W8,0)</f>
        <v>0</v>
      </c>
      <c r="Y8" s="4">
        <f>IF(Y$2=Calculation!$E$6,Data!X8,0)</f>
        <v>0</v>
      </c>
      <c r="Z8" s="4">
        <f>IF(Z$2=Calculation!$E$6,Data!Y8,0)</f>
        <v>0</v>
      </c>
      <c r="AA8" s="4">
        <f>IF(AA$2=Calculation!$E$6,Data!Z8,0)</f>
        <v>0</v>
      </c>
      <c r="AB8" s="4">
        <f>IF(AB$2=Calculation!$E$6,Data!AA8,0)</f>
        <v>0</v>
      </c>
      <c r="AC8" s="4">
        <f>IF(AC$2=Calculation!$E$6,Data!AB8,0)</f>
        <v>0</v>
      </c>
      <c r="AD8" s="4">
        <f>IF(AD$2=Calculation!$E$6,Data!AC8,0)</f>
        <v>0</v>
      </c>
      <c r="AE8" s="4">
        <f>IF(AE$2=Calculation!$E$6,Data!AD8,0)</f>
        <v>0</v>
      </c>
      <c r="AF8" s="4">
        <f>IF(AF$2=Calculation!$E$6,Data!AE8,0)</f>
        <v>0</v>
      </c>
      <c r="AG8" s="4">
        <f>IF(AG$2=Calculation!$E$6,Data!AF8,0)</f>
        <v>0</v>
      </c>
      <c r="AH8" s="6">
        <f t="shared" si="3"/>
        <v>0</v>
      </c>
      <c r="AI8" s="18">
        <f>IF(AI$2=Calculation!$F$6,0,0)</f>
        <v>0</v>
      </c>
      <c r="AJ8" s="4">
        <f>IF(AJ$2=Calculation!$F$6,Data!AG8,0)</f>
        <v>0</v>
      </c>
      <c r="AK8" s="4">
        <f>IF(AK$2=Calculation!$F$6,Data!AH8,0)</f>
        <v>0</v>
      </c>
      <c r="AL8" s="4">
        <f>IF(AL$2=Calculation!$F$6,Data!AI8,0)</f>
        <v>0</v>
      </c>
      <c r="AM8" s="4">
        <f>IF(AM$2=Calculation!$F$6,Data!AJ8,0)</f>
        <v>0</v>
      </c>
      <c r="AN8" s="4">
        <f>IF(AN$2=Calculation!$F$6,Data!AK8,0)</f>
        <v>0</v>
      </c>
      <c r="AO8" s="4">
        <f>IF(AO$2=Calculation!$F$6,Data!AL8,0)</f>
        <v>0</v>
      </c>
      <c r="AP8" s="4">
        <f>IF(AP$2=Calculation!$F$6,Data!AM8,0)</f>
        <v>0</v>
      </c>
      <c r="AQ8" s="6">
        <f t="shared" si="4"/>
        <v>0</v>
      </c>
      <c r="AR8" s="18">
        <f>IF(AR$2=Calculation!$G$6,0,0)</f>
        <v>0</v>
      </c>
      <c r="AS8" s="4">
        <f>IF(AS$2=Calculation!$G$6,Data!AN8,0)</f>
        <v>0</v>
      </c>
      <c r="AT8" s="4">
        <f>IF(AT$2=Calculation!$G$6,Data!AO8,0)</f>
        <v>0</v>
      </c>
      <c r="AU8" s="4">
        <f>IF(AU$2=Calculation!$G$6,Data!AP8,0)</f>
        <v>0</v>
      </c>
      <c r="AV8" s="4">
        <f>IF(AV$2=Calculation!$G$6,Data!AQ8,0)</f>
        <v>0</v>
      </c>
      <c r="AW8" s="4">
        <f>IF(AW$2=Calculation!$G$6,Data!AR8,0)</f>
        <v>0</v>
      </c>
      <c r="AX8" s="4">
        <f>IF(AX$2=Calculation!$G$6,Data!AS8,0)</f>
        <v>0</v>
      </c>
      <c r="AY8" s="4">
        <f>IF(AY$2=Calculation!$G$6,Data!AT8,0)</f>
        <v>0</v>
      </c>
      <c r="AZ8" s="6">
        <f t="shared" si="5"/>
        <v>0</v>
      </c>
      <c r="BA8" s="18">
        <f>IF(BA$2=Calculation!$H$6,0,0)</f>
        <v>0</v>
      </c>
      <c r="BB8" s="4">
        <f>IF(BB$2=Calculation!$H$6,Data!AU8,0)</f>
        <v>0</v>
      </c>
      <c r="BC8" s="4">
        <f>IF(BC$2=Calculation!$H$6,Data!AV8,0)</f>
        <v>0</v>
      </c>
      <c r="BD8" s="4">
        <f>IF(BD$2=Calculation!$H$6,Data!AW8,0)</f>
        <v>0</v>
      </c>
      <c r="BE8" s="4">
        <f>IF(BE$2=Calculation!$H$6,Data!AX8,0)</f>
        <v>0</v>
      </c>
      <c r="BF8" s="4">
        <f>IF(BF$2=Calculation!$H$6,Data!AY8,0)</f>
        <v>0</v>
      </c>
      <c r="BG8" s="4">
        <f>IF(BG$2=Calculation!$H$6,Data!AZ8,0)</f>
        <v>0</v>
      </c>
      <c r="BH8" s="4">
        <f>IF(BH$2=Calculation!$H$6,Data!BA8,0)</f>
        <v>0</v>
      </c>
      <c r="BI8" s="6">
        <f t="shared" si="6"/>
        <v>0</v>
      </c>
      <c r="BJ8" s="78">
        <f>IF(Calculation!$I$6="Yes",Data!BB8,0)</f>
        <v>0</v>
      </c>
      <c r="BK8" s="18">
        <f>IF(BK$2=Calculation!$M$4,0,0)</f>
        <v>0</v>
      </c>
      <c r="BL8" s="4">
        <f>IF(BL$2=Calculation!$M$4,Data!BW8,0)</f>
        <v>0</v>
      </c>
      <c r="BM8" s="4">
        <f>IF(BM$2=Calculation!$M$4,Data!BX8,0)</f>
        <v>0</v>
      </c>
      <c r="BN8" s="4">
        <f>IF(BN$2=Calculation!$M$4,Data!BY8,0)</f>
        <v>0</v>
      </c>
      <c r="BO8" s="4">
        <f>IF(BO$2=Calculation!$M$4,Data!BZ8,0)</f>
        <v>0</v>
      </c>
      <c r="BP8" s="6">
        <f t="shared" si="0"/>
        <v>0</v>
      </c>
      <c r="BQ8" s="4">
        <f>IF(Calculation!$K$6='Reference Data'!BQ$2,Data!BC8,0)</f>
        <v>0</v>
      </c>
      <c r="BR8" s="4">
        <f>IF(Calculation!$K$6='Reference Data'!BR$2,Data!BD8,0)</f>
        <v>0</v>
      </c>
      <c r="BS8" s="4">
        <f>IF(Calculation!$K$6='Reference Data'!BS$2,Data!BE8,0)</f>
        <v>0</v>
      </c>
      <c r="BT8" s="4">
        <f>IF(Calculation!$K$6='Reference Data'!BT$2,Data!BF8,0)</f>
        <v>17.616</v>
      </c>
      <c r="BU8" s="80">
        <f t="shared" si="1"/>
        <v>17.616</v>
      </c>
      <c r="BV8" s="18">
        <f>IF(Calculation!$L$6="Yes",IF((Calculation!J12)&lt;Calculation!K12,(Calculation!J12-Calculation!K12)*Calculation!$L$5,0),0)</f>
        <v>0</v>
      </c>
      <c r="BW8" s="83">
        <f>IF(Calculation!$M$6="Yes",'Reference Data'!BP8*Calculation!$M$5,0)</f>
        <v>0</v>
      </c>
      <c r="BX8" s="18">
        <f>IF(Calculation!$N$6='Reference Data'!BX$2,0,0)</f>
        <v>0</v>
      </c>
      <c r="BY8" s="4">
        <f>IF(Calculation!$N$6='Reference Data'!BY$2,Data!AU8*Calculation!$N$5,0)</f>
        <v>0</v>
      </c>
      <c r="BZ8" s="4">
        <f>IF(Calculation!$N$6='Reference Data'!BZ$2,Data!AV8*Calculation!$N$5,0)</f>
        <v>0</v>
      </c>
      <c r="CA8" s="4">
        <f>IF(Calculation!$N$6='Reference Data'!CA$2,Data!AW8*Calculation!$N$5,0)</f>
        <v>0</v>
      </c>
      <c r="CB8" s="4">
        <f>IF(Calculation!$N$6='Reference Data'!CB$2,Data!AX8*Calculation!$N$5,0)</f>
        <v>0</v>
      </c>
      <c r="CC8" s="4">
        <f>IF(Calculation!$N$6='Reference Data'!CC$2,Data!AY8*Calculation!$N$5,0)</f>
        <v>0</v>
      </c>
      <c r="CD8" s="4">
        <f>IF(Calculation!$N$6='Reference Data'!CD$2,Data!AZ8*Calculation!$N$5,0)</f>
        <v>0</v>
      </c>
      <c r="CE8" s="4">
        <f>IF(Calculation!$N$6='Reference Data'!CE$2,Data!BA8*Calculation!$N$5,0)</f>
        <v>0</v>
      </c>
      <c r="CF8" s="6">
        <f t="shared" si="7"/>
        <v>0</v>
      </c>
      <c r="CG8" s="83">
        <f>IF(Calculation!$O$6="Yes",IF((Calculation!J12-'Reference Data'!BU8)&gt;0,(Calculation!J12-'Reference Data'!BU8)*Calculation!$O$5,0),0)</f>
        <v>0.6835269406392692</v>
      </c>
      <c r="CH8" s="6">
        <f>IF(Calculation!$P$6="Yes",'Proportional Share Calculation'!E11,0)</f>
        <v>0.5285623840817979</v>
      </c>
    </row>
    <row r="9" spans="1:86" ht="15">
      <c r="A9" s="12">
        <v>10044</v>
      </c>
      <c r="B9" s="165" t="s">
        <v>15</v>
      </c>
      <c r="C9" s="18">
        <f>IF(Calculation!$C$6='Reference Data'!C$2,Data!C9,0)</f>
        <v>0</v>
      </c>
      <c r="D9" s="4">
        <f>IF(Calculation!$C$6='Reference Data'!D$2,Data!D9,0)</f>
        <v>0</v>
      </c>
      <c r="E9" s="4">
        <f>IF(Calculation!$C$6='Reference Data'!E$2,Data!E9,0)</f>
        <v>21.984089155251144</v>
      </c>
      <c r="F9" s="4">
        <f>IF(Calculation!$C$6='Reference Data'!F$2,Data!F9,0)</f>
        <v>0</v>
      </c>
      <c r="G9" s="4">
        <f>IF(Calculation!$C$6='Reference Data'!G$2,Data!G9,0)</f>
        <v>0</v>
      </c>
      <c r="H9" s="4">
        <f>IF(Calculation!$C$6='Reference Data'!H$2,Data!H9,0)</f>
        <v>0</v>
      </c>
      <c r="I9" s="4">
        <f>IF(Calculation!$C$6='Reference Data'!I$2,Data!I9,0)</f>
        <v>0</v>
      </c>
      <c r="J9" s="4">
        <f>IF(Calculation!$C$6='Reference Data'!J$2,Data!J9,0)</f>
        <v>0</v>
      </c>
      <c r="K9" s="4">
        <f>IF(Calculation!$C$6='Reference Data'!K$2,Data!K9,0)</f>
        <v>0</v>
      </c>
      <c r="L9" s="4">
        <f>IF(Calculation!$C$6='Reference Data'!L$2,Data!L9,0)</f>
        <v>0</v>
      </c>
      <c r="M9" s="4">
        <f>IF(Calculation!$C$6='Reference Data'!M$2,Data!M9,0)</f>
        <v>0</v>
      </c>
      <c r="N9" s="4">
        <f>IF(Calculation!$C$6='Reference Data'!N$2,Data!N9,0)</f>
        <v>0</v>
      </c>
      <c r="O9" s="4">
        <f>IF(Calculation!$C$6='Reference Data'!O$2,Data!O9,0)</f>
        <v>0</v>
      </c>
      <c r="P9" s="4">
        <f>IF(Calculation!$C$6='Reference Data'!P$2,Data!P9,0)</f>
        <v>0</v>
      </c>
      <c r="Q9" s="4">
        <f>IF(Calculation!$C$6='Reference Data'!Q$2,Data!Q9,0)</f>
        <v>0</v>
      </c>
      <c r="R9" s="21">
        <f t="shared" si="2"/>
        <v>21.984089155251144</v>
      </c>
      <c r="S9" s="18">
        <f>IF(Calculation!$D$6="Yes",Data!R9,0)</f>
        <v>0</v>
      </c>
      <c r="T9" s="18">
        <f>IF(T$2=Calculation!$E$6,Data!S9,0)</f>
        <v>0</v>
      </c>
      <c r="U9" s="4">
        <f>IF(U$2=Calculation!$E$6,Data!T9,0)</f>
        <v>0</v>
      </c>
      <c r="V9" s="4">
        <f>IF(V$2=Calculation!$E$6,Data!U9,0)</f>
        <v>0</v>
      </c>
      <c r="W9" s="4">
        <f>IF(W$2=Calculation!$E$6,Data!V9,0)</f>
        <v>0</v>
      </c>
      <c r="X9" s="4">
        <f>IF(X$2=Calculation!$E$6,Data!W9,0)</f>
        <v>0</v>
      </c>
      <c r="Y9" s="4">
        <f>IF(Y$2=Calculation!$E$6,Data!X9,0)</f>
        <v>0</v>
      </c>
      <c r="Z9" s="4">
        <f>IF(Z$2=Calculation!$E$6,Data!Y9,0)</f>
        <v>0</v>
      </c>
      <c r="AA9" s="4">
        <f>IF(AA$2=Calculation!$E$6,Data!Z9,0)</f>
        <v>0</v>
      </c>
      <c r="AB9" s="4">
        <f>IF(AB$2=Calculation!$E$6,Data!AA9,0)</f>
        <v>0</v>
      </c>
      <c r="AC9" s="4">
        <f>IF(AC$2=Calculation!$E$6,Data!AB9,0)</f>
        <v>0</v>
      </c>
      <c r="AD9" s="4">
        <f>IF(AD$2=Calculation!$E$6,Data!AC9,0)</f>
        <v>0</v>
      </c>
      <c r="AE9" s="4">
        <f>IF(AE$2=Calculation!$E$6,Data!AD9,0)</f>
        <v>0</v>
      </c>
      <c r="AF9" s="4">
        <f>IF(AF$2=Calculation!$E$6,Data!AE9,0)</f>
        <v>0</v>
      </c>
      <c r="AG9" s="4">
        <f>IF(AG$2=Calculation!$E$6,Data!AF9,0)</f>
        <v>0</v>
      </c>
      <c r="AH9" s="6">
        <f t="shared" si="3"/>
        <v>0</v>
      </c>
      <c r="AI9" s="18">
        <f>IF(AI$2=Calculation!$F$6,0,0)</f>
        <v>0</v>
      </c>
      <c r="AJ9" s="4">
        <f>IF(AJ$2=Calculation!$F$6,Data!AG9,0)</f>
        <v>0</v>
      </c>
      <c r="AK9" s="4">
        <f>IF(AK$2=Calculation!$F$6,Data!AH9,0)</f>
        <v>0</v>
      </c>
      <c r="AL9" s="4">
        <f>IF(AL$2=Calculation!$F$6,Data!AI9,0)</f>
        <v>0</v>
      </c>
      <c r="AM9" s="4">
        <f>IF(AM$2=Calculation!$F$6,Data!AJ9,0)</f>
        <v>0</v>
      </c>
      <c r="AN9" s="4">
        <f>IF(AN$2=Calculation!$F$6,Data!AK9,0)</f>
        <v>0</v>
      </c>
      <c r="AO9" s="4">
        <f>IF(AO$2=Calculation!$F$6,Data!AL9,0)</f>
        <v>0</v>
      </c>
      <c r="AP9" s="4">
        <f>IF(AP$2=Calculation!$F$6,Data!AM9,0)</f>
        <v>0</v>
      </c>
      <c r="AQ9" s="6">
        <f t="shared" si="4"/>
        <v>0</v>
      </c>
      <c r="AR9" s="18">
        <f>IF(AR$2=Calculation!$G$6,0,0)</f>
        <v>0</v>
      </c>
      <c r="AS9" s="4">
        <f>IF(AS$2=Calculation!$G$6,Data!AN9,0)</f>
        <v>0</v>
      </c>
      <c r="AT9" s="4">
        <f>IF(AT$2=Calculation!$G$6,Data!AO9,0)</f>
        <v>0</v>
      </c>
      <c r="AU9" s="4">
        <f>IF(AU$2=Calculation!$G$6,Data!AP9,0)</f>
        <v>0</v>
      </c>
      <c r="AV9" s="4">
        <f>IF(AV$2=Calculation!$G$6,Data!AQ9,0)</f>
        <v>0</v>
      </c>
      <c r="AW9" s="4">
        <f>IF(AW$2=Calculation!$G$6,Data!AR9,0)</f>
        <v>0</v>
      </c>
      <c r="AX9" s="4">
        <f>IF(AX$2=Calculation!$G$6,Data!AS9,0)</f>
        <v>0</v>
      </c>
      <c r="AY9" s="4">
        <f>IF(AY$2=Calculation!$G$6,Data!AT9,0)</f>
        <v>0</v>
      </c>
      <c r="AZ9" s="6">
        <f t="shared" si="5"/>
        <v>0</v>
      </c>
      <c r="BA9" s="18">
        <f>IF(BA$2=Calculation!$H$6,0,0)</f>
        <v>0</v>
      </c>
      <c r="BB9" s="4">
        <f>IF(BB$2=Calculation!$H$6,Data!AU9,0)</f>
        <v>0</v>
      </c>
      <c r="BC9" s="4">
        <f>IF(BC$2=Calculation!$H$6,Data!AV9,0)</f>
        <v>0</v>
      </c>
      <c r="BD9" s="4">
        <f>IF(BD$2=Calculation!$H$6,Data!AW9,0)</f>
        <v>0</v>
      </c>
      <c r="BE9" s="4">
        <f>IF(BE$2=Calculation!$H$6,Data!AX9,0)</f>
        <v>0</v>
      </c>
      <c r="BF9" s="4">
        <f>IF(BF$2=Calculation!$H$6,Data!AY9,0)</f>
        <v>0</v>
      </c>
      <c r="BG9" s="4">
        <f>IF(BG$2=Calculation!$H$6,Data!AZ9,0)</f>
        <v>0</v>
      </c>
      <c r="BH9" s="4">
        <f>IF(BH$2=Calculation!$H$6,Data!BA9,0)</f>
        <v>0</v>
      </c>
      <c r="BI9" s="6">
        <f t="shared" si="6"/>
        <v>0</v>
      </c>
      <c r="BJ9" s="78">
        <f>IF(Calculation!$I$6="Yes",Data!BB9,0)</f>
        <v>0</v>
      </c>
      <c r="BK9" s="18">
        <f>IF(BK$2=Calculation!$M$4,0,0)</f>
        <v>0</v>
      </c>
      <c r="BL9" s="4">
        <f>IF(BL$2=Calculation!$M$4,Data!BW9,0)</f>
        <v>0</v>
      </c>
      <c r="BM9" s="4">
        <f>IF(BM$2=Calculation!$M$4,Data!BX9,0)</f>
        <v>0</v>
      </c>
      <c r="BN9" s="4">
        <f>IF(BN$2=Calculation!$M$4,Data!BY9,0)</f>
        <v>0</v>
      </c>
      <c r="BO9" s="4">
        <f>IF(BO$2=Calculation!$M$4,Data!BZ9,0)</f>
        <v>0</v>
      </c>
      <c r="BP9" s="6">
        <f t="shared" si="0"/>
        <v>0</v>
      </c>
      <c r="BQ9" s="4">
        <f>IF(Calculation!$K$6='Reference Data'!BQ$2,Data!BC9,0)</f>
        <v>0</v>
      </c>
      <c r="BR9" s="4">
        <f>IF(Calculation!$K$6='Reference Data'!BR$2,Data!BD9,0)</f>
        <v>0</v>
      </c>
      <c r="BS9" s="4">
        <f>IF(Calculation!$K$6='Reference Data'!BS$2,Data!BE9,0)</f>
        <v>0</v>
      </c>
      <c r="BT9" s="4">
        <f>IF(Calculation!$K$6='Reference Data'!BT$2,Data!BF9,0)</f>
        <v>20.309</v>
      </c>
      <c r="BU9" s="80">
        <f t="shared" si="1"/>
        <v>20.309</v>
      </c>
      <c r="BV9" s="18">
        <f>IF(Calculation!$L$6="Yes",IF((Calculation!J13)&lt;Calculation!K13,(Calculation!J13-Calculation!K13)*Calculation!$L$5,0),0)</f>
        <v>0</v>
      </c>
      <c r="BW9" s="83">
        <f>IF(Calculation!$M$6="Yes",'Reference Data'!BP9*Calculation!$M$5,0)</f>
        <v>0</v>
      </c>
      <c r="BX9" s="18">
        <f>IF(Calculation!$N$6='Reference Data'!BX$2,0,0)</f>
        <v>0</v>
      </c>
      <c r="BY9" s="4">
        <f>IF(Calculation!$N$6='Reference Data'!BY$2,Data!AU9*Calculation!$N$5,0)</f>
        <v>0</v>
      </c>
      <c r="BZ9" s="4">
        <f>IF(Calculation!$N$6='Reference Data'!BZ$2,Data!AV9*Calculation!$N$5,0)</f>
        <v>0</v>
      </c>
      <c r="CA9" s="4">
        <f>IF(Calculation!$N$6='Reference Data'!CA$2,Data!AW9*Calculation!$N$5,0)</f>
        <v>0</v>
      </c>
      <c r="CB9" s="4">
        <f>IF(Calculation!$N$6='Reference Data'!CB$2,Data!AX9*Calculation!$N$5,0)</f>
        <v>0</v>
      </c>
      <c r="CC9" s="4">
        <f>IF(Calculation!$N$6='Reference Data'!CC$2,Data!AY9*Calculation!$N$5,0)</f>
        <v>0</v>
      </c>
      <c r="CD9" s="4">
        <f>IF(Calculation!$N$6='Reference Data'!CD$2,Data!AZ9*Calculation!$N$5,0)</f>
        <v>0</v>
      </c>
      <c r="CE9" s="4">
        <f>IF(Calculation!$N$6='Reference Data'!CE$2,Data!BA9*Calculation!$N$5,0)</f>
        <v>0</v>
      </c>
      <c r="CF9" s="6">
        <f t="shared" si="7"/>
        <v>0</v>
      </c>
      <c r="CG9" s="83">
        <f>IF(Calculation!$O$6="Yes",IF((Calculation!J13-'Reference Data'!BU9)&gt;0,(Calculation!J13-'Reference Data'!BU9)*Calculation!$O$5,0),0)</f>
        <v>0.41877228881278583</v>
      </c>
      <c r="CH9" s="6">
        <f>IF(Calculation!$P$6="Yes",'Proportional Share Calculation'!E12,0)</f>
        <v>0.5986996698449507</v>
      </c>
    </row>
    <row r="10" spans="1:86" ht="15">
      <c r="A10" s="12">
        <v>10046</v>
      </c>
      <c r="B10" s="165" t="s">
        <v>16</v>
      </c>
      <c r="C10" s="18">
        <f>IF(Calculation!$C$6='Reference Data'!C$2,Data!C10,0)</f>
        <v>0</v>
      </c>
      <c r="D10" s="4">
        <f>IF(Calculation!$C$6='Reference Data'!D$2,Data!D10,0)</f>
        <v>0</v>
      </c>
      <c r="E10" s="4">
        <f>IF(Calculation!$C$6='Reference Data'!E$2,Data!E10,0)</f>
        <v>97.42363641552512</v>
      </c>
      <c r="F10" s="4">
        <f>IF(Calculation!$C$6='Reference Data'!F$2,Data!F10,0)</f>
        <v>0</v>
      </c>
      <c r="G10" s="4">
        <f>IF(Calculation!$C$6='Reference Data'!G$2,Data!G10,0)</f>
        <v>0</v>
      </c>
      <c r="H10" s="4">
        <f>IF(Calculation!$C$6='Reference Data'!H$2,Data!H10,0)</f>
        <v>0</v>
      </c>
      <c r="I10" s="4">
        <f>IF(Calculation!$C$6='Reference Data'!I$2,Data!I10,0)</f>
        <v>0</v>
      </c>
      <c r="J10" s="4">
        <f>IF(Calculation!$C$6='Reference Data'!J$2,Data!J10,0)</f>
        <v>0</v>
      </c>
      <c r="K10" s="4">
        <f>IF(Calculation!$C$6='Reference Data'!K$2,Data!K10,0)</f>
        <v>0</v>
      </c>
      <c r="L10" s="4">
        <f>IF(Calculation!$C$6='Reference Data'!L$2,Data!L10,0)</f>
        <v>0</v>
      </c>
      <c r="M10" s="4">
        <f>IF(Calculation!$C$6='Reference Data'!M$2,Data!M10,0)</f>
        <v>0</v>
      </c>
      <c r="N10" s="4">
        <f>IF(Calculation!$C$6='Reference Data'!N$2,Data!N10,0)</f>
        <v>0</v>
      </c>
      <c r="O10" s="4">
        <f>IF(Calculation!$C$6='Reference Data'!O$2,Data!O10,0)</f>
        <v>0</v>
      </c>
      <c r="P10" s="4">
        <f>IF(Calculation!$C$6='Reference Data'!P$2,Data!P10,0)</f>
        <v>0</v>
      </c>
      <c r="Q10" s="4">
        <f>IF(Calculation!$C$6='Reference Data'!Q$2,Data!Q10,0)</f>
        <v>0</v>
      </c>
      <c r="R10" s="21">
        <f t="shared" si="2"/>
        <v>97.42363641552512</v>
      </c>
      <c r="S10" s="18">
        <f>IF(Calculation!$D$6="Yes",Data!R10,0)</f>
        <v>0</v>
      </c>
      <c r="T10" s="18">
        <f>IF(T$2=Calculation!$E$6,Data!S10,0)</f>
        <v>0</v>
      </c>
      <c r="U10" s="4">
        <f>IF(U$2=Calculation!$E$6,Data!T10,0)</f>
        <v>0</v>
      </c>
      <c r="V10" s="4">
        <f>IF(V$2=Calculation!$E$6,Data!U10,0)</f>
        <v>0</v>
      </c>
      <c r="W10" s="4">
        <f>IF(W$2=Calculation!$E$6,Data!V10,0)</f>
        <v>0</v>
      </c>
      <c r="X10" s="4">
        <f>IF(X$2=Calculation!$E$6,Data!W10,0)</f>
        <v>0</v>
      </c>
      <c r="Y10" s="4">
        <f>IF(Y$2=Calculation!$E$6,Data!X10,0)</f>
        <v>0</v>
      </c>
      <c r="Z10" s="4">
        <f>IF(Z$2=Calculation!$E$6,Data!Y10,0)</f>
        <v>0</v>
      </c>
      <c r="AA10" s="4">
        <f>IF(AA$2=Calculation!$E$6,Data!Z10,0)</f>
        <v>0</v>
      </c>
      <c r="AB10" s="4">
        <f>IF(AB$2=Calculation!$E$6,Data!AA10,0)</f>
        <v>0</v>
      </c>
      <c r="AC10" s="4">
        <f>IF(AC$2=Calculation!$E$6,Data!AB10,0)</f>
        <v>0</v>
      </c>
      <c r="AD10" s="4">
        <f>IF(AD$2=Calculation!$E$6,Data!AC10,0)</f>
        <v>0</v>
      </c>
      <c r="AE10" s="4">
        <f>IF(AE$2=Calculation!$E$6,Data!AD10,0)</f>
        <v>0</v>
      </c>
      <c r="AF10" s="4">
        <f>IF(AF$2=Calculation!$E$6,Data!AE10,0)</f>
        <v>0</v>
      </c>
      <c r="AG10" s="4">
        <f>IF(AG$2=Calculation!$E$6,Data!AF10,0)</f>
        <v>0</v>
      </c>
      <c r="AH10" s="6">
        <f t="shared" si="3"/>
        <v>0</v>
      </c>
      <c r="AI10" s="18">
        <f>IF(AI$2=Calculation!$F$6,0,0)</f>
        <v>0</v>
      </c>
      <c r="AJ10" s="4">
        <f>IF(AJ$2=Calculation!$F$6,Data!AG10,0)</f>
        <v>0</v>
      </c>
      <c r="AK10" s="4">
        <f>IF(AK$2=Calculation!$F$6,Data!AH10,0)</f>
        <v>0</v>
      </c>
      <c r="AL10" s="4">
        <f>IF(AL$2=Calculation!$F$6,Data!AI10,0)</f>
        <v>0</v>
      </c>
      <c r="AM10" s="4">
        <f>IF(AM$2=Calculation!$F$6,Data!AJ10,0)</f>
        <v>0</v>
      </c>
      <c r="AN10" s="4">
        <f>IF(AN$2=Calculation!$F$6,Data!AK10,0)</f>
        <v>0</v>
      </c>
      <c r="AO10" s="4">
        <f>IF(AO$2=Calculation!$F$6,Data!AL10,0)</f>
        <v>0</v>
      </c>
      <c r="AP10" s="4">
        <f>IF(AP$2=Calculation!$F$6,Data!AM10,0)</f>
        <v>0</v>
      </c>
      <c r="AQ10" s="6">
        <f t="shared" si="4"/>
        <v>0</v>
      </c>
      <c r="AR10" s="18">
        <f>IF(AR$2=Calculation!$G$6,0,0)</f>
        <v>0</v>
      </c>
      <c r="AS10" s="4">
        <f>IF(AS$2=Calculation!$G$6,Data!AN10,0)</f>
        <v>0</v>
      </c>
      <c r="AT10" s="4">
        <f>IF(AT$2=Calculation!$G$6,Data!AO10,0)</f>
        <v>0</v>
      </c>
      <c r="AU10" s="4">
        <f>IF(AU$2=Calculation!$G$6,Data!AP10,0)</f>
        <v>0</v>
      </c>
      <c r="AV10" s="4">
        <f>IF(AV$2=Calculation!$G$6,Data!AQ10,0)</f>
        <v>0</v>
      </c>
      <c r="AW10" s="4">
        <f>IF(AW$2=Calculation!$G$6,Data!AR10,0)</f>
        <v>0</v>
      </c>
      <c r="AX10" s="4">
        <f>IF(AX$2=Calculation!$G$6,Data!AS10,0)</f>
        <v>0</v>
      </c>
      <c r="AY10" s="4">
        <f>IF(AY$2=Calculation!$G$6,Data!AT10,0)</f>
        <v>0</v>
      </c>
      <c r="AZ10" s="6">
        <f t="shared" si="5"/>
        <v>0</v>
      </c>
      <c r="BA10" s="18">
        <f>IF(BA$2=Calculation!$H$6,0,0)</f>
        <v>0</v>
      </c>
      <c r="BB10" s="4">
        <f>IF(BB$2=Calculation!$H$6,Data!AU10,0)</f>
        <v>0</v>
      </c>
      <c r="BC10" s="4">
        <f>IF(BC$2=Calculation!$H$6,Data!AV10,0)</f>
        <v>0</v>
      </c>
      <c r="BD10" s="4">
        <f>IF(BD$2=Calculation!$H$6,Data!AW10,0)</f>
        <v>0</v>
      </c>
      <c r="BE10" s="4">
        <f>IF(BE$2=Calculation!$H$6,Data!AX10,0)</f>
        <v>0</v>
      </c>
      <c r="BF10" s="4">
        <f>IF(BF$2=Calculation!$H$6,Data!AY10,0)</f>
        <v>0</v>
      </c>
      <c r="BG10" s="4">
        <f>IF(BG$2=Calculation!$H$6,Data!AZ10,0)</f>
        <v>0</v>
      </c>
      <c r="BH10" s="4">
        <f>IF(BH$2=Calculation!$H$6,Data!BA10,0)</f>
        <v>0</v>
      </c>
      <c r="BI10" s="6">
        <f t="shared" si="6"/>
        <v>0</v>
      </c>
      <c r="BJ10" s="78">
        <f>IF(Calculation!$I$6="Yes",Data!BB10,0)</f>
        <v>0</v>
      </c>
      <c r="BK10" s="18">
        <f>IF(BK$2=Calculation!$M$4,0,0)</f>
        <v>0</v>
      </c>
      <c r="BL10" s="4">
        <f>IF(BL$2=Calculation!$M$4,Data!BW10,0)</f>
        <v>0</v>
      </c>
      <c r="BM10" s="4">
        <f>IF(BM$2=Calculation!$M$4,Data!BX10,0)</f>
        <v>0.40800000000000003</v>
      </c>
      <c r="BN10" s="4">
        <f>IF(BN$2=Calculation!$M$4,Data!BY10,0)</f>
        <v>0</v>
      </c>
      <c r="BO10" s="4">
        <f>IF(BO$2=Calculation!$M$4,Data!BZ10,0)</f>
        <v>0</v>
      </c>
      <c r="BP10" s="6">
        <f t="shared" si="0"/>
        <v>0.40800000000000003</v>
      </c>
      <c r="BQ10" s="4">
        <f>IF(Calculation!$K$6='Reference Data'!BQ$2,Data!BC10,0)</f>
        <v>0</v>
      </c>
      <c r="BR10" s="4">
        <f>IF(Calculation!$K$6='Reference Data'!BR$2,Data!BD10,0)</f>
        <v>0</v>
      </c>
      <c r="BS10" s="4">
        <f>IF(Calculation!$K$6='Reference Data'!BS$2,Data!BE10,0)</f>
        <v>0</v>
      </c>
      <c r="BT10" s="4">
        <f>IF(Calculation!$K$6='Reference Data'!BT$2,Data!BF10,0)</f>
        <v>81.851</v>
      </c>
      <c r="BU10" s="80">
        <f t="shared" si="1"/>
        <v>81.851</v>
      </c>
      <c r="BV10" s="18">
        <f>IF(Calculation!$L$6="Yes",IF((Calculation!J14)&lt;Calculation!K14,(Calculation!J14-Calculation!K14)*Calculation!$L$5,0),0)</f>
        <v>0</v>
      </c>
      <c r="BW10" s="83">
        <f>IF(Calculation!$M$6="Yes",'Reference Data'!BP10*Calculation!$M$5,0)</f>
        <v>0.20400000000000001</v>
      </c>
      <c r="BX10" s="18">
        <f>IF(Calculation!$N$6='Reference Data'!BX$2,0,0)</f>
        <v>0</v>
      </c>
      <c r="BY10" s="4">
        <f>IF(Calculation!$N$6='Reference Data'!BY$2,Data!AU10*Calculation!$N$5,0)</f>
        <v>0</v>
      </c>
      <c r="BZ10" s="4">
        <f>IF(Calculation!$N$6='Reference Data'!BZ$2,Data!AV10*Calculation!$N$5,0)</f>
        <v>0</v>
      </c>
      <c r="CA10" s="4">
        <f>IF(Calculation!$N$6='Reference Data'!CA$2,Data!AW10*Calculation!$N$5,0)</f>
        <v>0</v>
      </c>
      <c r="CB10" s="4">
        <f>IF(Calculation!$N$6='Reference Data'!CB$2,Data!AX10*Calculation!$N$5,0)</f>
        <v>0</v>
      </c>
      <c r="CC10" s="4">
        <f>IF(Calculation!$N$6='Reference Data'!CC$2,Data!AY10*Calculation!$N$5,0)</f>
        <v>0</v>
      </c>
      <c r="CD10" s="4">
        <f>IF(Calculation!$N$6='Reference Data'!CD$2,Data!AZ10*Calculation!$N$5,0)</f>
        <v>0</v>
      </c>
      <c r="CE10" s="4">
        <f>IF(Calculation!$N$6='Reference Data'!CE$2,Data!BA10*Calculation!$N$5,0)</f>
        <v>0</v>
      </c>
      <c r="CF10" s="6">
        <f t="shared" si="7"/>
        <v>0</v>
      </c>
      <c r="CG10" s="83">
        <f>IF(Calculation!$O$6="Yes",IF((Calculation!J14-'Reference Data'!BU10)&gt;0,(Calculation!J14-'Reference Data'!BU10)*Calculation!$O$5,0),0)</f>
        <v>3.893159103881281</v>
      </c>
      <c r="CH10" s="6">
        <f>IF(Calculation!$P$6="Yes",'Proportional Share Calculation'!E13,0)</f>
        <v>2.4825212165731627</v>
      </c>
    </row>
    <row r="11" spans="1:86" ht="15">
      <c r="A11" s="12">
        <v>10047</v>
      </c>
      <c r="B11" s="165" t="s">
        <v>17</v>
      </c>
      <c r="C11" s="18">
        <f>IF(Calculation!$C$6='Reference Data'!C$2,Data!C11,0)</f>
        <v>0</v>
      </c>
      <c r="D11" s="4">
        <f>IF(Calculation!$C$6='Reference Data'!D$2,Data!D11,0)</f>
        <v>0</v>
      </c>
      <c r="E11" s="4">
        <f>IF(Calculation!$C$6='Reference Data'!E$2,Data!E11,0)</f>
        <v>150.2446770547945</v>
      </c>
      <c r="F11" s="4">
        <f>IF(Calculation!$C$6='Reference Data'!F$2,Data!F11,0)</f>
        <v>0</v>
      </c>
      <c r="G11" s="4">
        <f>IF(Calculation!$C$6='Reference Data'!G$2,Data!G11,0)</f>
        <v>0</v>
      </c>
      <c r="H11" s="4">
        <f>IF(Calculation!$C$6='Reference Data'!H$2,Data!H11,0)</f>
        <v>0</v>
      </c>
      <c r="I11" s="4">
        <f>IF(Calculation!$C$6='Reference Data'!I$2,Data!I11,0)</f>
        <v>0</v>
      </c>
      <c r="J11" s="4">
        <f>IF(Calculation!$C$6='Reference Data'!J$2,Data!J11,0)</f>
        <v>0</v>
      </c>
      <c r="K11" s="4">
        <f>IF(Calculation!$C$6='Reference Data'!K$2,Data!K11,0)</f>
        <v>0</v>
      </c>
      <c r="L11" s="4">
        <f>IF(Calculation!$C$6='Reference Data'!L$2,Data!L11,0)</f>
        <v>0</v>
      </c>
      <c r="M11" s="4">
        <f>IF(Calculation!$C$6='Reference Data'!M$2,Data!M11,0)</f>
        <v>0</v>
      </c>
      <c r="N11" s="4">
        <f>IF(Calculation!$C$6='Reference Data'!N$2,Data!N11,0)</f>
        <v>0</v>
      </c>
      <c r="O11" s="4">
        <f>IF(Calculation!$C$6='Reference Data'!O$2,Data!O11,0)</f>
        <v>0</v>
      </c>
      <c r="P11" s="4">
        <f>IF(Calculation!$C$6='Reference Data'!P$2,Data!P11,0)</f>
        <v>0</v>
      </c>
      <c r="Q11" s="4">
        <f>IF(Calculation!$C$6='Reference Data'!Q$2,Data!Q11,0)</f>
        <v>0</v>
      </c>
      <c r="R11" s="21">
        <f t="shared" si="2"/>
        <v>150.2446770547945</v>
      </c>
      <c r="S11" s="18">
        <f>IF(Calculation!$D$6="Yes",Data!R11,0)</f>
        <v>0</v>
      </c>
      <c r="T11" s="18">
        <f>IF(T$2=Calculation!$E$6,Data!S11,0)</f>
        <v>0</v>
      </c>
      <c r="U11" s="4">
        <f>IF(U$2=Calculation!$E$6,Data!T11,0)</f>
        <v>0</v>
      </c>
      <c r="V11" s="4">
        <f>IF(V$2=Calculation!$E$6,Data!U11,0)</f>
        <v>0</v>
      </c>
      <c r="W11" s="4">
        <f>IF(W$2=Calculation!$E$6,Data!V11,0)</f>
        <v>0</v>
      </c>
      <c r="X11" s="4">
        <f>IF(X$2=Calculation!$E$6,Data!W11,0)</f>
        <v>0</v>
      </c>
      <c r="Y11" s="4">
        <f>IF(Y$2=Calculation!$E$6,Data!X11,0)</f>
        <v>0</v>
      </c>
      <c r="Z11" s="4">
        <f>IF(Z$2=Calculation!$E$6,Data!Y11,0)</f>
        <v>0</v>
      </c>
      <c r="AA11" s="4">
        <f>IF(AA$2=Calculation!$E$6,Data!Z11,0)</f>
        <v>0</v>
      </c>
      <c r="AB11" s="4">
        <f>IF(AB$2=Calculation!$E$6,Data!AA11,0)</f>
        <v>0</v>
      </c>
      <c r="AC11" s="4">
        <f>IF(AC$2=Calculation!$E$6,Data!AB11,0)</f>
        <v>0</v>
      </c>
      <c r="AD11" s="4">
        <f>IF(AD$2=Calculation!$E$6,Data!AC11,0)</f>
        <v>0</v>
      </c>
      <c r="AE11" s="4">
        <f>IF(AE$2=Calculation!$E$6,Data!AD11,0)</f>
        <v>0</v>
      </c>
      <c r="AF11" s="4">
        <f>IF(AF$2=Calculation!$E$6,Data!AE11,0)</f>
        <v>0</v>
      </c>
      <c r="AG11" s="4">
        <f>IF(AG$2=Calculation!$E$6,Data!AF11,0)</f>
        <v>0</v>
      </c>
      <c r="AH11" s="6">
        <f t="shared" si="3"/>
        <v>0</v>
      </c>
      <c r="AI11" s="18">
        <f>IF(AI$2=Calculation!$F$6,0,0)</f>
        <v>0</v>
      </c>
      <c r="AJ11" s="4">
        <f>IF(AJ$2=Calculation!$F$6,Data!AG11,0)</f>
        <v>0</v>
      </c>
      <c r="AK11" s="4">
        <f>IF(AK$2=Calculation!$F$6,Data!AH11,0)</f>
        <v>0</v>
      </c>
      <c r="AL11" s="4">
        <f>IF(AL$2=Calculation!$F$6,Data!AI11,0)</f>
        <v>0</v>
      </c>
      <c r="AM11" s="4">
        <f>IF(AM$2=Calculation!$F$6,Data!AJ11,0)</f>
        <v>0</v>
      </c>
      <c r="AN11" s="4">
        <f>IF(AN$2=Calculation!$F$6,Data!AK11,0)</f>
        <v>0</v>
      </c>
      <c r="AO11" s="4">
        <f>IF(AO$2=Calculation!$F$6,Data!AL11,0)</f>
        <v>0</v>
      </c>
      <c r="AP11" s="4">
        <f>IF(AP$2=Calculation!$F$6,Data!AM11,0)</f>
        <v>0</v>
      </c>
      <c r="AQ11" s="6">
        <f t="shared" si="4"/>
        <v>0</v>
      </c>
      <c r="AR11" s="18">
        <f>IF(AR$2=Calculation!$G$6,0,0)</f>
        <v>0</v>
      </c>
      <c r="AS11" s="4">
        <f>IF(AS$2=Calculation!$G$6,Data!AN11,0)</f>
        <v>0</v>
      </c>
      <c r="AT11" s="4">
        <f>IF(AT$2=Calculation!$G$6,Data!AO11,0)</f>
        <v>0</v>
      </c>
      <c r="AU11" s="4">
        <f>IF(AU$2=Calculation!$G$6,Data!AP11,0)</f>
        <v>0</v>
      </c>
      <c r="AV11" s="4">
        <f>IF(AV$2=Calculation!$G$6,Data!AQ11,0)</f>
        <v>0</v>
      </c>
      <c r="AW11" s="4">
        <f>IF(AW$2=Calculation!$G$6,Data!AR11,0)</f>
        <v>0</v>
      </c>
      <c r="AX11" s="4">
        <f>IF(AX$2=Calculation!$G$6,Data!AS11,0)</f>
        <v>0</v>
      </c>
      <c r="AY11" s="4">
        <f>IF(AY$2=Calculation!$G$6,Data!AT11,0)</f>
        <v>0</v>
      </c>
      <c r="AZ11" s="6">
        <f t="shared" si="5"/>
        <v>0</v>
      </c>
      <c r="BA11" s="18">
        <f>IF(BA$2=Calculation!$H$6,0,0)</f>
        <v>0</v>
      </c>
      <c r="BB11" s="4">
        <f>IF(BB$2=Calculation!$H$6,Data!AU11,0)</f>
        <v>0</v>
      </c>
      <c r="BC11" s="4">
        <f>IF(BC$2=Calculation!$H$6,Data!AV11,0)</f>
        <v>0</v>
      </c>
      <c r="BD11" s="4">
        <f>IF(BD$2=Calculation!$H$6,Data!AW11,0)</f>
        <v>0</v>
      </c>
      <c r="BE11" s="4">
        <f>IF(BE$2=Calculation!$H$6,Data!AX11,0)</f>
        <v>0</v>
      </c>
      <c r="BF11" s="4">
        <f>IF(BF$2=Calculation!$H$6,Data!AY11,0)</f>
        <v>0</v>
      </c>
      <c r="BG11" s="4">
        <f>IF(BG$2=Calculation!$H$6,Data!AZ11,0)</f>
        <v>0</v>
      </c>
      <c r="BH11" s="4">
        <f>IF(BH$2=Calculation!$H$6,Data!BA11,0)</f>
        <v>0</v>
      </c>
      <c r="BI11" s="6">
        <f t="shared" si="6"/>
        <v>0</v>
      </c>
      <c r="BJ11" s="78">
        <f>IF(Calculation!$I$6="Yes",Data!BB11,0)</f>
        <v>0</v>
      </c>
      <c r="BK11" s="18">
        <f>IF(BK$2=Calculation!$M$4,0,0)</f>
        <v>0</v>
      </c>
      <c r="BL11" s="4">
        <f>IF(BL$2=Calculation!$M$4,Data!BW11,0)</f>
        <v>0</v>
      </c>
      <c r="BM11" s="4">
        <f>IF(BM$2=Calculation!$M$4,Data!BX11,0)</f>
        <v>0.22100000000000003</v>
      </c>
      <c r="BN11" s="4">
        <f>IF(BN$2=Calculation!$M$4,Data!BY11,0)</f>
        <v>0</v>
      </c>
      <c r="BO11" s="4">
        <f>IF(BO$2=Calculation!$M$4,Data!BZ11,0)</f>
        <v>0</v>
      </c>
      <c r="BP11" s="6">
        <f t="shared" si="0"/>
        <v>0.22100000000000003</v>
      </c>
      <c r="BQ11" s="4">
        <f>IF(Calculation!$K$6='Reference Data'!BQ$2,Data!BC11,0)</f>
        <v>0</v>
      </c>
      <c r="BR11" s="4">
        <f>IF(Calculation!$K$6='Reference Data'!BR$2,Data!BD11,0)</f>
        <v>0</v>
      </c>
      <c r="BS11" s="4">
        <f>IF(Calculation!$K$6='Reference Data'!BS$2,Data!BE11,0)</f>
        <v>0</v>
      </c>
      <c r="BT11" s="4">
        <f>IF(Calculation!$K$6='Reference Data'!BT$2,Data!BF11,0)</f>
        <v>156.673</v>
      </c>
      <c r="BU11" s="80">
        <f t="shared" si="1"/>
        <v>156.673</v>
      </c>
      <c r="BV11" s="18">
        <f>IF(Calculation!$L$6="Yes",IF((Calculation!J15)&lt;Calculation!K15,(Calculation!J15-Calculation!K15)*Calculation!$L$5,0),0)</f>
        <v>-6.428322945205508</v>
      </c>
      <c r="BW11" s="83">
        <f>IF(Calculation!$M$6="Yes",'Reference Data'!BP11*Calculation!$M$5,0)</f>
        <v>0.11050000000000001</v>
      </c>
      <c r="BX11" s="18">
        <f>IF(Calculation!$N$6='Reference Data'!BX$2,0,0)</f>
        <v>0</v>
      </c>
      <c r="BY11" s="4">
        <f>IF(Calculation!$N$6='Reference Data'!BY$2,Data!AU11*Calculation!$N$5,0)</f>
        <v>0</v>
      </c>
      <c r="BZ11" s="4">
        <f>IF(Calculation!$N$6='Reference Data'!BZ$2,Data!AV11*Calculation!$N$5,0)</f>
        <v>0</v>
      </c>
      <c r="CA11" s="4">
        <f>IF(Calculation!$N$6='Reference Data'!CA$2,Data!AW11*Calculation!$N$5,0)</f>
        <v>0</v>
      </c>
      <c r="CB11" s="4">
        <f>IF(Calculation!$N$6='Reference Data'!CB$2,Data!AX11*Calculation!$N$5,0)</f>
        <v>0</v>
      </c>
      <c r="CC11" s="4">
        <f>IF(Calculation!$N$6='Reference Data'!CC$2,Data!AY11*Calculation!$N$5,0)</f>
        <v>0</v>
      </c>
      <c r="CD11" s="4">
        <f>IF(Calculation!$N$6='Reference Data'!CD$2,Data!AZ11*Calculation!$N$5,0)</f>
        <v>0</v>
      </c>
      <c r="CE11" s="4">
        <f>IF(Calculation!$N$6='Reference Data'!CE$2,Data!BA11*Calculation!$N$5,0)</f>
        <v>0</v>
      </c>
      <c r="CF11" s="6">
        <f t="shared" si="7"/>
        <v>0</v>
      </c>
      <c r="CG11" s="83">
        <f>IF(Calculation!$O$6="Yes",IF((Calculation!J15-'Reference Data'!BU11)&gt;0,(Calculation!J15-'Reference Data'!BU11)*Calculation!$O$5,0),0)</f>
        <v>0</v>
      </c>
      <c r="CH11" s="6">
        <f>IF(Calculation!$P$6="Yes",'Proportional Share Calculation'!E14,0)</f>
        <v>4.342849468235858</v>
      </c>
    </row>
    <row r="12" spans="1:86" ht="15">
      <c r="A12" s="12">
        <v>10055</v>
      </c>
      <c r="B12" s="165" t="s">
        <v>18</v>
      </c>
      <c r="C12" s="18">
        <f>IF(Calculation!$C$6='Reference Data'!C$2,Data!C12,0)</f>
        <v>0</v>
      </c>
      <c r="D12" s="4">
        <f>IF(Calculation!$C$6='Reference Data'!D$2,Data!D12,0)</f>
        <v>0</v>
      </c>
      <c r="E12" s="4">
        <f>IF(Calculation!$C$6='Reference Data'!E$2,Data!E12,0)</f>
        <v>0.38418984018264846</v>
      </c>
      <c r="F12" s="4">
        <f>IF(Calculation!$C$6='Reference Data'!F$2,Data!F12,0)</f>
        <v>0</v>
      </c>
      <c r="G12" s="4">
        <f>IF(Calculation!$C$6='Reference Data'!G$2,Data!G12,0)</f>
        <v>0</v>
      </c>
      <c r="H12" s="4">
        <f>IF(Calculation!$C$6='Reference Data'!H$2,Data!H12,0)</f>
        <v>0</v>
      </c>
      <c r="I12" s="4">
        <f>IF(Calculation!$C$6='Reference Data'!I$2,Data!I12,0)</f>
        <v>0</v>
      </c>
      <c r="J12" s="4">
        <f>IF(Calculation!$C$6='Reference Data'!J$2,Data!J12,0)</f>
        <v>0</v>
      </c>
      <c r="K12" s="4">
        <f>IF(Calculation!$C$6='Reference Data'!K$2,Data!K12,0)</f>
        <v>0</v>
      </c>
      <c r="L12" s="4">
        <f>IF(Calculation!$C$6='Reference Data'!L$2,Data!L12,0)</f>
        <v>0</v>
      </c>
      <c r="M12" s="4">
        <f>IF(Calculation!$C$6='Reference Data'!M$2,Data!M12,0)</f>
        <v>0</v>
      </c>
      <c r="N12" s="4">
        <f>IF(Calculation!$C$6='Reference Data'!N$2,Data!N12,0)</f>
        <v>0</v>
      </c>
      <c r="O12" s="4">
        <f>IF(Calculation!$C$6='Reference Data'!O$2,Data!O12,0)</f>
        <v>0</v>
      </c>
      <c r="P12" s="4">
        <f>IF(Calculation!$C$6='Reference Data'!P$2,Data!P12,0)</f>
        <v>0</v>
      </c>
      <c r="Q12" s="4">
        <f>IF(Calculation!$C$6='Reference Data'!Q$2,Data!Q12,0)</f>
        <v>0</v>
      </c>
      <c r="R12" s="21">
        <f t="shared" si="2"/>
        <v>0.38418984018264846</v>
      </c>
      <c r="S12" s="18">
        <f>IF(Calculation!$D$6="Yes",Data!R12,0)</f>
        <v>0</v>
      </c>
      <c r="T12" s="18">
        <f>IF(T$2=Calculation!$E$6,Data!S12,0)</f>
        <v>0</v>
      </c>
      <c r="U12" s="4">
        <f>IF(U$2=Calculation!$E$6,Data!T12,0)</f>
        <v>0</v>
      </c>
      <c r="V12" s="4">
        <f>IF(V$2=Calculation!$E$6,Data!U12,0)</f>
        <v>0</v>
      </c>
      <c r="W12" s="4">
        <f>IF(W$2=Calculation!$E$6,Data!V12,0)</f>
        <v>0</v>
      </c>
      <c r="X12" s="4">
        <f>IF(X$2=Calculation!$E$6,Data!W12,0)</f>
        <v>0</v>
      </c>
      <c r="Y12" s="4">
        <f>IF(Y$2=Calculation!$E$6,Data!X12,0)</f>
        <v>0</v>
      </c>
      <c r="Z12" s="4">
        <f>IF(Z$2=Calculation!$E$6,Data!Y12,0)</f>
        <v>0</v>
      </c>
      <c r="AA12" s="4">
        <f>IF(AA$2=Calculation!$E$6,Data!Z12,0)</f>
        <v>0</v>
      </c>
      <c r="AB12" s="4">
        <f>IF(AB$2=Calculation!$E$6,Data!AA12,0)</f>
        <v>0</v>
      </c>
      <c r="AC12" s="4">
        <f>IF(AC$2=Calculation!$E$6,Data!AB12,0)</f>
        <v>0</v>
      </c>
      <c r="AD12" s="4">
        <f>IF(AD$2=Calculation!$E$6,Data!AC12,0)</f>
        <v>0</v>
      </c>
      <c r="AE12" s="4">
        <f>IF(AE$2=Calculation!$E$6,Data!AD12,0)</f>
        <v>0</v>
      </c>
      <c r="AF12" s="4">
        <f>IF(AF$2=Calculation!$E$6,Data!AE12,0)</f>
        <v>0</v>
      </c>
      <c r="AG12" s="4">
        <f>IF(AG$2=Calculation!$E$6,Data!AF12,0)</f>
        <v>0</v>
      </c>
      <c r="AH12" s="6">
        <f t="shared" si="3"/>
        <v>0</v>
      </c>
      <c r="AI12" s="18">
        <f>IF(AI$2=Calculation!$F$6,0,0)</f>
        <v>0</v>
      </c>
      <c r="AJ12" s="4">
        <f>IF(AJ$2=Calculation!$F$6,Data!AG12,0)</f>
        <v>0</v>
      </c>
      <c r="AK12" s="4">
        <f>IF(AK$2=Calculation!$F$6,Data!AH12,0)</f>
        <v>0</v>
      </c>
      <c r="AL12" s="4">
        <f>IF(AL$2=Calculation!$F$6,Data!AI12,0)</f>
        <v>0</v>
      </c>
      <c r="AM12" s="4">
        <f>IF(AM$2=Calculation!$F$6,Data!AJ12,0)</f>
        <v>0</v>
      </c>
      <c r="AN12" s="4">
        <f>IF(AN$2=Calculation!$F$6,Data!AK12,0)</f>
        <v>0</v>
      </c>
      <c r="AO12" s="4">
        <f>IF(AO$2=Calculation!$F$6,Data!AL12,0)</f>
        <v>0</v>
      </c>
      <c r="AP12" s="4">
        <f>IF(AP$2=Calculation!$F$6,Data!AM12,0)</f>
        <v>0</v>
      </c>
      <c r="AQ12" s="6">
        <f t="shared" si="4"/>
        <v>0</v>
      </c>
      <c r="AR12" s="18">
        <f>IF(AR$2=Calculation!$G$6,0,0)</f>
        <v>0</v>
      </c>
      <c r="AS12" s="4">
        <f>IF(AS$2=Calculation!$G$6,Data!AN12,0)</f>
        <v>0</v>
      </c>
      <c r="AT12" s="4">
        <f>IF(AT$2=Calculation!$G$6,Data!AO12,0)</f>
        <v>0</v>
      </c>
      <c r="AU12" s="4">
        <f>IF(AU$2=Calculation!$G$6,Data!AP12,0)</f>
        <v>0</v>
      </c>
      <c r="AV12" s="4">
        <f>IF(AV$2=Calculation!$G$6,Data!AQ12,0)</f>
        <v>0</v>
      </c>
      <c r="AW12" s="4">
        <f>IF(AW$2=Calculation!$G$6,Data!AR12,0)</f>
        <v>0</v>
      </c>
      <c r="AX12" s="4">
        <f>IF(AX$2=Calculation!$G$6,Data!AS12,0)</f>
        <v>0</v>
      </c>
      <c r="AY12" s="4">
        <f>IF(AY$2=Calculation!$G$6,Data!AT12,0)</f>
        <v>0</v>
      </c>
      <c r="AZ12" s="6">
        <f t="shared" si="5"/>
        <v>0</v>
      </c>
      <c r="BA12" s="18">
        <f>IF(BA$2=Calculation!$H$6,0,0)</f>
        <v>0</v>
      </c>
      <c r="BB12" s="4">
        <f>IF(BB$2=Calculation!$H$6,Data!AU12,0)</f>
        <v>0</v>
      </c>
      <c r="BC12" s="4">
        <f>IF(BC$2=Calculation!$H$6,Data!AV12,0)</f>
        <v>0</v>
      </c>
      <c r="BD12" s="4">
        <f>IF(BD$2=Calculation!$H$6,Data!AW12,0)</f>
        <v>0</v>
      </c>
      <c r="BE12" s="4">
        <f>IF(BE$2=Calculation!$H$6,Data!AX12,0)</f>
        <v>0</v>
      </c>
      <c r="BF12" s="4">
        <f>IF(BF$2=Calculation!$H$6,Data!AY12,0)</f>
        <v>0</v>
      </c>
      <c r="BG12" s="4">
        <f>IF(BG$2=Calculation!$H$6,Data!AZ12,0)</f>
        <v>0</v>
      </c>
      <c r="BH12" s="4">
        <f>IF(BH$2=Calculation!$H$6,Data!BA12,0)</f>
        <v>0</v>
      </c>
      <c r="BI12" s="6">
        <f t="shared" si="6"/>
        <v>0</v>
      </c>
      <c r="BJ12" s="78">
        <f>IF(Calculation!$I$6="Yes",Data!BB12,0)</f>
        <v>0</v>
      </c>
      <c r="BK12" s="18">
        <f>IF(BK$2=Calculation!$M$4,0,0)</f>
        <v>0</v>
      </c>
      <c r="BL12" s="4">
        <f>IF(BL$2=Calculation!$M$4,Data!BW12,0)</f>
        <v>0</v>
      </c>
      <c r="BM12" s="4">
        <f>IF(BM$2=Calculation!$M$4,Data!BX12,0)</f>
        <v>0</v>
      </c>
      <c r="BN12" s="4">
        <f>IF(BN$2=Calculation!$M$4,Data!BY12,0)</f>
        <v>0</v>
      </c>
      <c r="BO12" s="4">
        <f>IF(BO$2=Calculation!$M$4,Data!BZ12,0)</f>
        <v>0</v>
      </c>
      <c r="BP12" s="6">
        <f t="shared" si="0"/>
        <v>0</v>
      </c>
      <c r="BQ12" s="4">
        <f>IF(Calculation!$K$6='Reference Data'!BQ$2,Data!BC12,0)</f>
        <v>0</v>
      </c>
      <c r="BR12" s="4">
        <f>IF(Calculation!$K$6='Reference Data'!BR$2,Data!BD12,0)</f>
        <v>0</v>
      </c>
      <c r="BS12" s="4">
        <f>IF(Calculation!$K$6='Reference Data'!BS$2,Data!BE12,0)</f>
        <v>0</v>
      </c>
      <c r="BT12" s="4">
        <f>IF(Calculation!$K$6='Reference Data'!BT$2,Data!BF12,0)</f>
        <v>0.398</v>
      </c>
      <c r="BU12" s="80">
        <f t="shared" si="1"/>
        <v>0.398</v>
      </c>
      <c r="BV12" s="18">
        <f>IF(Calculation!$L$6="Yes",IF((Calculation!J16)&lt;Calculation!K16,(Calculation!J16-Calculation!K16)*Calculation!$L$5,0),0)</f>
        <v>-0.013810159817351564</v>
      </c>
      <c r="BW12" s="83">
        <f>IF(Calculation!$M$6="Yes",'Reference Data'!BP12*Calculation!$M$5,0)</f>
        <v>0</v>
      </c>
      <c r="BX12" s="18">
        <f>IF(Calculation!$N$6='Reference Data'!BX$2,0,0)</f>
        <v>0</v>
      </c>
      <c r="BY12" s="4">
        <f>IF(Calculation!$N$6='Reference Data'!BY$2,Data!AU12*Calculation!$N$5,0)</f>
        <v>0</v>
      </c>
      <c r="BZ12" s="4">
        <f>IF(Calculation!$N$6='Reference Data'!BZ$2,Data!AV12*Calculation!$N$5,0)</f>
        <v>0</v>
      </c>
      <c r="CA12" s="4">
        <f>IF(Calculation!$N$6='Reference Data'!CA$2,Data!AW12*Calculation!$N$5,0)</f>
        <v>0</v>
      </c>
      <c r="CB12" s="4">
        <f>IF(Calculation!$N$6='Reference Data'!CB$2,Data!AX12*Calculation!$N$5,0)</f>
        <v>0</v>
      </c>
      <c r="CC12" s="4">
        <f>IF(Calculation!$N$6='Reference Data'!CC$2,Data!AY12*Calculation!$N$5,0)</f>
        <v>0</v>
      </c>
      <c r="CD12" s="4">
        <f>IF(Calculation!$N$6='Reference Data'!CD$2,Data!AZ12*Calculation!$N$5,0)</f>
        <v>0</v>
      </c>
      <c r="CE12" s="4">
        <f>IF(Calculation!$N$6='Reference Data'!CE$2,Data!BA12*Calculation!$N$5,0)</f>
        <v>0</v>
      </c>
      <c r="CF12" s="6">
        <f t="shared" si="7"/>
        <v>0</v>
      </c>
      <c r="CG12" s="83">
        <f>IF(Calculation!$O$6="Yes",IF((Calculation!J16-'Reference Data'!BU12)&gt;0,(Calculation!J16-'Reference Data'!BU12)*Calculation!$O$5,0),0)</f>
        <v>0</v>
      </c>
      <c r="CH12" s="6">
        <f>IF(Calculation!$P$6="Yes",'Proportional Share Calculation'!E15,0)</f>
        <v>0.011096915156641294</v>
      </c>
    </row>
    <row r="13" spans="1:86" ht="15">
      <c r="A13" s="12">
        <v>10057</v>
      </c>
      <c r="B13" s="165" t="s">
        <v>19</v>
      </c>
      <c r="C13" s="18">
        <f>IF(Calculation!$C$6='Reference Data'!C$2,Data!C13,0)</f>
        <v>0</v>
      </c>
      <c r="D13" s="4">
        <f>IF(Calculation!$C$6='Reference Data'!D$2,Data!D13,0)</f>
        <v>0</v>
      </c>
      <c r="E13" s="4">
        <f>IF(Calculation!$C$6='Reference Data'!E$2,Data!E13,0)</f>
        <v>20.13381324200913</v>
      </c>
      <c r="F13" s="4">
        <f>IF(Calculation!$C$6='Reference Data'!F$2,Data!F13,0)</f>
        <v>0</v>
      </c>
      <c r="G13" s="4">
        <f>IF(Calculation!$C$6='Reference Data'!G$2,Data!G13,0)</f>
        <v>0</v>
      </c>
      <c r="H13" s="4">
        <f>IF(Calculation!$C$6='Reference Data'!H$2,Data!H13,0)</f>
        <v>0</v>
      </c>
      <c r="I13" s="4">
        <f>IF(Calculation!$C$6='Reference Data'!I$2,Data!I13,0)</f>
        <v>0</v>
      </c>
      <c r="J13" s="4">
        <f>IF(Calculation!$C$6='Reference Data'!J$2,Data!J13,0)</f>
        <v>0</v>
      </c>
      <c r="K13" s="4">
        <f>IF(Calculation!$C$6='Reference Data'!K$2,Data!K13,0)</f>
        <v>0</v>
      </c>
      <c r="L13" s="4">
        <f>IF(Calculation!$C$6='Reference Data'!L$2,Data!L13,0)</f>
        <v>0</v>
      </c>
      <c r="M13" s="4">
        <f>IF(Calculation!$C$6='Reference Data'!M$2,Data!M13,0)</f>
        <v>0</v>
      </c>
      <c r="N13" s="4">
        <f>IF(Calculation!$C$6='Reference Data'!N$2,Data!N13,0)</f>
        <v>0</v>
      </c>
      <c r="O13" s="4">
        <f>IF(Calculation!$C$6='Reference Data'!O$2,Data!O13,0)</f>
        <v>0</v>
      </c>
      <c r="P13" s="4">
        <f>IF(Calculation!$C$6='Reference Data'!P$2,Data!P13,0)</f>
        <v>0</v>
      </c>
      <c r="Q13" s="4">
        <f>IF(Calculation!$C$6='Reference Data'!Q$2,Data!Q13,0)</f>
        <v>0</v>
      </c>
      <c r="R13" s="21">
        <f t="shared" si="2"/>
        <v>20.13381324200913</v>
      </c>
      <c r="S13" s="18">
        <f>IF(Calculation!$D$6="Yes",Data!R13,0)</f>
        <v>0</v>
      </c>
      <c r="T13" s="18">
        <f>IF(T$2=Calculation!$E$6,Data!S13,0)</f>
        <v>0</v>
      </c>
      <c r="U13" s="4">
        <f>IF(U$2=Calculation!$E$6,Data!T13,0)</f>
        <v>0</v>
      </c>
      <c r="V13" s="4">
        <f>IF(V$2=Calculation!$E$6,Data!U13,0)</f>
        <v>0</v>
      </c>
      <c r="W13" s="4">
        <f>IF(W$2=Calculation!$E$6,Data!V13,0)</f>
        <v>0</v>
      </c>
      <c r="X13" s="4">
        <f>IF(X$2=Calculation!$E$6,Data!W13,0)</f>
        <v>0</v>
      </c>
      <c r="Y13" s="4">
        <f>IF(Y$2=Calculation!$E$6,Data!X13,0)</f>
        <v>0</v>
      </c>
      <c r="Z13" s="4">
        <f>IF(Z$2=Calculation!$E$6,Data!Y13,0)</f>
        <v>0</v>
      </c>
      <c r="AA13" s="4">
        <f>IF(AA$2=Calculation!$E$6,Data!Z13,0)</f>
        <v>0</v>
      </c>
      <c r="AB13" s="4">
        <f>IF(AB$2=Calculation!$E$6,Data!AA13,0)</f>
        <v>0</v>
      </c>
      <c r="AC13" s="4">
        <f>IF(AC$2=Calculation!$E$6,Data!AB13,0)</f>
        <v>0</v>
      </c>
      <c r="AD13" s="4">
        <f>IF(AD$2=Calculation!$E$6,Data!AC13,0)</f>
        <v>0</v>
      </c>
      <c r="AE13" s="4">
        <f>IF(AE$2=Calculation!$E$6,Data!AD13,0)</f>
        <v>0</v>
      </c>
      <c r="AF13" s="4">
        <f>IF(AF$2=Calculation!$E$6,Data!AE13,0)</f>
        <v>0</v>
      </c>
      <c r="AG13" s="4">
        <f>IF(AG$2=Calculation!$E$6,Data!AF13,0)</f>
        <v>0</v>
      </c>
      <c r="AH13" s="6">
        <f t="shared" si="3"/>
        <v>0</v>
      </c>
      <c r="AI13" s="18">
        <f>IF(AI$2=Calculation!$F$6,0,0)</f>
        <v>0</v>
      </c>
      <c r="AJ13" s="4">
        <f>IF(AJ$2=Calculation!$F$6,Data!AG13,0)</f>
        <v>0</v>
      </c>
      <c r="AK13" s="4">
        <f>IF(AK$2=Calculation!$F$6,Data!AH13,0)</f>
        <v>0.15810502283105024</v>
      </c>
      <c r="AL13" s="4">
        <f>IF(AL$2=Calculation!$F$6,Data!AI13,0)</f>
        <v>0</v>
      </c>
      <c r="AM13" s="4">
        <f>IF(AM$2=Calculation!$F$6,Data!AJ13,0)</f>
        <v>0</v>
      </c>
      <c r="AN13" s="4">
        <f>IF(AN$2=Calculation!$F$6,Data!AK13,0)</f>
        <v>0</v>
      </c>
      <c r="AO13" s="4">
        <f>IF(AO$2=Calculation!$F$6,Data!AL13,0)</f>
        <v>0</v>
      </c>
      <c r="AP13" s="4">
        <f>IF(AP$2=Calculation!$F$6,Data!AM13,0)</f>
        <v>0</v>
      </c>
      <c r="AQ13" s="6">
        <f t="shared" si="4"/>
        <v>0.15810502283105024</v>
      </c>
      <c r="AR13" s="18">
        <f>IF(AR$2=Calculation!$G$6,0,0)</f>
        <v>0</v>
      </c>
      <c r="AS13" s="4">
        <f>IF(AS$2=Calculation!$G$6,Data!AN13,0)</f>
        <v>0</v>
      </c>
      <c r="AT13" s="4">
        <f>IF(AT$2=Calculation!$G$6,Data!AO13,0)</f>
        <v>0</v>
      </c>
      <c r="AU13" s="4">
        <f>IF(AU$2=Calculation!$G$6,Data!AP13,0)</f>
        <v>0</v>
      </c>
      <c r="AV13" s="4">
        <f>IF(AV$2=Calculation!$G$6,Data!AQ13,0)</f>
        <v>0</v>
      </c>
      <c r="AW13" s="4">
        <f>IF(AW$2=Calculation!$G$6,Data!AR13,0)</f>
        <v>0</v>
      </c>
      <c r="AX13" s="4">
        <f>IF(AX$2=Calculation!$G$6,Data!AS13,0)</f>
        <v>0</v>
      </c>
      <c r="AY13" s="4">
        <f>IF(AY$2=Calculation!$G$6,Data!AT13,0)</f>
        <v>0</v>
      </c>
      <c r="AZ13" s="6">
        <f t="shared" si="5"/>
        <v>0</v>
      </c>
      <c r="BA13" s="18">
        <f>IF(BA$2=Calculation!$H$6,0,0)</f>
        <v>0</v>
      </c>
      <c r="BB13" s="4">
        <f>IF(BB$2=Calculation!$H$6,Data!AU13,0)</f>
        <v>0</v>
      </c>
      <c r="BC13" s="4">
        <f>IF(BC$2=Calculation!$H$6,Data!AV13,0)</f>
        <v>0</v>
      </c>
      <c r="BD13" s="4">
        <f>IF(BD$2=Calculation!$H$6,Data!AW13,0)</f>
        <v>0</v>
      </c>
      <c r="BE13" s="4">
        <f>IF(BE$2=Calculation!$H$6,Data!AX13,0)</f>
        <v>0</v>
      </c>
      <c r="BF13" s="4">
        <f>IF(BF$2=Calculation!$H$6,Data!AY13,0)</f>
        <v>0</v>
      </c>
      <c r="BG13" s="4">
        <f>IF(BG$2=Calculation!$H$6,Data!AZ13,0)</f>
        <v>0</v>
      </c>
      <c r="BH13" s="4">
        <f>IF(BH$2=Calculation!$H$6,Data!BA13,0)</f>
        <v>0</v>
      </c>
      <c r="BI13" s="6">
        <f t="shared" si="6"/>
        <v>0</v>
      </c>
      <c r="BJ13" s="78">
        <f>IF(Calculation!$I$6="Yes",Data!BB13,0)</f>
        <v>0</v>
      </c>
      <c r="BK13" s="18">
        <f>IF(BK$2=Calculation!$M$4,0,0)</f>
        <v>0</v>
      </c>
      <c r="BL13" s="4">
        <f>IF(BL$2=Calculation!$M$4,Data!BW13,0)</f>
        <v>0</v>
      </c>
      <c r="BM13" s="4">
        <f>IF(BM$2=Calculation!$M$4,Data!BX13,0)</f>
        <v>0</v>
      </c>
      <c r="BN13" s="4">
        <f>IF(BN$2=Calculation!$M$4,Data!BY13,0)</f>
        <v>0</v>
      </c>
      <c r="BO13" s="4">
        <f>IF(BO$2=Calculation!$M$4,Data!BZ13,0)</f>
        <v>0</v>
      </c>
      <c r="BP13" s="6">
        <f t="shared" si="0"/>
        <v>0</v>
      </c>
      <c r="BQ13" s="4">
        <f>IF(Calculation!$K$6='Reference Data'!BQ$2,Data!BC13,0)</f>
        <v>0</v>
      </c>
      <c r="BR13" s="4">
        <f>IF(Calculation!$K$6='Reference Data'!BR$2,Data!BD13,0)</f>
        <v>0</v>
      </c>
      <c r="BS13" s="4">
        <f>IF(Calculation!$K$6='Reference Data'!BS$2,Data!BE13,0)</f>
        <v>0</v>
      </c>
      <c r="BT13" s="4">
        <f>IF(Calculation!$K$6='Reference Data'!BT$2,Data!BF13,0)</f>
        <v>21.069</v>
      </c>
      <c r="BU13" s="80">
        <f t="shared" si="1"/>
        <v>21.069</v>
      </c>
      <c r="BV13" s="18">
        <f>IF(Calculation!$L$6="Yes",IF((Calculation!J17)&lt;Calculation!K17,(Calculation!J17-Calculation!K17)*Calculation!$L$5,0),0)</f>
        <v>-1.0932917808219216</v>
      </c>
      <c r="BW13" s="83">
        <f>IF(Calculation!$M$6="Yes",'Reference Data'!BP13*Calculation!$M$5,0)</f>
        <v>0</v>
      </c>
      <c r="BX13" s="18">
        <f>IF(Calculation!$N$6='Reference Data'!BX$2,0,0)</f>
        <v>0</v>
      </c>
      <c r="BY13" s="4">
        <f>IF(Calculation!$N$6='Reference Data'!BY$2,Data!AU13*Calculation!$N$5,0)</f>
        <v>0</v>
      </c>
      <c r="BZ13" s="4">
        <f>IF(Calculation!$N$6='Reference Data'!BZ$2,Data!AV13*Calculation!$N$5,0)</f>
        <v>0</v>
      </c>
      <c r="CA13" s="4">
        <f>IF(Calculation!$N$6='Reference Data'!CA$2,Data!AW13*Calculation!$N$5,0)</f>
        <v>0</v>
      </c>
      <c r="CB13" s="4">
        <f>IF(Calculation!$N$6='Reference Data'!CB$2,Data!AX13*Calculation!$N$5,0)</f>
        <v>0</v>
      </c>
      <c r="CC13" s="4">
        <f>IF(Calculation!$N$6='Reference Data'!CC$2,Data!AY13*Calculation!$N$5,0)</f>
        <v>0</v>
      </c>
      <c r="CD13" s="4">
        <f>IF(Calculation!$N$6='Reference Data'!CD$2,Data!AZ13*Calculation!$N$5,0)</f>
        <v>0</v>
      </c>
      <c r="CE13" s="4">
        <f>IF(Calculation!$N$6='Reference Data'!CE$2,Data!BA13*Calculation!$N$5,0)</f>
        <v>0</v>
      </c>
      <c r="CF13" s="6">
        <f t="shared" si="7"/>
        <v>0</v>
      </c>
      <c r="CG13" s="83">
        <f>IF(Calculation!$O$6="Yes",IF((Calculation!J17-'Reference Data'!BU13)&gt;0,(Calculation!J17-'Reference Data'!BU13)*Calculation!$O$5,0),0)</f>
        <v>0</v>
      </c>
      <c r="CH13" s="6">
        <f>IF(Calculation!$P$6="Yes",'Proportional Share Calculation'!E16,0)</f>
        <v>0.5769770986048389</v>
      </c>
    </row>
    <row r="14" spans="1:86" ht="15">
      <c r="A14" s="12">
        <v>10059</v>
      </c>
      <c r="B14" s="165" t="s">
        <v>20</v>
      </c>
      <c r="C14" s="18">
        <f>IF(Calculation!$C$6='Reference Data'!C$2,Data!C14,0)</f>
        <v>0</v>
      </c>
      <c r="D14" s="4">
        <f>IF(Calculation!$C$6='Reference Data'!D$2,Data!D14,0)</f>
        <v>0</v>
      </c>
      <c r="E14" s="4">
        <f>IF(Calculation!$C$6='Reference Data'!E$2,Data!E14,0)</f>
        <v>7.5985666666666685</v>
      </c>
      <c r="F14" s="4">
        <f>IF(Calculation!$C$6='Reference Data'!F$2,Data!F14,0)</f>
        <v>0</v>
      </c>
      <c r="G14" s="4">
        <f>IF(Calculation!$C$6='Reference Data'!G$2,Data!G14,0)</f>
        <v>0</v>
      </c>
      <c r="H14" s="4">
        <f>IF(Calculation!$C$6='Reference Data'!H$2,Data!H14,0)</f>
        <v>0</v>
      </c>
      <c r="I14" s="4">
        <f>IF(Calculation!$C$6='Reference Data'!I$2,Data!I14,0)</f>
        <v>0</v>
      </c>
      <c r="J14" s="4">
        <f>IF(Calculation!$C$6='Reference Data'!J$2,Data!J14,0)</f>
        <v>0</v>
      </c>
      <c r="K14" s="4">
        <f>IF(Calculation!$C$6='Reference Data'!K$2,Data!K14,0)</f>
        <v>0</v>
      </c>
      <c r="L14" s="4">
        <f>IF(Calculation!$C$6='Reference Data'!L$2,Data!L14,0)</f>
        <v>0</v>
      </c>
      <c r="M14" s="4">
        <f>IF(Calculation!$C$6='Reference Data'!M$2,Data!M14,0)</f>
        <v>0</v>
      </c>
      <c r="N14" s="4">
        <f>IF(Calculation!$C$6='Reference Data'!N$2,Data!N14,0)</f>
        <v>0</v>
      </c>
      <c r="O14" s="4">
        <f>IF(Calculation!$C$6='Reference Data'!O$2,Data!O14,0)</f>
        <v>0</v>
      </c>
      <c r="P14" s="4">
        <f>IF(Calculation!$C$6='Reference Data'!P$2,Data!P14,0)</f>
        <v>0</v>
      </c>
      <c r="Q14" s="4">
        <f>IF(Calculation!$C$6='Reference Data'!Q$2,Data!Q14,0)</f>
        <v>0</v>
      </c>
      <c r="R14" s="21">
        <f t="shared" si="2"/>
        <v>7.5985666666666685</v>
      </c>
      <c r="S14" s="18">
        <f>IF(Calculation!$D$6="Yes",Data!R14,0)</f>
        <v>0</v>
      </c>
      <c r="T14" s="18">
        <f>IF(T$2=Calculation!$E$6,Data!S14,0)</f>
        <v>0</v>
      </c>
      <c r="U14" s="4">
        <f>IF(U$2=Calculation!$E$6,Data!T14,0)</f>
        <v>0</v>
      </c>
      <c r="V14" s="4">
        <f>IF(V$2=Calculation!$E$6,Data!U14,0)</f>
        <v>0</v>
      </c>
      <c r="W14" s="4">
        <f>IF(W$2=Calculation!$E$6,Data!V14,0)</f>
        <v>0</v>
      </c>
      <c r="X14" s="4">
        <f>IF(X$2=Calculation!$E$6,Data!W14,0)</f>
        <v>0</v>
      </c>
      <c r="Y14" s="4">
        <f>IF(Y$2=Calculation!$E$6,Data!X14,0)</f>
        <v>0</v>
      </c>
      <c r="Z14" s="4">
        <f>IF(Z$2=Calculation!$E$6,Data!Y14,0)</f>
        <v>0</v>
      </c>
      <c r="AA14" s="4">
        <f>IF(AA$2=Calculation!$E$6,Data!Z14,0)</f>
        <v>0</v>
      </c>
      <c r="AB14" s="4">
        <f>IF(AB$2=Calculation!$E$6,Data!AA14,0)</f>
        <v>0</v>
      </c>
      <c r="AC14" s="4">
        <f>IF(AC$2=Calculation!$E$6,Data!AB14,0)</f>
        <v>0</v>
      </c>
      <c r="AD14" s="4">
        <f>IF(AD$2=Calculation!$E$6,Data!AC14,0)</f>
        <v>0</v>
      </c>
      <c r="AE14" s="4">
        <f>IF(AE$2=Calculation!$E$6,Data!AD14,0)</f>
        <v>0</v>
      </c>
      <c r="AF14" s="4">
        <f>IF(AF$2=Calculation!$E$6,Data!AE14,0)</f>
        <v>0</v>
      </c>
      <c r="AG14" s="4">
        <f>IF(AG$2=Calculation!$E$6,Data!AF14,0)</f>
        <v>0</v>
      </c>
      <c r="AH14" s="6">
        <f t="shared" si="3"/>
        <v>0</v>
      </c>
      <c r="AI14" s="18">
        <f>IF(AI$2=Calculation!$F$6,0,0)</f>
        <v>0</v>
      </c>
      <c r="AJ14" s="4">
        <f>IF(AJ$2=Calculation!$F$6,Data!AG14,0)</f>
        <v>0</v>
      </c>
      <c r="AK14" s="4">
        <f>IF(AK$2=Calculation!$F$6,Data!AH14,0)</f>
        <v>0</v>
      </c>
      <c r="AL14" s="4">
        <f>IF(AL$2=Calculation!$F$6,Data!AI14,0)</f>
        <v>0</v>
      </c>
      <c r="AM14" s="4">
        <f>IF(AM$2=Calculation!$F$6,Data!AJ14,0)</f>
        <v>0</v>
      </c>
      <c r="AN14" s="4">
        <f>IF(AN$2=Calculation!$F$6,Data!AK14,0)</f>
        <v>0</v>
      </c>
      <c r="AO14" s="4">
        <f>IF(AO$2=Calculation!$F$6,Data!AL14,0)</f>
        <v>0</v>
      </c>
      <c r="AP14" s="4">
        <f>IF(AP$2=Calculation!$F$6,Data!AM14,0)</f>
        <v>0</v>
      </c>
      <c r="AQ14" s="6">
        <f t="shared" si="4"/>
        <v>0</v>
      </c>
      <c r="AR14" s="18">
        <f>IF(AR$2=Calculation!$G$6,0,0)</f>
        <v>0</v>
      </c>
      <c r="AS14" s="4">
        <f>IF(AS$2=Calculation!$G$6,Data!AN14,0)</f>
        <v>0</v>
      </c>
      <c r="AT14" s="4">
        <f>IF(AT$2=Calculation!$G$6,Data!AO14,0)</f>
        <v>0</v>
      </c>
      <c r="AU14" s="4">
        <f>IF(AU$2=Calculation!$G$6,Data!AP14,0)</f>
        <v>0</v>
      </c>
      <c r="AV14" s="4">
        <f>IF(AV$2=Calculation!$G$6,Data!AQ14,0)</f>
        <v>0</v>
      </c>
      <c r="AW14" s="4">
        <f>IF(AW$2=Calculation!$G$6,Data!AR14,0)</f>
        <v>0</v>
      </c>
      <c r="AX14" s="4">
        <f>IF(AX$2=Calculation!$G$6,Data!AS14,0)</f>
        <v>0</v>
      </c>
      <c r="AY14" s="4">
        <f>IF(AY$2=Calculation!$G$6,Data!AT14,0)</f>
        <v>0</v>
      </c>
      <c r="AZ14" s="6">
        <f t="shared" si="5"/>
        <v>0</v>
      </c>
      <c r="BA14" s="18">
        <f>IF(BA$2=Calculation!$H$6,0,0)</f>
        <v>0</v>
      </c>
      <c r="BB14" s="4">
        <f>IF(BB$2=Calculation!$H$6,Data!AU14,0)</f>
        <v>0</v>
      </c>
      <c r="BC14" s="4">
        <f>IF(BC$2=Calculation!$H$6,Data!AV14,0)</f>
        <v>0</v>
      </c>
      <c r="BD14" s="4">
        <f>IF(BD$2=Calculation!$H$6,Data!AW14,0)</f>
        <v>0</v>
      </c>
      <c r="BE14" s="4">
        <f>IF(BE$2=Calculation!$H$6,Data!AX14,0)</f>
        <v>0</v>
      </c>
      <c r="BF14" s="4">
        <f>IF(BF$2=Calculation!$H$6,Data!AY14,0)</f>
        <v>0</v>
      </c>
      <c r="BG14" s="4">
        <f>IF(BG$2=Calculation!$H$6,Data!AZ14,0)</f>
        <v>0</v>
      </c>
      <c r="BH14" s="4">
        <f>IF(BH$2=Calculation!$H$6,Data!BA14,0)</f>
        <v>0</v>
      </c>
      <c r="BI14" s="6">
        <f t="shared" si="6"/>
        <v>0</v>
      </c>
      <c r="BJ14" s="78">
        <f>IF(Calculation!$I$6="Yes",Data!BB14,0)</f>
        <v>0</v>
      </c>
      <c r="BK14" s="18">
        <f>IF(BK$2=Calculation!$M$4,0,0)</f>
        <v>0</v>
      </c>
      <c r="BL14" s="4">
        <f>IF(BL$2=Calculation!$M$4,Data!BW14,0)</f>
        <v>0</v>
      </c>
      <c r="BM14" s="4">
        <f>IF(BM$2=Calculation!$M$4,Data!BX14,0)</f>
        <v>0</v>
      </c>
      <c r="BN14" s="4">
        <f>IF(BN$2=Calculation!$M$4,Data!BY14,0)</f>
        <v>0</v>
      </c>
      <c r="BO14" s="4">
        <f>IF(BO$2=Calculation!$M$4,Data!BZ14,0)</f>
        <v>0</v>
      </c>
      <c r="BP14" s="6">
        <f t="shared" si="0"/>
        <v>0</v>
      </c>
      <c r="BQ14" s="4">
        <f>IF(Calculation!$K$6='Reference Data'!BQ$2,Data!BC14,0)</f>
        <v>0</v>
      </c>
      <c r="BR14" s="4">
        <f>IF(Calculation!$K$6='Reference Data'!BR$2,Data!BD14,0)</f>
        <v>0</v>
      </c>
      <c r="BS14" s="4">
        <f>IF(Calculation!$K$6='Reference Data'!BS$2,Data!BE14,0)</f>
        <v>0</v>
      </c>
      <c r="BT14" s="4">
        <f>IF(Calculation!$K$6='Reference Data'!BT$2,Data!BF14,0)</f>
        <v>7.639</v>
      </c>
      <c r="BU14" s="80">
        <f t="shared" si="1"/>
        <v>7.639</v>
      </c>
      <c r="BV14" s="18">
        <f>IF(Calculation!$L$6="Yes",IF((Calculation!J18)&lt;Calculation!K18,(Calculation!J18-Calculation!K18)*Calculation!$L$5,0),0)</f>
        <v>-0.04043333333333177</v>
      </c>
      <c r="BW14" s="83">
        <f>IF(Calculation!$M$6="Yes",'Reference Data'!BP14*Calculation!$M$5,0)</f>
        <v>0</v>
      </c>
      <c r="BX14" s="18">
        <f>IF(Calculation!$N$6='Reference Data'!BX$2,0,0)</f>
        <v>0</v>
      </c>
      <c r="BY14" s="4">
        <f>IF(Calculation!$N$6='Reference Data'!BY$2,Data!AU14*Calculation!$N$5,0)</f>
        <v>0</v>
      </c>
      <c r="BZ14" s="4">
        <f>IF(Calculation!$N$6='Reference Data'!BZ$2,Data!AV14*Calculation!$N$5,0)</f>
        <v>0</v>
      </c>
      <c r="CA14" s="4">
        <f>IF(Calculation!$N$6='Reference Data'!CA$2,Data!AW14*Calculation!$N$5,0)</f>
        <v>0</v>
      </c>
      <c r="CB14" s="4">
        <f>IF(Calculation!$N$6='Reference Data'!CB$2,Data!AX14*Calculation!$N$5,0)</f>
        <v>0</v>
      </c>
      <c r="CC14" s="4">
        <f>IF(Calculation!$N$6='Reference Data'!CC$2,Data!AY14*Calculation!$N$5,0)</f>
        <v>0</v>
      </c>
      <c r="CD14" s="4">
        <f>IF(Calculation!$N$6='Reference Data'!CD$2,Data!AZ14*Calculation!$N$5,0)</f>
        <v>0</v>
      </c>
      <c r="CE14" s="4">
        <f>IF(Calculation!$N$6='Reference Data'!CE$2,Data!BA14*Calculation!$N$5,0)</f>
        <v>0</v>
      </c>
      <c r="CF14" s="6">
        <f t="shared" si="7"/>
        <v>0</v>
      </c>
      <c r="CG14" s="83">
        <f>IF(Calculation!$O$6="Yes",IF((Calculation!J18-'Reference Data'!BU14)&gt;0,(Calculation!J18-'Reference Data'!BU14)*Calculation!$O$5,0),0)</f>
        <v>0</v>
      </c>
      <c r="CH14" s="6">
        <f>IF(Calculation!$P$6="Yes",'Proportional Share Calculation'!E17,0)</f>
        <v>0.21947652122189287</v>
      </c>
    </row>
    <row r="15" spans="1:86" ht="15">
      <c r="A15" s="12">
        <v>10061</v>
      </c>
      <c r="B15" s="165" t="s">
        <v>21</v>
      </c>
      <c r="C15" s="18">
        <f>IF(Calculation!$C$6='Reference Data'!C$2,Data!C15,0)</f>
        <v>0</v>
      </c>
      <c r="D15" s="4">
        <f>IF(Calculation!$C$6='Reference Data'!D$2,Data!D15,0)</f>
        <v>0</v>
      </c>
      <c r="E15" s="4">
        <f>IF(Calculation!$C$6='Reference Data'!E$2,Data!E15,0)</f>
        <v>9.359002397260275</v>
      </c>
      <c r="F15" s="4">
        <f>IF(Calculation!$C$6='Reference Data'!F$2,Data!F15,0)</f>
        <v>0</v>
      </c>
      <c r="G15" s="4">
        <f>IF(Calculation!$C$6='Reference Data'!G$2,Data!G15,0)</f>
        <v>0</v>
      </c>
      <c r="H15" s="4">
        <f>IF(Calculation!$C$6='Reference Data'!H$2,Data!H15,0)</f>
        <v>0</v>
      </c>
      <c r="I15" s="4">
        <f>IF(Calculation!$C$6='Reference Data'!I$2,Data!I15,0)</f>
        <v>0</v>
      </c>
      <c r="J15" s="4">
        <f>IF(Calculation!$C$6='Reference Data'!J$2,Data!J15,0)</f>
        <v>0</v>
      </c>
      <c r="K15" s="4">
        <f>IF(Calculation!$C$6='Reference Data'!K$2,Data!K15,0)</f>
        <v>0</v>
      </c>
      <c r="L15" s="4">
        <f>IF(Calculation!$C$6='Reference Data'!L$2,Data!L15,0)</f>
        <v>0</v>
      </c>
      <c r="M15" s="4">
        <f>IF(Calculation!$C$6='Reference Data'!M$2,Data!M15,0)</f>
        <v>0</v>
      </c>
      <c r="N15" s="4">
        <f>IF(Calculation!$C$6='Reference Data'!N$2,Data!N15,0)</f>
        <v>0</v>
      </c>
      <c r="O15" s="4">
        <f>IF(Calculation!$C$6='Reference Data'!O$2,Data!O15,0)</f>
        <v>0</v>
      </c>
      <c r="P15" s="4">
        <f>IF(Calculation!$C$6='Reference Data'!P$2,Data!P15,0)</f>
        <v>0</v>
      </c>
      <c r="Q15" s="4">
        <f>IF(Calculation!$C$6='Reference Data'!Q$2,Data!Q15,0)</f>
        <v>0</v>
      </c>
      <c r="R15" s="21">
        <f t="shared" si="2"/>
        <v>9.359002397260275</v>
      </c>
      <c r="S15" s="18">
        <f>IF(Calculation!$D$6="Yes",Data!R15,0)</f>
        <v>0</v>
      </c>
      <c r="T15" s="18">
        <f>IF(T$2=Calculation!$E$6,Data!S15,0)</f>
        <v>0</v>
      </c>
      <c r="U15" s="4">
        <f>IF(U$2=Calculation!$E$6,Data!T15,0)</f>
        <v>0</v>
      </c>
      <c r="V15" s="4">
        <f>IF(V$2=Calculation!$E$6,Data!U15,0)</f>
        <v>0</v>
      </c>
      <c r="W15" s="4">
        <f>IF(W$2=Calculation!$E$6,Data!V15,0)</f>
        <v>0</v>
      </c>
      <c r="X15" s="4">
        <f>IF(X$2=Calculation!$E$6,Data!W15,0)</f>
        <v>0</v>
      </c>
      <c r="Y15" s="4">
        <f>IF(Y$2=Calculation!$E$6,Data!X15,0)</f>
        <v>0</v>
      </c>
      <c r="Z15" s="4">
        <f>IF(Z$2=Calculation!$E$6,Data!Y15,0)</f>
        <v>0</v>
      </c>
      <c r="AA15" s="4">
        <f>IF(AA$2=Calculation!$E$6,Data!Z15,0)</f>
        <v>0</v>
      </c>
      <c r="AB15" s="4">
        <f>IF(AB$2=Calculation!$E$6,Data!AA15,0)</f>
        <v>0</v>
      </c>
      <c r="AC15" s="4">
        <f>IF(AC$2=Calculation!$E$6,Data!AB15,0)</f>
        <v>0</v>
      </c>
      <c r="AD15" s="4">
        <f>IF(AD$2=Calculation!$E$6,Data!AC15,0)</f>
        <v>0</v>
      </c>
      <c r="AE15" s="4">
        <f>IF(AE$2=Calculation!$E$6,Data!AD15,0)</f>
        <v>0</v>
      </c>
      <c r="AF15" s="4">
        <f>IF(AF$2=Calculation!$E$6,Data!AE15,0)</f>
        <v>0</v>
      </c>
      <c r="AG15" s="4">
        <f>IF(AG$2=Calculation!$E$6,Data!AF15,0)</f>
        <v>0</v>
      </c>
      <c r="AH15" s="6">
        <f t="shared" si="3"/>
        <v>0</v>
      </c>
      <c r="AI15" s="18">
        <f>IF(AI$2=Calculation!$F$6,0,0)</f>
        <v>0</v>
      </c>
      <c r="AJ15" s="4">
        <f>IF(AJ$2=Calculation!$F$6,Data!AG15,0)</f>
        <v>0</v>
      </c>
      <c r="AK15" s="4">
        <f>IF(AK$2=Calculation!$F$6,Data!AH15,0)</f>
        <v>0</v>
      </c>
      <c r="AL15" s="4">
        <f>IF(AL$2=Calculation!$F$6,Data!AI15,0)</f>
        <v>0</v>
      </c>
      <c r="AM15" s="4">
        <f>IF(AM$2=Calculation!$F$6,Data!AJ15,0)</f>
        <v>0</v>
      </c>
      <c r="AN15" s="4">
        <f>IF(AN$2=Calculation!$F$6,Data!AK15,0)</f>
        <v>0</v>
      </c>
      <c r="AO15" s="4">
        <f>IF(AO$2=Calculation!$F$6,Data!AL15,0)</f>
        <v>0</v>
      </c>
      <c r="AP15" s="4">
        <f>IF(AP$2=Calculation!$F$6,Data!AM15,0)</f>
        <v>0</v>
      </c>
      <c r="AQ15" s="6">
        <f t="shared" si="4"/>
        <v>0</v>
      </c>
      <c r="AR15" s="18">
        <f>IF(AR$2=Calculation!$G$6,0,0)</f>
        <v>0</v>
      </c>
      <c r="AS15" s="4">
        <f>IF(AS$2=Calculation!$G$6,Data!AN15,0)</f>
        <v>0</v>
      </c>
      <c r="AT15" s="4">
        <f>IF(AT$2=Calculation!$G$6,Data!AO15,0)</f>
        <v>0</v>
      </c>
      <c r="AU15" s="4">
        <f>IF(AU$2=Calculation!$G$6,Data!AP15,0)</f>
        <v>0</v>
      </c>
      <c r="AV15" s="4">
        <f>IF(AV$2=Calculation!$G$6,Data!AQ15,0)</f>
        <v>0</v>
      </c>
      <c r="AW15" s="4">
        <f>IF(AW$2=Calculation!$G$6,Data!AR15,0)</f>
        <v>0</v>
      </c>
      <c r="AX15" s="4">
        <f>IF(AX$2=Calculation!$G$6,Data!AS15,0)</f>
        <v>0</v>
      </c>
      <c r="AY15" s="4">
        <f>IF(AY$2=Calculation!$G$6,Data!AT15,0)</f>
        <v>0</v>
      </c>
      <c r="AZ15" s="6">
        <f t="shared" si="5"/>
        <v>0</v>
      </c>
      <c r="BA15" s="18">
        <f>IF(BA$2=Calculation!$H$6,0,0)</f>
        <v>0</v>
      </c>
      <c r="BB15" s="4">
        <f>IF(BB$2=Calculation!$H$6,Data!AU15,0)</f>
        <v>0</v>
      </c>
      <c r="BC15" s="4">
        <f>IF(BC$2=Calculation!$H$6,Data!AV15,0)</f>
        <v>0</v>
      </c>
      <c r="BD15" s="4">
        <f>IF(BD$2=Calculation!$H$6,Data!AW15,0)</f>
        <v>0</v>
      </c>
      <c r="BE15" s="4">
        <f>IF(BE$2=Calculation!$H$6,Data!AX15,0)</f>
        <v>0</v>
      </c>
      <c r="BF15" s="4">
        <f>IF(BF$2=Calculation!$H$6,Data!AY15,0)</f>
        <v>0</v>
      </c>
      <c r="BG15" s="4">
        <f>IF(BG$2=Calculation!$H$6,Data!AZ15,0)</f>
        <v>0</v>
      </c>
      <c r="BH15" s="4">
        <f>IF(BH$2=Calculation!$H$6,Data!BA15,0)</f>
        <v>0</v>
      </c>
      <c r="BI15" s="6">
        <f t="shared" si="6"/>
        <v>0</v>
      </c>
      <c r="BJ15" s="78">
        <f>IF(Calculation!$I$6="Yes",Data!BB15,0)</f>
        <v>0</v>
      </c>
      <c r="BK15" s="18">
        <f>IF(BK$2=Calculation!$M$4,0,0)</f>
        <v>0</v>
      </c>
      <c r="BL15" s="4">
        <f>IF(BL$2=Calculation!$M$4,Data!BW15,0)</f>
        <v>0</v>
      </c>
      <c r="BM15" s="4">
        <f>IF(BM$2=Calculation!$M$4,Data!BX15,0)</f>
        <v>0</v>
      </c>
      <c r="BN15" s="4">
        <f>IF(BN$2=Calculation!$M$4,Data!BY15,0)</f>
        <v>0</v>
      </c>
      <c r="BO15" s="4">
        <f>IF(BO$2=Calculation!$M$4,Data!BZ15,0)</f>
        <v>0</v>
      </c>
      <c r="BP15" s="6">
        <f t="shared" si="0"/>
        <v>0</v>
      </c>
      <c r="BQ15" s="4">
        <f>IF(Calculation!$K$6='Reference Data'!BQ$2,Data!BC15,0)</f>
        <v>0</v>
      </c>
      <c r="BR15" s="4">
        <f>IF(Calculation!$K$6='Reference Data'!BR$2,Data!BD15,0)</f>
        <v>0</v>
      </c>
      <c r="BS15" s="4">
        <f>IF(Calculation!$K$6='Reference Data'!BS$2,Data!BE15,0)</f>
        <v>0</v>
      </c>
      <c r="BT15" s="4">
        <f>IF(Calculation!$K$6='Reference Data'!BT$2,Data!BF15,0)</f>
        <v>8.747</v>
      </c>
      <c r="BU15" s="80">
        <f t="shared" si="1"/>
        <v>8.747</v>
      </c>
      <c r="BV15" s="18">
        <f>IF(Calculation!$L$6="Yes",IF((Calculation!J19)&lt;Calculation!K19,(Calculation!J19-Calculation!K19)*Calculation!$L$5,0),0)</f>
        <v>0</v>
      </c>
      <c r="BW15" s="83">
        <f>IF(Calculation!$M$6="Yes",'Reference Data'!BP15*Calculation!$M$5,0)</f>
        <v>0</v>
      </c>
      <c r="BX15" s="18">
        <f>IF(Calculation!$N$6='Reference Data'!BX$2,0,0)</f>
        <v>0</v>
      </c>
      <c r="BY15" s="4">
        <f>IF(Calculation!$N$6='Reference Data'!BY$2,Data!AU15*Calculation!$N$5,0)</f>
        <v>0</v>
      </c>
      <c r="BZ15" s="4">
        <f>IF(Calculation!$N$6='Reference Data'!BZ$2,Data!AV15*Calculation!$N$5,0)</f>
        <v>0</v>
      </c>
      <c r="CA15" s="4">
        <f>IF(Calculation!$N$6='Reference Data'!CA$2,Data!AW15*Calculation!$N$5,0)</f>
        <v>0</v>
      </c>
      <c r="CB15" s="4">
        <f>IF(Calculation!$N$6='Reference Data'!CB$2,Data!AX15*Calculation!$N$5,0)</f>
        <v>0</v>
      </c>
      <c r="CC15" s="4">
        <f>IF(Calculation!$N$6='Reference Data'!CC$2,Data!AY15*Calculation!$N$5,0)</f>
        <v>0</v>
      </c>
      <c r="CD15" s="4">
        <f>IF(Calculation!$N$6='Reference Data'!CD$2,Data!AZ15*Calculation!$N$5,0)</f>
        <v>0</v>
      </c>
      <c r="CE15" s="4">
        <f>IF(Calculation!$N$6='Reference Data'!CE$2,Data!BA15*Calculation!$N$5,0)</f>
        <v>0</v>
      </c>
      <c r="CF15" s="6">
        <f t="shared" si="7"/>
        <v>0</v>
      </c>
      <c r="CG15" s="83">
        <f>IF(Calculation!$O$6="Yes",IF((Calculation!J19-'Reference Data'!BU15)&gt;0,(Calculation!J19-'Reference Data'!BU15)*Calculation!$O$5,0),0)</f>
        <v>0.1530005993150687</v>
      </c>
      <c r="CH15" s="6">
        <f>IF(Calculation!$P$6="Yes",'Proportional Share Calculation'!E18,0)</f>
        <v>0.2570670569989646</v>
      </c>
    </row>
    <row r="16" spans="1:86" ht="15">
      <c r="A16" s="12">
        <v>10062</v>
      </c>
      <c r="B16" s="165" t="s">
        <v>22</v>
      </c>
      <c r="C16" s="18">
        <f>IF(Calculation!$C$6='Reference Data'!C$2,Data!C16,0)</f>
        <v>0</v>
      </c>
      <c r="D16" s="4">
        <f>IF(Calculation!$C$6='Reference Data'!D$2,Data!D16,0)</f>
        <v>0</v>
      </c>
      <c r="E16" s="4">
        <f>IF(Calculation!$C$6='Reference Data'!E$2,Data!E16,0)</f>
        <v>9.146599315068494</v>
      </c>
      <c r="F16" s="4">
        <f>IF(Calculation!$C$6='Reference Data'!F$2,Data!F16,0)</f>
        <v>0</v>
      </c>
      <c r="G16" s="4">
        <f>IF(Calculation!$C$6='Reference Data'!G$2,Data!G16,0)</f>
        <v>0</v>
      </c>
      <c r="H16" s="4">
        <f>IF(Calculation!$C$6='Reference Data'!H$2,Data!H16,0)</f>
        <v>0</v>
      </c>
      <c r="I16" s="4">
        <f>IF(Calculation!$C$6='Reference Data'!I$2,Data!I16,0)</f>
        <v>0</v>
      </c>
      <c r="J16" s="4">
        <f>IF(Calculation!$C$6='Reference Data'!J$2,Data!J16,0)</f>
        <v>0</v>
      </c>
      <c r="K16" s="4">
        <f>IF(Calculation!$C$6='Reference Data'!K$2,Data!K16,0)</f>
        <v>0</v>
      </c>
      <c r="L16" s="4">
        <f>IF(Calculation!$C$6='Reference Data'!L$2,Data!L16,0)</f>
        <v>0</v>
      </c>
      <c r="M16" s="4">
        <f>IF(Calculation!$C$6='Reference Data'!M$2,Data!M16,0)</f>
        <v>0</v>
      </c>
      <c r="N16" s="4">
        <f>IF(Calculation!$C$6='Reference Data'!N$2,Data!N16,0)</f>
        <v>0</v>
      </c>
      <c r="O16" s="4">
        <f>IF(Calculation!$C$6='Reference Data'!O$2,Data!O16,0)</f>
        <v>0</v>
      </c>
      <c r="P16" s="4">
        <f>IF(Calculation!$C$6='Reference Data'!P$2,Data!P16,0)</f>
        <v>0</v>
      </c>
      <c r="Q16" s="4">
        <f>IF(Calculation!$C$6='Reference Data'!Q$2,Data!Q16,0)</f>
        <v>0</v>
      </c>
      <c r="R16" s="21">
        <f t="shared" si="2"/>
        <v>9.146599315068494</v>
      </c>
      <c r="S16" s="18">
        <f>IF(Calculation!$D$6="Yes",Data!R16,0)</f>
        <v>0</v>
      </c>
      <c r="T16" s="18">
        <f>IF(T$2=Calculation!$E$6,Data!S16,0)</f>
        <v>0</v>
      </c>
      <c r="U16" s="4">
        <f>IF(U$2=Calculation!$E$6,Data!T16,0)</f>
        <v>0</v>
      </c>
      <c r="V16" s="4">
        <f>IF(V$2=Calculation!$E$6,Data!U16,0)</f>
        <v>0</v>
      </c>
      <c r="W16" s="4">
        <f>IF(W$2=Calculation!$E$6,Data!V16,0)</f>
        <v>0</v>
      </c>
      <c r="X16" s="4">
        <f>IF(X$2=Calculation!$E$6,Data!W16,0)</f>
        <v>0</v>
      </c>
      <c r="Y16" s="4">
        <f>IF(Y$2=Calculation!$E$6,Data!X16,0)</f>
        <v>0</v>
      </c>
      <c r="Z16" s="4">
        <f>IF(Z$2=Calculation!$E$6,Data!Y16,0)</f>
        <v>0</v>
      </c>
      <c r="AA16" s="4">
        <f>IF(AA$2=Calculation!$E$6,Data!Z16,0)</f>
        <v>0</v>
      </c>
      <c r="AB16" s="4">
        <f>IF(AB$2=Calculation!$E$6,Data!AA16,0)</f>
        <v>0</v>
      </c>
      <c r="AC16" s="4">
        <f>IF(AC$2=Calculation!$E$6,Data!AB16,0)</f>
        <v>0</v>
      </c>
      <c r="AD16" s="4">
        <f>IF(AD$2=Calculation!$E$6,Data!AC16,0)</f>
        <v>0</v>
      </c>
      <c r="AE16" s="4">
        <f>IF(AE$2=Calculation!$E$6,Data!AD16,0)</f>
        <v>0</v>
      </c>
      <c r="AF16" s="4">
        <f>IF(AF$2=Calculation!$E$6,Data!AE16,0)</f>
        <v>0</v>
      </c>
      <c r="AG16" s="4">
        <f>IF(AG$2=Calculation!$E$6,Data!AF16,0)</f>
        <v>0</v>
      </c>
      <c r="AH16" s="6">
        <f t="shared" si="3"/>
        <v>0</v>
      </c>
      <c r="AI16" s="18">
        <f>IF(AI$2=Calculation!$F$6,0,0)</f>
        <v>0</v>
      </c>
      <c r="AJ16" s="4">
        <f>IF(AJ$2=Calculation!$F$6,Data!AG16,0)</f>
        <v>0</v>
      </c>
      <c r="AK16" s="4">
        <f>IF(AK$2=Calculation!$F$6,Data!AH16,0)</f>
        <v>1.8811643835616438</v>
      </c>
      <c r="AL16" s="4">
        <f>IF(AL$2=Calculation!$F$6,Data!AI16,0)</f>
        <v>0</v>
      </c>
      <c r="AM16" s="4">
        <f>IF(AM$2=Calculation!$F$6,Data!AJ16,0)</f>
        <v>0</v>
      </c>
      <c r="AN16" s="4">
        <f>IF(AN$2=Calculation!$F$6,Data!AK16,0)</f>
        <v>0</v>
      </c>
      <c r="AO16" s="4">
        <f>IF(AO$2=Calculation!$F$6,Data!AL16,0)</f>
        <v>0</v>
      </c>
      <c r="AP16" s="4">
        <f>IF(AP$2=Calculation!$F$6,Data!AM16,0)</f>
        <v>0</v>
      </c>
      <c r="AQ16" s="6">
        <f t="shared" si="4"/>
        <v>1.8811643835616438</v>
      </c>
      <c r="AR16" s="18">
        <f>IF(AR$2=Calculation!$G$6,0,0)</f>
        <v>0</v>
      </c>
      <c r="AS16" s="4">
        <f>IF(AS$2=Calculation!$G$6,Data!AN16,0)</f>
        <v>0</v>
      </c>
      <c r="AT16" s="4">
        <f>IF(AT$2=Calculation!$G$6,Data!AO16,0)</f>
        <v>0</v>
      </c>
      <c r="AU16" s="4">
        <f>IF(AU$2=Calculation!$G$6,Data!AP16,0)</f>
        <v>0</v>
      </c>
      <c r="AV16" s="4">
        <f>IF(AV$2=Calculation!$G$6,Data!AQ16,0)</f>
        <v>0</v>
      </c>
      <c r="AW16" s="4">
        <f>IF(AW$2=Calculation!$G$6,Data!AR16,0)</f>
        <v>0</v>
      </c>
      <c r="AX16" s="4">
        <f>IF(AX$2=Calculation!$G$6,Data!AS16,0)</f>
        <v>0</v>
      </c>
      <c r="AY16" s="4">
        <f>IF(AY$2=Calculation!$G$6,Data!AT16,0)</f>
        <v>0</v>
      </c>
      <c r="AZ16" s="6">
        <f t="shared" si="5"/>
        <v>0</v>
      </c>
      <c r="BA16" s="18">
        <f>IF(BA$2=Calculation!$H$6,0,0)</f>
        <v>0</v>
      </c>
      <c r="BB16" s="4">
        <f>IF(BB$2=Calculation!$H$6,Data!AU16,0)</f>
        <v>0</v>
      </c>
      <c r="BC16" s="4">
        <f>IF(BC$2=Calculation!$H$6,Data!AV16,0)</f>
        <v>0</v>
      </c>
      <c r="BD16" s="4">
        <f>IF(BD$2=Calculation!$H$6,Data!AW16,0)</f>
        <v>0</v>
      </c>
      <c r="BE16" s="4">
        <f>IF(BE$2=Calculation!$H$6,Data!AX16,0)</f>
        <v>0</v>
      </c>
      <c r="BF16" s="4">
        <f>IF(BF$2=Calculation!$H$6,Data!AY16,0)</f>
        <v>0</v>
      </c>
      <c r="BG16" s="4">
        <f>IF(BG$2=Calculation!$H$6,Data!AZ16,0)</f>
        <v>0</v>
      </c>
      <c r="BH16" s="4">
        <f>IF(BH$2=Calculation!$H$6,Data!BA16,0)</f>
        <v>0</v>
      </c>
      <c r="BI16" s="6">
        <f t="shared" si="6"/>
        <v>0</v>
      </c>
      <c r="BJ16" s="78">
        <f>IF(Calculation!$I$6="Yes",Data!BB16,0)</f>
        <v>0</v>
      </c>
      <c r="BK16" s="18">
        <f>IF(BK$2=Calculation!$M$4,0,0)</f>
        <v>0</v>
      </c>
      <c r="BL16" s="4">
        <f>IF(BL$2=Calculation!$M$4,Data!BW16,0)</f>
        <v>0</v>
      </c>
      <c r="BM16" s="4">
        <f>IF(BM$2=Calculation!$M$4,Data!BX16,0)</f>
        <v>0</v>
      </c>
      <c r="BN16" s="4">
        <f>IF(BN$2=Calculation!$M$4,Data!BY16,0)</f>
        <v>0</v>
      </c>
      <c r="BO16" s="4">
        <f>IF(BO$2=Calculation!$M$4,Data!BZ16,0)</f>
        <v>0</v>
      </c>
      <c r="BP16" s="6">
        <f t="shared" si="0"/>
        <v>0</v>
      </c>
      <c r="BQ16" s="4">
        <f>IF(Calculation!$K$6='Reference Data'!BQ$2,Data!BC16,0)</f>
        <v>0</v>
      </c>
      <c r="BR16" s="4">
        <f>IF(Calculation!$K$6='Reference Data'!BR$2,Data!BD16,0)</f>
        <v>0</v>
      </c>
      <c r="BS16" s="4">
        <f>IF(Calculation!$K$6='Reference Data'!BS$2,Data!BE16,0)</f>
        <v>0</v>
      </c>
      <c r="BT16" s="4">
        <f>IF(Calculation!$K$6='Reference Data'!BT$2,Data!BF16,0)</f>
        <v>5.32</v>
      </c>
      <c r="BU16" s="80">
        <f t="shared" si="1"/>
        <v>5.32</v>
      </c>
      <c r="BV16" s="18">
        <f>IF(Calculation!$L$6="Yes",IF((Calculation!J20)&lt;Calculation!K20,(Calculation!J20-Calculation!K20)*Calculation!$L$5,0),0)</f>
        <v>0</v>
      </c>
      <c r="BW16" s="83">
        <f>IF(Calculation!$M$6="Yes",'Reference Data'!BP16*Calculation!$M$5,0)</f>
        <v>0</v>
      </c>
      <c r="BX16" s="18">
        <f>IF(Calculation!$N$6='Reference Data'!BX$2,0,0)</f>
        <v>0</v>
      </c>
      <c r="BY16" s="4">
        <f>IF(Calculation!$N$6='Reference Data'!BY$2,Data!AU16*Calculation!$N$5,0)</f>
        <v>0</v>
      </c>
      <c r="BZ16" s="4">
        <f>IF(Calculation!$N$6='Reference Data'!BZ$2,Data!AV16*Calculation!$N$5,0)</f>
        <v>0</v>
      </c>
      <c r="CA16" s="4">
        <f>IF(Calculation!$N$6='Reference Data'!CA$2,Data!AW16*Calculation!$N$5,0)</f>
        <v>0</v>
      </c>
      <c r="CB16" s="4">
        <f>IF(Calculation!$N$6='Reference Data'!CB$2,Data!AX16*Calculation!$N$5,0)</f>
        <v>0</v>
      </c>
      <c r="CC16" s="4">
        <f>IF(Calculation!$N$6='Reference Data'!CC$2,Data!AY16*Calculation!$N$5,0)</f>
        <v>0</v>
      </c>
      <c r="CD16" s="4">
        <f>IF(Calculation!$N$6='Reference Data'!CD$2,Data!AZ16*Calculation!$N$5,0)</f>
        <v>0</v>
      </c>
      <c r="CE16" s="4">
        <f>IF(Calculation!$N$6='Reference Data'!CE$2,Data!BA16*Calculation!$N$5,0)</f>
        <v>0</v>
      </c>
      <c r="CF16" s="6">
        <f t="shared" si="7"/>
        <v>0</v>
      </c>
      <c r="CG16" s="83">
        <f>IF(Calculation!$O$6="Yes",IF((Calculation!J20-'Reference Data'!BU16)&gt;0,(Calculation!J20-'Reference Data'!BU16)*Calculation!$O$5,0),0)</f>
        <v>0.4863587328767125</v>
      </c>
      <c r="CH16" s="6">
        <f>IF(Calculation!$P$6="Yes",'Proportional Share Calculation'!E19,0)</f>
        <v>0.16771050009319366</v>
      </c>
    </row>
    <row r="17" spans="1:86" ht="15">
      <c r="A17" s="12">
        <v>10064</v>
      </c>
      <c r="B17" s="165" t="s">
        <v>23</v>
      </c>
      <c r="C17" s="18">
        <f>IF(Calculation!$C$6='Reference Data'!C$2,Data!C17,0)</f>
        <v>0</v>
      </c>
      <c r="D17" s="4">
        <f>IF(Calculation!$C$6='Reference Data'!D$2,Data!D17,0)</f>
        <v>0</v>
      </c>
      <c r="E17" s="4">
        <f>IF(Calculation!$C$6='Reference Data'!E$2,Data!E17,0)</f>
        <v>13.773583219178082</v>
      </c>
      <c r="F17" s="4">
        <f>IF(Calculation!$C$6='Reference Data'!F$2,Data!F17,0)</f>
        <v>0</v>
      </c>
      <c r="G17" s="4">
        <f>IF(Calculation!$C$6='Reference Data'!G$2,Data!G17,0)</f>
        <v>0</v>
      </c>
      <c r="H17" s="4">
        <f>IF(Calculation!$C$6='Reference Data'!H$2,Data!H17,0)</f>
        <v>0</v>
      </c>
      <c r="I17" s="4">
        <f>IF(Calculation!$C$6='Reference Data'!I$2,Data!I17,0)</f>
        <v>0</v>
      </c>
      <c r="J17" s="4">
        <f>IF(Calculation!$C$6='Reference Data'!J$2,Data!J17,0)</f>
        <v>0</v>
      </c>
      <c r="K17" s="4">
        <f>IF(Calculation!$C$6='Reference Data'!K$2,Data!K17,0)</f>
        <v>0</v>
      </c>
      <c r="L17" s="4">
        <f>IF(Calculation!$C$6='Reference Data'!L$2,Data!L17,0)</f>
        <v>0</v>
      </c>
      <c r="M17" s="4">
        <f>IF(Calculation!$C$6='Reference Data'!M$2,Data!M17,0)</f>
        <v>0</v>
      </c>
      <c r="N17" s="4">
        <f>IF(Calculation!$C$6='Reference Data'!N$2,Data!N17,0)</f>
        <v>0</v>
      </c>
      <c r="O17" s="4">
        <f>IF(Calculation!$C$6='Reference Data'!O$2,Data!O17,0)</f>
        <v>0</v>
      </c>
      <c r="P17" s="4">
        <f>IF(Calculation!$C$6='Reference Data'!P$2,Data!P17,0)</f>
        <v>0</v>
      </c>
      <c r="Q17" s="4">
        <f>IF(Calculation!$C$6='Reference Data'!Q$2,Data!Q17,0)</f>
        <v>0</v>
      </c>
      <c r="R17" s="21">
        <f t="shared" si="2"/>
        <v>13.773583219178082</v>
      </c>
      <c r="S17" s="18">
        <f>IF(Calculation!$D$6="Yes",Data!R17,0)</f>
        <v>0</v>
      </c>
      <c r="T17" s="18">
        <f>IF(T$2=Calculation!$E$6,Data!S17,0)</f>
        <v>0</v>
      </c>
      <c r="U17" s="4">
        <f>IF(U$2=Calculation!$E$6,Data!T17,0)</f>
        <v>0</v>
      </c>
      <c r="V17" s="4">
        <f>IF(V$2=Calculation!$E$6,Data!U17,0)</f>
        <v>0</v>
      </c>
      <c r="W17" s="4">
        <f>IF(W$2=Calculation!$E$6,Data!V17,0)</f>
        <v>0</v>
      </c>
      <c r="X17" s="4">
        <f>IF(X$2=Calculation!$E$6,Data!W17,0)</f>
        <v>0</v>
      </c>
      <c r="Y17" s="4">
        <f>IF(Y$2=Calculation!$E$6,Data!X17,0)</f>
        <v>0</v>
      </c>
      <c r="Z17" s="4">
        <f>IF(Z$2=Calculation!$E$6,Data!Y17,0)</f>
        <v>0</v>
      </c>
      <c r="AA17" s="4">
        <f>IF(AA$2=Calculation!$E$6,Data!Z17,0)</f>
        <v>0</v>
      </c>
      <c r="AB17" s="4">
        <f>IF(AB$2=Calculation!$E$6,Data!AA17,0)</f>
        <v>0</v>
      </c>
      <c r="AC17" s="4">
        <f>IF(AC$2=Calculation!$E$6,Data!AB17,0)</f>
        <v>0</v>
      </c>
      <c r="AD17" s="4">
        <f>IF(AD$2=Calculation!$E$6,Data!AC17,0)</f>
        <v>0</v>
      </c>
      <c r="AE17" s="4">
        <f>IF(AE$2=Calculation!$E$6,Data!AD17,0)</f>
        <v>0</v>
      </c>
      <c r="AF17" s="4">
        <f>IF(AF$2=Calculation!$E$6,Data!AE17,0)</f>
        <v>0</v>
      </c>
      <c r="AG17" s="4">
        <f>IF(AG$2=Calculation!$E$6,Data!AF17,0)</f>
        <v>0</v>
      </c>
      <c r="AH17" s="6">
        <f t="shared" si="3"/>
        <v>0</v>
      </c>
      <c r="AI17" s="18">
        <f>IF(AI$2=Calculation!$F$6,0,0)</f>
        <v>0</v>
      </c>
      <c r="AJ17" s="4">
        <f>IF(AJ$2=Calculation!$F$6,Data!AG17,0)</f>
        <v>0</v>
      </c>
      <c r="AK17" s="4">
        <f>IF(AK$2=Calculation!$F$6,Data!AH17,0)</f>
        <v>0</v>
      </c>
      <c r="AL17" s="4">
        <f>IF(AL$2=Calculation!$F$6,Data!AI17,0)</f>
        <v>0</v>
      </c>
      <c r="AM17" s="4">
        <f>IF(AM$2=Calculation!$F$6,Data!AJ17,0)</f>
        <v>0</v>
      </c>
      <c r="AN17" s="4">
        <f>IF(AN$2=Calculation!$F$6,Data!AK17,0)</f>
        <v>0</v>
      </c>
      <c r="AO17" s="4">
        <f>IF(AO$2=Calculation!$F$6,Data!AL17,0)</f>
        <v>0</v>
      </c>
      <c r="AP17" s="4">
        <f>IF(AP$2=Calculation!$F$6,Data!AM17,0)</f>
        <v>0</v>
      </c>
      <c r="AQ17" s="6">
        <f t="shared" si="4"/>
        <v>0</v>
      </c>
      <c r="AR17" s="18">
        <f>IF(AR$2=Calculation!$G$6,0,0)</f>
        <v>0</v>
      </c>
      <c r="AS17" s="4">
        <f>IF(AS$2=Calculation!$G$6,Data!AN17,0)</f>
        <v>0</v>
      </c>
      <c r="AT17" s="4">
        <f>IF(AT$2=Calculation!$G$6,Data!AO17,0)</f>
        <v>0</v>
      </c>
      <c r="AU17" s="4">
        <f>IF(AU$2=Calculation!$G$6,Data!AP17,0)</f>
        <v>0</v>
      </c>
      <c r="AV17" s="4">
        <f>IF(AV$2=Calculation!$G$6,Data!AQ17,0)</f>
        <v>0</v>
      </c>
      <c r="AW17" s="4">
        <f>IF(AW$2=Calculation!$G$6,Data!AR17,0)</f>
        <v>0</v>
      </c>
      <c r="AX17" s="4">
        <f>IF(AX$2=Calculation!$G$6,Data!AS17,0)</f>
        <v>0</v>
      </c>
      <c r="AY17" s="4">
        <f>IF(AY$2=Calculation!$G$6,Data!AT17,0)</f>
        <v>0</v>
      </c>
      <c r="AZ17" s="6">
        <f t="shared" si="5"/>
        <v>0</v>
      </c>
      <c r="BA17" s="18">
        <f>IF(BA$2=Calculation!$H$6,0,0)</f>
        <v>0</v>
      </c>
      <c r="BB17" s="4">
        <f>IF(BB$2=Calculation!$H$6,Data!AU17,0)</f>
        <v>0</v>
      </c>
      <c r="BC17" s="4">
        <f>IF(BC$2=Calculation!$H$6,Data!AV17,0)</f>
        <v>0</v>
      </c>
      <c r="BD17" s="4">
        <f>IF(BD$2=Calculation!$H$6,Data!AW17,0)</f>
        <v>0</v>
      </c>
      <c r="BE17" s="4">
        <f>IF(BE$2=Calculation!$H$6,Data!AX17,0)</f>
        <v>0</v>
      </c>
      <c r="BF17" s="4">
        <f>IF(BF$2=Calculation!$H$6,Data!AY17,0)</f>
        <v>0</v>
      </c>
      <c r="BG17" s="4">
        <f>IF(BG$2=Calculation!$H$6,Data!AZ17,0)</f>
        <v>0</v>
      </c>
      <c r="BH17" s="4">
        <f>IF(BH$2=Calculation!$H$6,Data!BA17,0)</f>
        <v>0</v>
      </c>
      <c r="BI17" s="6">
        <f t="shared" si="6"/>
        <v>0</v>
      </c>
      <c r="BJ17" s="78">
        <f>IF(Calculation!$I$6="Yes",Data!BB17,0)</f>
        <v>0</v>
      </c>
      <c r="BK17" s="18">
        <f>IF(BK$2=Calculation!$M$4,0,0)</f>
        <v>0</v>
      </c>
      <c r="BL17" s="4">
        <f>IF(BL$2=Calculation!$M$4,Data!BW17,0)</f>
        <v>0</v>
      </c>
      <c r="BM17" s="4">
        <f>IF(BM$2=Calculation!$M$4,Data!BX17,0)</f>
        <v>0</v>
      </c>
      <c r="BN17" s="4">
        <f>IF(BN$2=Calculation!$M$4,Data!BY17,0)</f>
        <v>0</v>
      </c>
      <c r="BO17" s="4">
        <f>IF(BO$2=Calculation!$M$4,Data!BZ17,0)</f>
        <v>0</v>
      </c>
      <c r="BP17" s="6">
        <f t="shared" si="0"/>
        <v>0</v>
      </c>
      <c r="BQ17" s="4">
        <f>IF(Calculation!$K$6='Reference Data'!BQ$2,Data!BC17,0)</f>
        <v>0</v>
      </c>
      <c r="BR17" s="4">
        <f>IF(Calculation!$K$6='Reference Data'!BR$2,Data!BD17,0)</f>
        <v>0</v>
      </c>
      <c r="BS17" s="4">
        <f>IF(Calculation!$K$6='Reference Data'!BS$2,Data!BE17,0)</f>
        <v>0</v>
      </c>
      <c r="BT17" s="4">
        <f>IF(Calculation!$K$6='Reference Data'!BT$2,Data!BF17,0)</f>
        <v>14.064</v>
      </c>
      <c r="BU17" s="80">
        <f t="shared" si="1"/>
        <v>14.064</v>
      </c>
      <c r="BV17" s="18">
        <f>IF(Calculation!$L$6="Yes",IF((Calculation!J21)&lt;Calculation!K21,(Calculation!J21-Calculation!K21)*Calculation!$L$5,0),0)</f>
        <v>-0.2904167808219178</v>
      </c>
      <c r="BW17" s="83">
        <f>IF(Calculation!$M$6="Yes",'Reference Data'!BP17*Calculation!$M$5,0)</f>
        <v>0</v>
      </c>
      <c r="BX17" s="18">
        <f>IF(Calculation!$N$6='Reference Data'!BX$2,0,0)</f>
        <v>0</v>
      </c>
      <c r="BY17" s="4">
        <f>IF(Calculation!$N$6='Reference Data'!BY$2,Data!AU17*Calculation!$N$5,0)</f>
        <v>0</v>
      </c>
      <c r="BZ17" s="4">
        <f>IF(Calculation!$N$6='Reference Data'!BZ$2,Data!AV17*Calculation!$N$5,0)</f>
        <v>0</v>
      </c>
      <c r="CA17" s="4">
        <f>IF(Calculation!$N$6='Reference Data'!CA$2,Data!AW17*Calculation!$N$5,0)</f>
        <v>0</v>
      </c>
      <c r="CB17" s="4">
        <f>IF(Calculation!$N$6='Reference Data'!CB$2,Data!AX17*Calculation!$N$5,0)</f>
        <v>0</v>
      </c>
      <c r="CC17" s="4">
        <f>IF(Calculation!$N$6='Reference Data'!CC$2,Data!AY17*Calculation!$N$5,0)</f>
        <v>0</v>
      </c>
      <c r="CD17" s="4">
        <f>IF(Calculation!$N$6='Reference Data'!CD$2,Data!AZ17*Calculation!$N$5,0)</f>
        <v>0</v>
      </c>
      <c r="CE17" s="4">
        <f>IF(Calculation!$N$6='Reference Data'!CE$2,Data!BA17*Calculation!$N$5,0)</f>
        <v>0</v>
      </c>
      <c r="CF17" s="6">
        <f t="shared" si="7"/>
        <v>0</v>
      </c>
      <c r="CG17" s="83">
        <f>IF(Calculation!$O$6="Yes",IF((Calculation!J21-'Reference Data'!BU17)&gt;0,(Calculation!J21-'Reference Data'!BU17)*Calculation!$O$5,0),0)</f>
        <v>0</v>
      </c>
      <c r="CH17" s="6">
        <f>IF(Calculation!$P$6="Yes",'Proportional Share Calculation'!E20,0)</f>
        <v>0.39783531056806043</v>
      </c>
    </row>
    <row r="18" spans="1:86" ht="15">
      <c r="A18" s="12">
        <v>10065</v>
      </c>
      <c r="B18" s="165" t="s">
        <v>24</v>
      </c>
      <c r="C18" s="18">
        <f>IF(Calculation!$C$6='Reference Data'!C$2,Data!C18,0)</f>
        <v>0</v>
      </c>
      <c r="D18" s="4">
        <f>IF(Calculation!$C$6='Reference Data'!D$2,Data!D18,0)</f>
        <v>0</v>
      </c>
      <c r="E18" s="4">
        <f>IF(Calculation!$C$6='Reference Data'!E$2,Data!E18,0)</f>
        <v>5.093679109589041</v>
      </c>
      <c r="F18" s="4">
        <f>IF(Calculation!$C$6='Reference Data'!F$2,Data!F18,0)</f>
        <v>0</v>
      </c>
      <c r="G18" s="4">
        <f>IF(Calculation!$C$6='Reference Data'!G$2,Data!G18,0)</f>
        <v>0</v>
      </c>
      <c r="H18" s="4">
        <f>IF(Calculation!$C$6='Reference Data'!H$2,Data!H18,0)</f>
        <v>0</v>
      </c>
      <c r="I18" s="4">
        <f>IF(Calculation!$C$6='Reference Data'!I$2,Data!I18,0)</f>
        <v>0</v>
      </c>
      <c r="J18" s="4">
        <f>IF(Calculation!$C$6='Reference Data'!J$2,Data!J18,0)</f>
        <v>0</v>
      </c>
      <c r="K18" s="4">
        <f>IF(Calculation!$C$6='Reference Data'!K$2,Data!K18,0)</f>
        <v>0</v>
      </c>
      <c r="L18" s="4">
        <f>IF(Calculation!$C$6='Reference Data'!L$2,Data!L18,0)</f>
        <v>0</v>
      </c>
      <c r="M18" s="4">
        <f>IF(Calculation!$C$6='Reference Data'!M$2,Data!M18,0)</f>
        <v>0</v>
      </c>
      <c r="N18" s="4">
        <f>IF(Calculation!$C$6='Reference Data'!N$2,Data!N18,0)</f>
        <v>0</v>
      </c>
      <c r="O18" s="4">
        <f>IF(Calculation!$C$6='Reference Data'!O$2,Data!O18,0)</f>
        <v>0</v>
      </c>
      <c r="P18" s="4">
        <f>IF(Calculation!$C$6='Reference Data'!P$2,Data!P18,0)</f>
        <v>0</v>
      </c>
      <c r="Q18" s="4">
        <f>IF(Calculation!$C$6='Reference Data'!Q$2,Data!Q18,0)</f>
        <v>0</v>
      </c>
      <c r="R18" s="21">
        <f t="shared" si="2"/>
        <v>5.093679109589041</v>
      </c>
      <c r="S18" s="18">
        <f>IF(Calculation!$D$6="Yes",Data!R18,0)</f>
        <v>0</v>
      </c>
      <c r="T18" s="18">
        <f>IF(T$2=Calculation!$E$6,Data!S18,0)</f>
        <v>0</v>
      </c>
      <c r="U18" s="4">
        <f>IF(U$2=Calculation!$E$6,Data!T18,0)</f>
        <v>0</v>
      </c>
      <c r="V18" s="4">
        <f>IF(V$2=Calculation!$E$6,Data!U18,0)</f>
        <v>0</v>
      </c>
      <c r="W18" s="4">
        <f>IF(W$2=Calculation!$E$6,Data!V18,0)</f>
        <v>0</v>
      </c>
      <c r="X18" s="4">
        <f>IF(X$2=Calculation!$E$6,Data!W18,0)</f>
        <v>0</v>
      </c>
      <c r="Y18" s="4">
        <f>IF(Y$2=Calculation!$E$6,Data!X18,0)</f>
        <v>0</v>
      </c>
      <c r="Z18" s="4">
        <f>IF(Z$2=Calculation!$E$6,Data!Y18,0)</f>
        <v>0</v>
      </c>
      <c r="AA18" s="4">
        <f>IF(AA$2=Calculation!$E$6,Data!Z18,0)</f>
        <v>0</v>
      </c>
      <c r="AB18" s="4">
        <f>IF(AB$2=Calculation!$E$6,Data!AA18,0)</f>
        <v>0</v>
      </c>
      <c r="AC18" s="4">
        <f>IF(AC$2=Calculation!$E$6,Data!AB18,0)</f>
        <v>0</v>
      </c>
      <c r="AD18" s="4">
        <f>IF(AD$2=Calculation!$E$6,Data!AC18,0)</f>
        <v>0</v>
      </c>
      <c r="AE18" s="4">
        <f>IF(AE$2=Calculation!$E$6,Data!AD18,0)</f>
        <v>0</v>
      </c>
      <c r="AF18" s="4">
        <f>IF(AF$2=Calculation!$E$6,Data!AE18,0)</f>
        <v>0</v>
      </c>
      <c r="AG18" s="4">
        <f>IF(AG$2=Calculation!$E$6,Data!AF18,0)</f>
        <v>0</v>
      </c>
      <c r="AH18" s="6">
        <f t="shared" si="3"/>
        <v>0</v>
      </c>
      <c r="AI18" s="18">
        <f>IF(AI$2=Calculation!$F$6,0,0)</f>
        <v>0</v>
      </c>
      <c r="AJ18" s="4">
        <f>IF(AJ$2=Calculation!$F$6,Data!AG18,0)</f>
        <v>0</v>
      </c>
      <c r="AK18" s="4">
        <f>IF(AK$2=Calculation!$F$6,Data!AH18,0)</f>
        <v>0</v>
      </c>
      <c r="AL18" s="4">
        <f>IF(AL$2=Calculation!$F$6,Data!AI18,0)</f>
        <v>0</v>
      </c>
      <c r="AM18" s="4">
        <f>IF(AM$2=Calculation!$F$6,Data!AJ18,0)</f>
        <v>0</v>
      </c>
      <c r="AN18" s="4">
        <f>IF(AN$2=Calculation!$F$6,Data!AK18,0)</f>
        <v>0</v>
      </c>
      <c r="AO18" s="4">
        <f>IF(AO$2=Calculation!$F$6,Data!AL18,0)</f>
        <v>0</v>
      </c>
      <c r="AP18" s="4">
        <f>IF(AP$2=Calculation!$F$6,Data!AM18,0)</f>
        <v>0</v>
      </c>
      <c r="AQ18" s="6">
        <f t="shared" si="4"/>
        <v>0</v>
      </c>
      <c r="AR18" s="18">
        <f>IF(AR$2=Calculation!$G$6,0,0)</f>
        <v>0</v>
      </c>
      <c r="AS18" s="4">
        <f>IF(AS$2=Calculation!$G$6,Data!AN18,0)</f>
        <v>0</v>
      </c>
      <c r="AT18" s="4">
        <f>IF(AT$2=Calculation!$G$6,Data!AO18,0)</f>
        <v>0</v>
      </c>
      <c r="AU18" s="4">
        <f>IF(AU$2=Calculation!$G$6,Data!AP18,0)</f>
        <v>0</v>
      </c>
      <c r="AV18" s="4">
        <f>IF(AV$2=Calculation!$G$6,Data!AQ18,0)</f>
        <v>0</v>
      </c>
      <c r="AW18" s="4">
        <f>IF(AW$2=Calculation!$G$6,Data!AR18,0)</f>
        <v>0</v>
      </c>
      <c r="AX18" s="4">
        <f>IF(AX$2=Calculation!$G$6,Data!AS18,0)</f>
        <v>0</v>
      </c>
      <c r="AY18" s="4">
        <f>IF(AY$2=Calculation!$G$6,Data!AT18,0)</f>
        <v>0</v>
      </c>
      <c r="AZ18" s="6">
        <f t="shared" si="5"/>
        <v>0</v>
      </c>
      <c r="BA18" s="18">
        <f>IF(BA$2=Calculation!$H$6,0,0)</f>
        <v>0</v>
      </c>
      <c r="BB18" s="4">
        <f>IF(BB$2=Calculation!$H$6,Data!AU18,0)</f>
        <v>0</v>
      </c>
      <c r="BC18" s="4">
        <f>IF(BC$2=Calculation!$H$6,Data!AV18,0)</f>
        <v>0</v>
      </c>
      <c r="BD18" s="4">
        <f>IF(BD$2=Calculation!$H$6,Data!AW18,0)</f>
        <v>0</v>
      </c>
      <c r="BE18" s="4">
        <f>IF(BE$2=Calculation!$H$6,Data!AX18,0)</f>
        <v>0</v>
      </c>
      <c r="BF18" s="4">
        <f>IF(BF$2=Calculation!$H$6,Data!AY18,0)</f>
        <v>0</v>
      </c>
      <c r="BG18" s="4">
        <f>IF(BG$2=Calculation!$H$6,Data!AZ18,0)</f>
        <v>0</v>
      </c>
      <c r="BH18" s="4">
        <f>IF(BH$2=Calculation!$H$6,Data!BA18,0)</f>
        <v>0</v>
      </c>
      <c r="BI18" s="6">
        <f t="shared" si="6"/>
        <v>0</v>
      </c>
      <c r="BJ18" s="78">
        <f>IF(Calculation!$I$6="Yes",Data!BB18,0)</f>
        <v>0</v>
      </c>
      <c r="BK18" s="18">
        <f>IF(BK$2=Calculation!$M$4,0,0)</f>
        <v>0</v>
      </c>
      <c r="BL18" s="4">
        <f>IF(BL$2=Calculation!$M$4,Data!BW18,0)</f>
        <v>0</v>
      </c>
      <c r="BM18" s="4">
        <f>IF(BM$2=Calculation!$M$4,Data!BX18,0)</f>
        <v>0</v>
      </c>
      <c r="BN18" s="4">
        <f>IF(BN$2=Calculation!$M$4,Data!BY18,0)</f>
        <v>0</v>
      </c>
      <c r="BO18" s="4">
        <f>IF(BO$2=Calculation!$M$4,Data!BZ18,0)</f>
        <v>0</v>
      </c>
      <c r="BP18" s="6">
        <f t="shared" si="0"/>
        <v>0</v>
      </c>
      <c r="BQ18" s="4">
        <f>IF(Calculation!$K$6='Reference Data'!BQ$2,Data!BC18,0)</f>
        <v>0</v>
      </c>
      <c r="BR18" s="4">
        <f>IF(Calculation!$K$6='Reference Data'!BR$2,Data!BD18,0)</f>
        <v>0</v>
      </c>
      <c r="BS18" s="4">
        <f>IF(Calculation!$K$6='Reference Data'!BS$2,Data!BE18,0)</f>
        <v>0</v>
      </c>
      <c r="BT18" s="4">
        <f>IF(Calculation!$K$6='Reference Data'!BT$2,Data!BF18,0)</f>
        <v>2.378</v>
      </c>
      <c r="BU18" s="80">
        <f t="shared" si="1"/>
        <v>2.378</v>
      </c>
      <c r="BV18" s="18">
        <f>IF(Calculation!$L$6="Yes",IF((Calculation!J22)&lt;Calculation!K22,(Calculation!J22-Calculation!K22)*Calculation!$L$5,0),0)</f>
        <v>0</v>
      </c>
      <c r="BW18" s="83">
        <f>IF(Calculation!$M$6="Yes",'Reference Data'!BP18*Calculation!$M$5,0)</f>
        <v>0</v>
      </c>
      <c r="BX18" s="18">
        <f>IF(Calculation!$N$6='Reference Data'!BX$2,0,0)</f>
        <v>0</v>
      </c>
      <c r="BY18" s="4">
        <f>IF(Calculation!$N$6='Reference Data'!BY$2,Data!AU18*Calculation!$N$5,0)</f>
        <v>0</v>
      </c>
      <c r="BZ18" s="4">
        <f>IF(Calculation!$N$6='Reference Data'!BZ$2,Data!AV18*Calculation!$N$5,0)</f>
        <v>0</v>
      </c>
      <c r="CA18" s="4">
        <f>IF(Calculation!$N$6='Reference Data'!CA$2,Data!AW18*Calculation!$N$5,0)</f>
        <v>0</v>
      </c>
      <c r="CB18" s="4">
        <f>IF(Calculation!$N$6='Reference Data'!CB$2,Data!AX18*Calculation!$N$5,0)</f>
        <v>0</v>
      </c>
      <c r="CC18" s="4">
        <f>IF(Calculation!$N$6='Reference Data'!CC$2,Data!AY18*Calculation!$N$5,0)</f>
        <v>0</v>
      </c>
      <c r="CD18" s="4">
        <f>IF(Calculation!$N$6='Reference Data'!CD$2,Data!AZ18*Calculation!$N$5,0)</f>
        <v>0</v>
      </c>
      <c r="CE18" s="4">
        <f>IF(Calculation!$N$6='Reference Data'!CE$2,Data!BA18*Calculation!$N$5,0)</f>
        <v>0</v>
      </c>
      <c r="CF18" s="6">
        <f t="shared" si="7"/>
        <v>0</v>
      </c>
      <c r="CG18" s="83">
        <f>IF(Calculation!$O$6="Yes",IF((Calculation!J22-'Reference Data'!BU18)&gt;0,(Calculation!J22-'Reference Data'!BU18)*Calculation!$O$5,0),0)</f>
        <v>0.6789197773972602</v>
      </c>
      <c r="CH18" s="6">
        <f>IF(Calculation!$P$6="Yes",'Proportional Share Calculation'!E21,0)</f>
        <v>0.08829587839779698</v>
      </c>
    </row>
    <row r="19" spans="1:86" ht="15">
      <c r="A19" s="12">
        <v>10066</v>
      </c>
      <c r="B19" s="165" t="s">
        <v>25</v>
      </c>
      <c r="C19" s="18">
        <f>IF(Calculation!$C$6='Reference Data'!C$2,Data!C19,0)</f>
        <v>0</v>
      </c>
      <c r="D19" s="4">
        <f>IF(Calculation!$C$6='Reference Data'!D$2,Data!D19,0)</f>
        <v>0</v>
      </c>
      <c r="E19" s="4">
        <f>IF(Calculation!$C$6='Reference Data'!E$2,Data!E19,0)</f>
        <v>32.16939577625571</v>
      </c>
      <c r="F19" s="4">
        <f>IF(Calculation!$C$6='Reference Data'!F$2,Data!F19,0)</f>
        <v>0</v>
      </c>
      <c r="G19" s="4">
        <f>IF(Calculation!$C$6='Reference Data'!G$2,Data!G19,0)</f>
        <v>0</v>
      </c>
      <c r="H19" s="4">
        <f>IF(Calculation!$C$6='Reference Data'!H$2,Data!H19,0)</f>
        <v>0</v>
      </c>
      <c r="I19" s="4">
        <f>IF(Calculation!$C$6='Reference Data'!I$2,Data!I19,0)</f>
        <v>0</v>
      </c>
      <c r="J19" s="4">
        <f>IF(Calculation!$C$6='Reference Data'!J$2,Data!J19,0)</f>
        <v>0</v>
      </c>
      <c r="K19" s="4">
        <f>IF(Calculation!$C$6='Reference Data'!K$2,Data!K19,0)</f>
        <v>0</v>
      </c>
      <c r="L19" s="4">
        <f>IF(Calculation!$C$6='Reference Data'!L$2,Data!L19,0)</f>
        <v>0</v>
      </c>
      <c r="M19" s="4">
        <f>IF(Calculation!$C$6='Reference Data'!M$2,Data!M19,0)</f>
        <v>0</v>
      </c>
      <c r="N19" s="4">
        <f>IF(Calculation!$C$6='Reference Data'!N$2,Data!N19,0)</f>
        <v>0</v>
      </c>
      <c r="O19" s="4">
        <f>IF(Calculation!$C$6='Reference Data'!O$2,Data!O19,0)</f>
        <v>0</v>
      </c>
      <c r="P19" s="4">
        <f>IF(Calculation!$C$6='Reference Data'!P$2,Data!P19,0)</f>
        <v>0</v>
      </c>
      <c r="Q19" s="4">
        <f>IF(Calculation!$C$6='Reference Data'!Q$2,Data!Q19,0)</f>
        <v>0</v>
      </c>
      <c r="R19" s="21">
        <f t="shared" si="2"/>
        <v>32.16939577625571</v>
      </c>
      <c r="S19" s="18">
        <f>IF(Calculation!$D$6="Yes",Data!R19,0)</f>
        <v>0</v>
      </c>
      <c r="T19" s="18">
        <f>IF(T$2=Calculation!$E$6,Data!S19,0)</f>
        <v>0</v>
      </c>
      <c r="U19" s="4">
        <f>IF(U$2=Calculation!$E$6,Data!T19,0)</f>
        <v>0</v>
      </c>
      <c r="V19" s="4">
        <f>IF(V$2=Calculation!$E$6,Data!U19,0)</f>
        <v>0</v>
      </c>
      <c r="W19" s="4">
        <f>IF(W$2=Calculation!$E$6,Data!V19,0)</f>
        <v>0</v>
      </c>
      <c r="X19" s="4">
        <f>IF(X$2=Calculation!$E$6,Data!W19,0)</f>
        <v>0</v>
      </c>
      <c r="Y19" s="4">
        <f>IF(Y$2=Calculation!$E$6,Data!X19,0)</f>
        <v>0</v>
      </c>
      <c r="Z19" s="4">
        <f>IF(Z$2=Calculation!$E$6,Data!Y19,0)</f>
        <v>0</v>
      </c>
      <c r="AA19" s="4">
        <f>IF(AA$2=Calculation!$E$6,Data!Z19,0)</f>
        <v>0</v>
      </c>
      <c r="AB19" s="4">
        <f>IF(AB$2=Calculation!$E$6,Data!AA19,0)</f>
        <v>0</v>
      </c>
      <c r="AC19" s="4">
        <f>IF(AC$2=Calculation!$E$6,Data!AB19,0)</f>
        <v>0</v>
      </c>
      <c r="AD19" s="4">
        <f>IF(AD$2=Calculation!$E$6,Data!AC19,0)</f>
        <v>0</v>
      </c>
      <c r="AE19" s="4">
        <f>IF(AE$2=Calculation!$E$6,Data!AD19,0)</f>
        <v>0</v>
      </c>
      <c r="AF19" s="4">
        <f>IF(AF$2=Calculation!$E$6,Data!AE19,0)</f>
        <v>0</v>
      </c>
      <c r="AG19" s="4">
        <f>IF(AG$2=Calculation!$E$6,Data!AF19,0)</f>
        <v>0</v>
      </c>
      <c r="AH19" s="6">
        <f t="shared" si="3"/>
        <v>0</v>
      </c>
      <c r="AI19" s="18">
        <f>IF(AI$2=Calculation!$F$6,0,0)</f>
        <v>0</v>
      </c>
      <c r="AJ19" s="4">
        <f>IF(AJ$2=Calculation!$F$6,Data!AG19,0)</f>
        <v>0</v>
      </c>
      <c r="AK19" s="4">
        <f>IF(AK$2=Calculation!$F$6,Data!AH19,0)</f>
        <v>7.114383561643836</v>
      </c>
      <c r="AL19" s="4">
        <f>IF(AL$2=Calculation!$F$6,Data!AI19,0)</f>
        <v>0</v>
      </c>
      <c r="AM19" s="4">
        <f>IF(AM$2=Calculation!$F$6,Data!AJ19,0)</f>
        <v>0</v>
      </c>
      <c r="AN19" s="4">
        <f>IF(AN$2=Calculation!$F$6,Data!AK19,0)</f>
        <v>0</v>
      </c>
      <c r="AO19" s="4">
        <f>IF(AO$2=Calculation!$F$6,Data!AL19,0)</f>
        <v>0</v>
      </c>
      <c r="AP19" s="4">
        <f>IF(AP$2=Calculation!$F$6,Data!AM19,0)</f>
        <v>0</v>
      </c>
      <c r="AQ19" s="6">
        <f t="shared" si="4"/>
        <v>7.114383561643836</v>
      </c>
      <c r="AR19" s="18">
        <f>IF(AR$2=Calculation!$G$6,0,0)</f>
        <v>0</v>
      </c>
      <c r="AS19" s="4">
        <f>IF(AS$2=Calculation!$G$6,Data!AN19,0)</f>
        <v>0</v>
      </c>
      <c r="AT19" s="4">
        <f>IF(AT$2=Calculation!$G$6,Data!AO19,0)</f>
        <v>0</v>
      </c>
      <c r="AU19" s="4">
        <f>IF(AU$2=Calculation!$G$6,Data!AP19,0)</f>
        <v>0</v>
      </c>
      <c r="AV19" s="4">
        <f>IF(AV$2=Calculation!$G$6,Data!AQ19,0)</f>
        <v>0</v>
      </c>
      <c r="AW19" s="4">
        <f>IF(AW$2=Calculation!$G$6,Data!AR19,0)</f>
        <v>0</v>
      </c>
      <c r="AX19" s="4">
        <f>IF(AX$2=Calculation!$G$6,Data!AS19,0)</f>
        <v>0</v>
      </c>
      <c r="AY19" s="4">
        <f>IF(AY$2=Calculation!$G$6,Data!AT19,0)</f>
        <v>0</v>
      </c>
      <c r="AZ19" s="6">
        <f t="shared" si="5"/>
        <v>0</v>
      </c>
      <c r="BA19" s="18">
        <f>IF(BA$2=Calculation!$H$6,0,0)</f>
        <v>0</v>
      </c>
      <c r="BB19" s="4">
        <f>IF(BB$2=Calculation!$H$6,Data!AU19,0)</f>
        <v>0</v>
      </c>
      <c r="BC19" s="4">
        <f>IF(BC$2=Calculation!$H$6,Data!AV19,0)</f>
        <v>0</v>
      </c>
      <c r="BD19" s="4">
        <f>IF(BD$2=Calculation!$H$6,Data!AW19,0)</f>
        <v>0</v>
      </c>
      <c r="BE19" s="4">
        <f>IF(BE$2=Calculation!$H$6,Data!AX19,0)</f>
        <v>0</v>
      </c>
      <c r="BF19" s="4">
        <f>IF(BF$2=Calculation!$H$6,Data!AY19,0)</f>
        <v>0</v>
      </c>
      <c r="BG19" s="4">
        <f>IF(BG$2=Calculation!$H$6,Data!AZ19,0)</f>
        <v>0</v>
      </c>
      <c r="BH19" s="4">
        <f>IF(BH$2=Calculation!$H$6,Data!BA19,0)</f>
        <v>0</v>
      </c>
      <c r="BI19" s="6">
        <f t="shared" si="6"/>
        <v>0</v>
      </c>
      <c r="BJ19" s="78">
        <f>IF(Calculation!$I$6="Yes",Data!BB19,0)</f>
        <v>0</v>
      </c>
      <c r="BK19" s="18">
        <f>IF(BK$2=Calculation!$M$4,0,0)</f>
        <v>0</v>
      </c>
      <c r="BL19" s="4">
        <f>IF(BL$2=Calculation!$M$4,Data!BW19,0)</f>
        <v>0</v>
      </c>
      <c r="BM19" s="4">
        <f>IF(BM$2=Calculation!$M$4,Data!BX19,0)</f>
        <v>0.066</v>
      </c>
      <c r="BN19" s="4">
        <f>IF(BN$2=Calculation!$M$4,Data!BY19,0)</f>
        <v>0</v>
      </c>
      <c r="BO19" s="4">
        <f>IF(BO$2=Calculation!$M$4,Data!BZ19,0)</f>
        <v>0</v>
      </c>
      <c r="BP19" s="6">
        <f t="shared" si="0"/>
        <v>0.066</v>
      </c>
      <c r="BQ19" s="4">
        <f>IF(Calculation!$K$6='Reference Data'!BQ$2,Data!BC19,0)</f>
        <v>0</v>
      </c>
      <c r="BR19" s="4">
        <f>IF(Calculation!$K$6='Reference Data'!BR$2,Data!BD19,0)</f>
        <v>0</v>
      </c>
      <c r="BS19" s="4">
        <f>IF(Calculation!$K$6='Reference Data'!BS$2,Data!BE19,0)</f>
        <v>0</v>
      </c>
      <c r="BT19" s="4">
        <f>IF(Calculation!$K$6='Reference Data'!BT$2,Data!BF19,0)</f>
        <v>24.371</v>
      </c>
      <c r="BU19" s="80">
        <f t="shared" si="1"/>
        <v>24.371</v>
      </c>
      <c r="BV19" s="18">
        <f>IF(Calculation!$L$6="Yes",IF((Calculation!J23)&lt;Calculation!K23,(Calculation!J23-Calculation!K23)*Calculation!$L$5,0),0)</f>
        <v>0</v>
      </c>
      <c r="BW19" s="83">
        <f>IF(Calculation!$M$6="Yes",'Reference Data'!BP19*Calculation!$M$5,0)</f>
        <v>0.033</v>
      </c>
      <c r="BX19" s="18">
        <f>IF(Calculation!$N$6='Reference Data'!BX$2,0,0)</f>
        <v>0</v>
      </c>
      <c r="BY19" s="4">
        <f>IF(Calculation!$N$6='Reference Data'!BY$2,Data!AU19*Calculation!$N$5,0)</f>
        <v>0</v>
      </c>
      <c r="BZ19" s="4">
        <f>IF(Calculation!$N$6='Reference Data'!BZ$2,Data!AV19*Calculation!$N$5,0)</f>
        <v>0</v>
      </c>
      <c r="CA19" s="4">
        <f>IF(Calculation!$N$6='Reference Data'!CA$2,Data!AW19*Calculation!$N$5,0)</f>
        <v>0</v>
      </c>
      <c r="CB19" s="4">
        <f>IF(Calculation!$N$6='Reference Data'!CB$2,Data!AX19*Calculation!$N$5,0)</f>
        <v>0</v>
      </c>
      <c r="CC19" s="4">
        <f>IF(Calculation!$N$6='Reference Data'!CC$2,Data!AY19*Calculation!$N$5,0)</f>
        <v>0</v>
      </c>
      <c r="CD19" s="4">
        <f>IF(Calculation!$N$6='Reference Data'!CD$2,Data!AZ19*Calculation!$N$5,0)</f>
        <v>0</v>
      </c>
      <c r="CE19" s="4">
        <f>IF(Calculation!$N$6='Reference Data'!CE$2,Data!BA19*Calculation!$N$5,0)</f>
        <v>0</v>
      </c>
      <c r="CF19" s="6">
        <f t="shared" si="7"/>
        <v>0</v>
      </c>
      <c r="CG19" s="83">
        <f>IF(Calculation!$O$6="Yes",IF((Calculation!J23-'Reference Data'!BU19)&gt;0,(Calculation!J23-'Reference Data'!BU19)*Calculation!$O$5,0),0)</f>
        <v>0.17100305365296986</v>
      </c>
      <c r="CH19" s="6">
        <f>IF(Calculation!$P$6="Yes",'Proportional Share Calculation'!E22,0)</f>
        <v>0.7098228410489452</v>
      </c>
    </row>
    <row r="20" spans="1:86" ht="15">
      <c r="A20" s="12">
        <v>10067</v>
      </c>
      <c r="B20" s="165" t="s">
        <v>26</v>
      </c>
      <c r="C20" s="18">
        <f>IF(Calculation!$C$6='Reference Data'!C$2,Data!C20,0)</f>
        <v>0</v>
      </c>
      <c r="D20" s="4">
        <f>IF(Calculation!$C$6='Reference Data'!D$2,Data!D20,0)</f>
        <v>0</v>
      </c>
      <c r="E20" s="4">
        <f>IF(Calculation!$C$6='Reference Data'!E$2,Data!E20,0)</f>
        <v>16.669366552511416</v>
      </c>
      <c r="F20" s="4">
        <f>IF(Calculation!$C$6='Reference Data'!F$2,Data!F20,0)</f>
        <v>0</v>
      </c>
      <c r="G20" s="4">
        <f>IF(Calculation!$C$6='Reference Data'!G$2,Data!G20,0)</f>
        <v>0</v>
      </c>
      <c r="H20" s="4">
        <f>IF(Calculation!$C$6='Reference Data'!H$2,Data!H20,0)</f>
        <v>0</v>
      </c>
      <c r="I20" s="4">
        <f>IF(Calculation!$C$6='Reference Data'!I$2,Data!I20,0)</f>
        <v>0</v>
      </c>
      <c r="J20" s="4">
        <f>IF(Calculation!$C$6='Reference Data'!J$2,Data!J20,0)</f>
        <v>0</v>
      </c>
      <c r="K20" s="4">
        <f>IF(Calculation!$C$6='Reference Data'!K$2,Data!K20,0)</f>
        <v>0</v>
      </c>
      <c r="L20" s="4">
        <f>IF(Calculation!$C$6='Reference Data'!L$2,Data!L20,0)</f>
        <v>0</v>
      </c>
      <c r="M20" s="4">
        <f>IF(Calculation!$C$6='Reference Data'!M$2,Data!M20,0)</f>
        <v>0</v>
      </c>
      <c r="N20" s="4">
        <f>IF(Calculation!$C$6='Reference Data'!N$2,Data!N20,0)</f>
        <v>0</v>
      </c>
      <c r="O20" s="4">
        <f>IF(Calculation!$C$6='Reference Data'!O$2,Data!O20,0)</f>
        <v>0</v>
      </c>
      <c r="P20" s="4">
        <f>IF(Calculation!$C$6='Reference Data'!P$2,Data!P20,0)</f>
        <v>0</v>
      </c>
      <c r="Q20" s="4">
        <f>IF(Calculation!$C$6='Reference Data'!Q$2,Data!Q20,0)</f>
        <v>0</v>
      </c>
      <c r="R20" s="21">
        <f t="shared" si="2"/>
        <v>16.669366552511416</v>
      </c>
      <c r="S20" s="18">
        <f>IF(Calculation!$D$6="Yes",Data!R20,0)</f>
        <v>0</v>
      </c>
      <c r="T20" s="18">
        <f>IF(T$2=Calculation!$E$6,Data!S20,0)</f>
        <v>0</v>
      </c>
      <c r="U20" s="4">
        <f>IF(U$2=Calculation!$E$6,Data!T20,0)</f>
        <v>0</v>
      </c>
      <c r="V20" s="4">
        <f>IF(V$2=Calculation!$E$6,Data!U20,0)</f>
        <v>0</v>
      </c>
      <c r="W20" s="4">
        <f>IF(W$2=Calculation!$E$6,Data!V20,0)</f>
        <v>0</v>
      </c>
      <c r="X20" s="4">
        <f>IF(X$2=Calculation!$E$6,Data!W20,0)</f>
        <v>0</v>
      </c>
      <c r="Y20" s="4">
        <f>IF(Y$2=Calculation!$E$6,Data!X20,0)</f>
        <v>0</v>
      </c>
      <c r="Z20" s="4">
        <f>IF(Z$2=Calculation!$E$6,Data!Y20,0)</f>
        <v>0</v>
      </c>
      <c r="AA20" s="4">
        <f>IF(AA$2=Calculation!$E$6,Data!Z20,0)</f>
        <v>0</v>
      </c>
      <c r="AB20" s="4">
        <f>IF(AB$2=Calculation!$E$6,Data!AA20,0)</f>
        <v>0</v>
      </c>
      <c r="AC20" s="4">
        <f>IF(AC$2=Calculation!$E$6,Data!AB20,0)</f>
        <v>0</v>
      </c>
      <c r="AD20" s="4">
        <f>IF(AD$2=Calculation!$E$6,Data!AC20,0)</f>
        <v>0</v>
      </c>
      <c r="AE20" s="4">
        <f>IF(AE$2=Calculation!$E$6,Data!AD20,0)</f>
        <v>0</v>
      </c>
      <c r="AF20" s="4">
        <f>IF(AF$2=Calculation!$E$6,Data!AE20,0)</f>
        <v>0</v>
      </c>
      <c r="AG20" s="4">
        <f>IF(AG$2=Calculation!$E$6,Data!AF20,0)</f>
        <v>0</v>
      </c>
      <c r="AH20" s="6">
        <f t="shared" si="3"/>
        <v>0</v>
      </c>
      <c r="AI20" s="18">
        <f>IF(AI$2=Calculation!$F$6,0,0)</f>
        <v>0</v>
      </c>
      <c r="AJ20" s="4">
        <f>IF(AJ$2=Calculation!$F$6,Data!AG20,0)</f>
        <v>0</v>
      </c>
      <c r="AK20" s="4">
        <f>IF(AK$2=Calculation!$F$6,Data!AH20,0)</f>
        <v>0</v>
      </c>
      <c r="AL20" s="4">
        <f>IF(AL$2=Calculation!$F$6,Data!AI20,0)</f>
        <v>0</v>
      </c>
      <c r="AM20" s="4">
        <f>IF(AM$2=Calculation!$F$6,Data!AJ20,0)</f>
        <v>0</v>
      </c>
      <c r="AN20" s="4">
        <f>IF(AN$2=Calculation!$F$6,Data!AK20,0)</f>
        <v>0</v>
      </c>
      <c r="AO20" s="4">
        <f>IF(AO$2=Calculation!$F$6,Data!AL20,0)</f>
        <v>0</v>
      </c>
      <c r="AP20" s="4">
        <f>IF(AP$2=Calculation!$F$6,Data!AM20,0)</f>
        <v>0</v>
      </c>
      <c r="AQ20" s="6">
        <f t="shared" si="4"/>
        <v>0</v>
      </c>
      <c r="AR20" s="18">
        <f>IF(AR$2=Calculation!$G$6,0,0)</f>
        <v>0</v>
      </c>
      <c r="AS20" s="4">
        <f>IF(AS$2=Calculation!$G$6,Data!AN20,0)</f>
        <v>0</v>
      </c>
      <c r="AT20" s="4">
        <f>IF(AT$2=Calculation!$G$6,Data!AO20,0)</f>
        <v>0</v>
      </c>
      <c r="AU20" s="4">
        <f>IF(AU$2=Calculation!$G$6,Data!AP20,0)</f>
        <v>0</v>
      </c>
      <c r="AV20" s="4">
        <f>IF(AV$2=Calculation!$G$6,Data!AQ20,0)</f>
        <v>0</v>
      </c>
      <c r="AW20" s="4">
        <f>IF(AW$2=Calculation!$G$6,Data!AR20,0)</f>
        <v>0</v>
      </c>
      <c r="AX20" s="4">
        <f>IF(AX$2=Calculation!$G$6,Data!AS20,0)</f>
        <v>0</v>
      </c>
      <c r="AY20" s="4">
        <f>IF(AY$2=Calculation!$G$6,Data!AT20,0)</f>
        <v>0</v>
      </c>
      <c r="AZ20" s="6">
        <f t="shared" si="5"/>
        <v>0</v>
      </c>
      <c r="BA20" s="18">
        <f>IF(BA$2=Calculation!$H$6,0,0)</f>
        <v>0</v>
      </c>
      <c r="BB20" s="4">
        <f>IF(BB$2=Calculation!$H$6,Data!AU20,0)</f>
        <v>0</v>
      </c>
      <c r="BC20" s="4">
        <f>IF(BC$2=Calculation!$H$6,Data!AV20,0)</f>
        <v>0</v>
      </c>
      <c r="BD20" s="4">
        <f>IF(BD$2=Calculation!$H$6,Data!AW20,0)</f>
        <v>0</v>
      </c>
      <c r="BE20" s="4">
        <f>IF(BE$2=Calculation!$H$6,Data!AX20,0)</f>
        <v>0</v>
      </c>
      <c r="BF20" s="4">
        <f>IF(BF$2=Calculation!$H$6,Data!AY20,0)</f>
        <v>0</v>
      </c>
      <c r="BG20" s="4">
        <f>IF(BG$2=Calculation!$H$6,Data!AZ20,0)</f>
        <v>0</v>
      </c>
      <c r="BH20" s="4">
        <f>IF(BH$2=Calculation!$H$6,Data!BA20,0)</f>
        <v>0</v>
      </c>
      <c r="BI20" s="6">
        <f t="shared" si="6"/>
        <v>0</v>
      </c>
      <c r="BJ20" s="78">
        <f>IF(Calculation!$I$6="Yes",Data!BB20,0)</f>
        <v>0</v>
      </c>
      <c r="BK20" s="18">
        <f>IF(BK$2=Calculation!$M$4,0,0)</f>
        <v>0</v>
      </c>
      <c r="BL20" s="4">
        <f>IF(BL$2=Calculation!$M$4,Data!BW20,0)</f>
        <v>0</v>
      </c>
      <c r="BM20" s="4">
        <f>IF(BM$2=Calculation!$M$4,Data!BX20,0)</f>
        <v>0.008</v>
      </c>
      <c r="BN20" s="4">
        <f>IF(BN$2=Calculation!$M$4,Data!BY20,0)</f>
        <v>0</v>
      </c>
      <c r="BO20" s="4">
        <f>IF(BO$2=Calculation!$M$4,Data!BZ20,0)</f>
        <v>0</v>
      </c>
      <c r="BP20" s="6">
        <f t="shared" si="0"/>
        <v>0.008</v>
      </c>
      <c r="BQ20" s="4">
        <f>IF(Calculation!$K$6='Reference Data'!BQ$2,Data!BC20,0)</f>
        <v>0</v>
      </c>
      <c r="BR20" s="4">
        <f>IF(Calculation!$K$6='Reference Data'!BR$2,Data!BD20,0)</f>
        <v>0</v>
      </c>
      <c r="BS20" s="4">
        <f>IF(Calculation!$K$6='Reference Data'!BS$2,Data!BE20,0)</f>
        <v>0</v>
      </c>
      <c r="BT20" s="4">
        <f>IF(Calculation!$K$6='Reference Data'!BT$2,Data!BF20,0)</f>
        <v>15.817</v>
      </c>
      <c r="BU20" s="80">
        <f t="shared" si="1"/>
        <v>15.817</v>
      </c>
      <c r="BV20" s="18">
        <f>IF(Calculation!$L$6="Yes",IF((Calculation!J24)&lt;Calculation!K24,(Calculation!J24-Calculation!K24)*Calculation!$L$5,0),0)</f>
        <v>0</v>
      </c>
      <c r="BW20" s="83">
        <f>IF(Calculation!$M$6="Yes",'Reference Data'!BP20*Calculation!$M$5,0)</f>
        <v>0.004</v>
      </c>
      <c r="BX20" s="18">
        <f>IF(Calculation!$N$6='Reference Data'!BX$2,0,0)</f>
        <v>0</v>
      </c>
      <c r="BY20" s="4">
        <f>IF(Calculation!$N$6='Reference Data'!BY$2,Data!AU20*Calculation!$N$5,0)</f>
        <v>0</v>
      </c>
      <c r="BZ20" s="4">
        <f>IF(Calculation!$N$6='Reference Data'!BZ$2,Data!AV20*Calculation!$N$5,0)</f>
        <v>0</v>
      </c>
      <c r="CA20" s="4">
        <f>IF(Calculation!$N$6='Reference Data'!CA$2,Data!AW20*Calculation!$N$5,0)</f>
        <v>0</v>
      </c>
      <c r="CB20" s="4">
        <f>IF(Calculation!$N$6='Reference Data'!CB$2,Data!AX20*Calculation!$N$5,0)</f>
        <v>0</v>
      </c>
      <c r="CC20" s="4">
        <f>IF(Calculation!$N$6='Reference Data'!CC$2,Data!AY20*Calculation!$N$5,0)</f>
        <v>0</v>
      </c>
      <c r="CD20" s="4">
        <f>IF(Calculation!$N$6='Reference Data'!CD$2,Data!AZ20*Calculation!$N$5,0)</f>
        <v>0</v>
      </c>
      <c r="CE20" s="4">
        <f>IF(Calculation!$N$6='Reference Data'!CE$2,Data!BA20*Calculation!$N$5,0)</f>
        <v>0</v>
      </c>
      <c r="CF20" s="6">
        <f t="shared" si="7"/>
        <v>0</v>
      </c>
      <c r="CG20" s="83">
        <f>IF(Calculation!$O$6="Yes",IF((Calculation!J24-'Reference Data'!BU20)&gt;0,(Calculation!J24-'Reference Data'!BU20)*Calculation!$O$5,0),0)</f>
        <v>0.21309163812785403</v>
      </c>
      <c r="CH20" s="6">
        <f>IF(Calculation!$P$6="Yes",'Proportional Share Calculation'!E23,0)</f>
        <v>0.4631276934276213</v>
      </c>
    </row>
    <row r="21" spans="1:86" ht="15">
      <c r="A21" s="12">
        <v>10068</v>
      </c>
      <c r="B21" s="165" t="s">
        <v>27</v>
      </c>
      <c r="C21" s="18">
        <f>IF(Calculation!$C$6='Reference Data'!C$2,Data!C21,0)</f>
        <v>0</v>
      </c>
      <c r="D21" s="4">
        <f>IF(Calculation!$C$6='Reference Data'!D$2,Data!D21,0)</f>
        <v>0</v>
      </c>
      <c r="E21" s="4">
        <f>IF(Calculation!$C$6='Reference Data'!E$2,Data!E21,0)</f>
        <v>2.5076860730593613</v>
      </c>
      <c r="F21" s="4">
        <f>IF(Calculation!$C$6='Reference Data'!F$2,Data!F21,0)</f>
        <v>0</v>
      </c>
      <c r="G21" s="4">
        <f>IF(Calculation!$C$6='Reference Data'!G$2,Data!G21,0)</f>
        <v>0</v>
      </c>
      <c r="H21" s="4">
        <f>IF(Calculation!$C$6='Reference Data'!H$2,Data!H21,0)</f>
        <v>0</v>
      </c>
      <c r="I21" s="4">
        <f>IF(Calculation!$C$6='Reference Data'!I$2,Data!I21,0)</f>
        <v>0</v>
      </c>
      <c r="J21" s="4">
        <f>IF(Calculation!$C$6='Reference Data'!J$2,Data!J21,0)</f>
        <v>0</v>
      </c>
      <c r="K21" s="4">
        <f>IF(Calculation!$C$6='Reference Data'!K$2,Data!K21,0)</f>
        <v>0</v>
      </c>
      <c r="L21" s="4">
        <f>IF(Calculation!$C$6='Reference Data'!L$2,Data!L21,0)</f>
        <v>0</v>
      </c>
      <c r="M21" s="4">
        <f>IF(Calculation!$C$6='Reference Data'!M$2,Data!M21,0)</f>
        <v>0</v>
      </c>
      <c r="N21" s="4">
        <f>IF(Calculation!$C$6='Reference Data'!N$2,Data!N21,0)</f>
        <v>0</v>
      </c>
      <c r="O21" s="4">
        <f>IF(Calculation!$C$6='Reference Data'!O$2,Data!O21,0)</f>
        <v>0</v>
      </c>
      <c r="P21" s="4">
        <f>IF(Calculation!$C$6='Reference Data'!P$2,Data!P21,0)</f>
        <v>0</v>
      </c>
      <c r="Q21" s="4">
        <f>IF(Calculation!$C$6='Reference Data'!Q$2,Data!Q21,0)</f>
        <v>0</v>
      </c>
      <c r="R21" s="21">
        <f t="shared" si="2"/>
        <v>2.5076860730593613</v>
      </c>
      <c r="S21" s="18">
        <f>IF(Calculation!$D$6="Yes",Data!R21,0)</f>
        <v>0</v>
      </c>
      <c r="T21" s="18">
        <f>IF(T$2=Calculation!$E$6,Data!S21,0)</f>
        <v>0</v>
      </c>
      <c r="U21" s="4">
        <f>IF(U$2=Calculation!$E$6,Data!T21,0)</f>
        <v>0</v>
      </c>
      <c r="V21" s="4">
        <f>IF(V$2=Calculation!$E$6,Data!U21,0)</f>
        <v>0</v>
      </c>
      <c r="W21" s="4">
        <f>IF(W$2=Calculation!$E$6,Data!V21,0)</f>
        <v>0</v>
      </c>
      <c r="X21" s="4">
        <f>IF(X$2=Calculation!$E$6,Data!W21,0)</f>
        <v>0</v>
      </c>
      <c r="Y21" s="4">
        <f>IF(Y$2=Calculation!$E$6,Data!X21,0)</f>
        <v>0</v>
      </c>
      <c r="Z21" s="4">
        <f>IF(Z$2=Calculation!$E$6,Data!Y21,0)</f>
        <v>0</v>
      </c>
      <c r="AA21" s="4">
        <f>IF(AA$2=Calculation!$E$6,Data!Z21,0)</f>
        <v>0</v>
      </c>
      <c r="AB21" s="4">
        <f>IF(AB$2=Calculation!$E$6,Data!AA21,0)</f>
        <v>0</v>
      </c>
      <c r="AC21" s="4">
        <f>IF(AC$2=Calculation!$E$6,Data!AB21,0)</f>
        <v>0</v>
      </c>
      <c r="AD21" s="4">
        <f>IF(AD$2=Calculation!$E$6,Data!AC21,0)</f>
        <v>0</v>
      </c>
      <c r="AE21" s="4">
        <f>IF(AE$2=Calculation!$E$6,Data!AD21,0)</f>
        <v>0</v>
      </c>
      <c r="AF21" s="4">
        <f>IF(AF$2=Calculation!$E$6,Data!AE21,0)</f>
        <v>0</v>
      </c>
      <c r="AG21" s="4">
        <f>IF(AG$2=Calculation!$E$6,Data!AF21,0)</f>
        <v>0</v>
      </c>
      <c r="AH21" s="6">
        <f t="shared" si="3"/>
        <v>0</v>
      </c>
      <c r="AI21" s="18">
        <f>IF(AI$2=Calculation!$F$6,0,0)</f>
        <v>0</v>
      </c>
      <c r="AJ21" s="4">
        <f>IF(AJ$2=Calculation!$F$6,Data!AG21,0)</f>
        <v>0</v>
      </c>
      <c r="AK21" s="4">
        <f>IF(AK$2=Calculation!$F$6,Data!AH21,0)</f>
        <v>0</v>
      </c>
      <c r="AL21" s="4">
        <f>IF(AL$2=Calculation!$F$6,Data!AI21,0)</f>
        <v>0</v>
      </c>
      <c r="AM21" s="4">
        <f>IF(AM$2=Calculation!$F$6,Data!AJ21,0)</f>
        <v>0</v>
      </c>
      <c r="AN21" s="4">
        <f>IF(AN$2=Calculation!$F$6,Data!AK21,0)</f>
        <v>0</v>
      </c>
      <c r="AO21" s="4">
        <f>IF(AO$2=Calculation!$F$6,Data!AL21,0)</f>
        <v>0</v>
      </c>
      <c r="AP21" s="4">
        <f>IF(AP$2=Calculation!$F$6,Data!AM21,0)</f>
        <v>0</v>
      </c>
      <c r="AQ21" s="6">
        <f t="shared" si="4"/>
        <v>0</v>
      </c>
      <c r="AR21" s="18">
        <f>IF(AR$2=Calculation!$G$6,0,0)</f>
        <v>0</v>
      </c>
      <c r="AS21" s="4">
        <f>IF(AS$2=Calculation!$G$6,Data!AN21,0)</f>
        <v>0</v>
      </c>
      <c r="AT21" s="4">
        <f>IF(AT$2=Calculation!$G$6,Data!AO21,0)</f>
        <v>0</v>
      </c>
      <c r="AU21" s="4">
        <f>IF(AU$2=Calculation!$G$6,Data!AP21,0)</f>
        <v>0</v>
      </c>
      <c r="AV21" s="4">
        <f>IF(AV$2=Calculation!$G$6,Data!AQ21,0)</f>
        <v>0</v>
      </c>
      <c r="AW21" s="4">
        <f>IF(AW$2=Calculation!$G$6,Data!AR21,0)</f>
        <v>0</v>
      </c>
      <c r="AX21" s="4">
        <f>IF(AX$2=Calculation!$G$6,Data!AS21,0)</f>
        <v>0</v>
      </c>
      <c r="AY21" s="4">
        <f>IF(AY$2=Calculation!$G$6,Data!AT21,0)</f>
        <v>0</v>
      </c>
      <c r="AZ21" s="6">
        <f t="shared" si="5"/>
        <v>0</v>
      </c>
      <c r="BA21" s="18">
        <f>IF(BA$2=Calculation!$H$6,0,0)</f>
        <v>0</v>
      </c>
      <c r="BB21" s="4">
        <f>IF(BB$2=Calculation!$H$6,Data!AU21,0)</f>
        <v>0</v>
      </c>
      <c r="BC21" s="4">
        <f>IF(BC$2=Calculation!$H$6,Data!AV21,0)</f>
        <v>0</v>
      </c>
      <c r="BD21" s="4">
        <f>IF(BD$2=Calculation!$H$6,Data!AW21,0)</f>
        <v>0</v>
      </c>
      <c r="BE21" s="4">
        <f>IF(BE$2=Calculation!$H$6,Data!AX21,0)</f>
        <v>0</v>
      </c>
      <c r="BF21" s="4">
        <f>IF(BF$2=Calculation!$H$6,Data!AY21,0)</f>
        <v>0</v>
      </c>
      <c r="BG21" s="4">
        <f>IF(BG$2=Calculation!$H$6,Data!AZ21,0)</f>
        <v>0</v>
      </c>
      <c r="BH21" s="4">
        <f>IF(BH$2=Calculation!$H$6,Data!BA21,0)</f>
        <v>0</v>
      </c>
      <c r="BI21" s="6">
        <f t="shared" si="6"/>
        <v>0</v>
      </c>
      <c r="BJ21" s="78">
        <f>IF(Calculation!$I$6="Yes",Data!BB21,0)</f>
        <v>0</v>
      </c>
      <c r="BK21" s="18">
        <f>IF(BK$2=Calculation!$M$4,0,0)</f>
        <v>0</v>
      </c>
      <c r="BL21" s="4">
        <f>IF(BL$2=Calculation!$M$4,Data!BW21,0)</f>
        <v>0</v>
      </c>
      <c r="BM21" s="4">
        <f>IF(BM$2=Calculation!$M$4,Data!BX21,0)</f>
        <v>0</v>
      </c>
      <c r="BN21" s="4">
        <f>IF(BN$2=Calculation!$M$4,Data!BY21,0)</f>
        <v>0</v>
      </c>
      <c r="BO21" s="4">
        <f>IF(BO$2=Calculation!$M$4,Data!BZ21,0)</f>
        <v>0</v>
      </c>
      <c r="BP21" s="6">
        <f t="shared" si="0"/>
        <v>0</v>
      </c>
      <c r="BQ21" s="4">
        <f>IF(Calculation!$K$6='Reference Data'!BQ$2,Data!BC21,0)</f>
        <v>0</v>
      </c>
      <c r="BR21" s="4">
        <f>IF(Calculation!$K$6='Reference Data'!BR$2,Data!BD21,0)</f>
        <v>0</v>
      </c>
      <c r="BS21" s="4">
        <f>IF(Calculation!$K$6='Reference Data'!BS$2,Data!BE21,0)</f>
        <v>0</v>
      </c>
      <c r="BT21" s="4">
        <f>IF(Calculation!$K$6='Reference Data'!BT$2,Data!BF21,0)</f>
        <v>2.77</v>
      </c>
      <c r="BU21" s="80">
        <f t="shared" si="1"/>
        <v>2.77</v>
      </c>
      <c r="BV21" s="18">
        <f>IF(Calculation!$L$6="Yes",IF((Calculation!J25)&lt;Calculation!K25,(Calculation!J25-Calculation!K25)*Calculation!$L$5,0),0)</f>
        <v>-0.2623139269406387</v>
      </c>
      <c r="BW21" s="83">
        <f>IF(Calculation!$M$6="Yes",'Reference Data'!BP21*Calculation!$M$5,0)</f>
        <v>0</v>
      </c>
      <c r="BX21" s="18">
        <f>IF(Calculation!$N$6='Reference Data'!BX$2,0,0)</f>
        <v>0</v>
      </c>
      <c r="BY21" s="4">
        <f>IF(Calculation!$N$6='Reference Data'!BY$2,Data!AU21*Calculation!$N$5,0)</f>
        <v>0</v>
      </c>
      <c r="BZ21" s="4">
        <f>IF(Calculation!$N$6='Reference Data'!BZ$2,Data!AV21*Calculation!$N$5,0)</f>
        <v>0</v>
      </c>
      <c r="CA21" s="4">
        <f>IF(Calculation!$N$6='Reference Data'!CA$2,Data!AW21*Calculation!$N$5,0)</f>
        <v>0</v>
      </c>
      <c r="CB21" s="4">
        <f>IF(Calculation!$N$6='Reference Data'!CB$2,Data!AX21*Calculation!$N$5,0)</f>
        <v>0</v>
      </c>
      <c r="CC21" s="4">
        <f>IF(Calculation!$N$6='Reference Data'!CC$2,Data!AY21*Calculation!$N$5,0)</f>
        <v>0</v>
      </c>
      <c r="CD21" s="4">
        <f>IF(Calculation!$N$6='Reference Data'!CD$2,Data!AZ21*Calculation!$N$5,0)</f>
        <v>0</v>
      </c>
      <c r="CE21" s="4">
        <f>IF(Calculation!$N$6='Reference Data'!CE$2,Data!BA21*Calculation!$N$5,0)</f>
        <v>0</v>
      </c>
      <c r="CF21" s="6">
        <f t="shared" si="7"/>
        <v>0</v>
      </c>
      <c r="CG21" s="83">
        <f>IF(Calculation!$O$6="Yes",IF((Calculation!J25-'Reference Data'!BU21)&gt;0,(Calculation!J25-'Reference Data'!BU21)*Calculation!$O$5,0),0)</f>
        <v>0</v>
      </c>
      <c r="CH21" s="6">
        <f>IF(Calculation!$P$6="Yes",'Proportional Share Calculation'!E24,0)</f>
        <v>0.07243184665945655</v>
      </c>
    </row>
    <row r="22" spans="1:86" ht="15">
      <c r="A22" s="12">
        <v>10070</v>
      </c>
      <c r="B22" s="165" t="s">
        <v>28</v>
      </c>
      <c r="C22" s="18">
        <f>IF(Calculation!$C$6='Reference Data'!C$2,Data!C22,0)</f>
        <v>0</v>
      </c>
      <c r="D22" s="4">
        <f>IF(Calculation!$C$6='Reference Data'!D$2,Data!D22,0)</f>
        <v>0</v>
      </c>
      <c r="E22" s="4">
        <f>IF(Calculation!$C$6='Reference Data'!E$2,Data!E22,0)</f>
        <v>0.37800993150684936</v>
      </c>
      <c r="F22" s="4">
        <f>IF(Calculation!$C$6='Reference Data'!F$2,Data!F22,0)</f>
        <v>0</v>
      </c>
      <c r="G22" s="4">
        <f>IF(Calculation!$C$6='Reference Data'!G$2,Data!G22,0)</f>
        <v>0</v>
      </c>
      <c r="H22" s="4">
        <f>IF(Calculation!$C$6='Reference Data'!H$2,Data!H22,0)</f>
        <v>0</v>
      </c>
      <c r="I22" s="4">
        <f>IF(Calculation!$C$6='Reference Data'!I$2,Data!I22,0)</f>
        <v>0</v>
      </c>
      <c r="J22" s="4">
        <f>IF(Calculation!$C$6='Reference Data'!J$2,Data!J22,0)</f>
        <v>0</v>
      </c>
      <c r="K22" s="4">
        <f>IF(Calculation!$C$6='Reference Data'!K$2,Data!K22,0)</f>
        <v>0</v>
      </c>
      <c r="L22" s="4">
        <f>IF(Calculation!$C$6='Reference Data'!L$2,Data!L22,0)</f>
        <v>0</v>
      </c>
      <c r="M22" s="4">
        <f>IF(Calculation!$C$6='Reference Data'!M$2,Data!M22,0)</f>
        <v>0</v>
      </c>
      <c r="N22" s="4">
        <f>IF(Calculation!$C$6='Reference Data'!N$2,Data!N22,0)</f>
        <v>0</v>
      </c>
      <c r="O22" s="4">
        <f>IF(Calculation!$C$6='Reference Data'!O$2,Data!O22,0)</f>
        <v>0</v>
      </c>
      <c r="P22" s="4">
        <f>IF(Calculation!$C$6='Reference Data'!P$2,Data!P22,0)</f>
        <v>0</v>
      </c>
      <c r="Q22" s="4">
        <f>IF(Calculation!$C$6='Reference Data'!Q$2,Data!Q22,0)</f>
        <v>0</v>
      </c>
      <c r="R22" s="21">
        <f t="shared" si="2"/>
        <v>0.37800993150684936</v>
      </c>
      <c r="S22" s="18">
        <f>IF(Calculation!$D$6="Yes",Data!R22,0)</f>
        <v>0</v>
      </c>
      <c r="T22" s="18">
        <f>IF(T$2=Calculation!$E$6,Data!S22,0)</f>
        <v>0</v>
      </c>
      <c r="U22" s="4">
        <f>IF(U$2=Calculation!$E$6,Data!T22,0)</f>
        <v>0</v>
      </c>
      <c r="V22" s="4">
        <f>IF(V$2=Calculation!$E$6,Data!U22,0)</f>
        <v>0</v>
      </c>
      <c r="W22" s="4">
        <f>IF(W$2=Calculation!$E$6,Data!V22,0)</f>
        <v>0</v>
      </c>
      <c r="X22" s="4">
        <f>IF(X$2=Calculation!$E$6,Data!W22,0)</f>
        <v>0</v>
      </c>
      <c r="Y22" s="4">
        <f>IF(Y$2=Calculation!$E$6,Data!X22,0)</f>
        <v>0</v>
      </c>
      <c r="Z22" s="4">
        <f>IF(Z$2=Calculation!$E$6,Data!Y22,0)</f>
        <v>0</v>
      </c>
      <c r="AA22" s="4">
        <f>IF(AA$2=Calculation!$E$6,Data!Z22,0)</f>
        <v>0</v>
      </c>
      <c r="AB22" s="4">
        <f>IF(AB$2=Calculation!$E$6,Data!AA22,0)</f>
        <v>0</v>
      </c>
      <c r="AC22" s="4">
        <f>IF(AC$2=Calculation!$E$6,Data!AB22,0)</f>
        <v>0</v>
      </c>
      <c r="AD22" s="4">
        <f>IF(AD$2=Calculation!$E$6,Data!AC22,0)</f>
        <v>0</v>
      </c>
      <c r="AE22" s="4">
        <f>IF(AE$2=Calculation!$E$6,Data!AD22,0)</f>
        <v>0</v>
      </c>
      <c r="AF22" s="4">
        <f>IF(AF$2=Calculation!$E$6,Data!AE22,0)</f>
        <v>0</v>
      </c>
      <c r="AG22" s="4">
        <f>IF(AG$2=Calculation!$E$6,Data!AF22,0)</f>
        <v>0</v>
      </c>
      <c r="AH22" s="6">
        <f t="shared" si="3"/>
        <v>0</v>
      </c>
      <c r="AI22" s="18">
        <f>IF(AI$2=Calculation!$F$6,0,0)</f>
        <v>0</v>
      </c>
      <c r="AJ22" s="4">
        <f>IF(AJ$2=Calculation!$F$6,Data!AG22,0)</f>
        <v>0</v>
      </c>
      <c r="AK22" s="4">
        <f>IF(AK$2=Calculation!$F$6,Data!AH22,0)</f>
        <v>0</v>
      </c>
      <c r="AL22" s="4">
        <f>IF(AL$2=Calculation!$F$6,Data!AI22,0)</f>
        <v>0</v>
      </c>
      <c r="AM22" s="4">
        <f>IF(AM$2=Calculation!$F$6,Data!AJ22,0)</f>
        <v>0</v>
      </c>
      <c r="AN22" s="4">
        <f>IF(AN$2=Calculation!$F$6,Data!AK22,0)</f>
        <v>0</v>
      </c>
      <c r="AO22" s="4">
        <f>IF(AO$2=Calculation!$F$6,Data!AL22,0)</f>
        <v>0</v>
      </c>
      <c r="AP22" s="4">
        <f>IF(AP$2=Calculation!$F$6,Data!AM22,0)</f>
        <v>0</v>
      </c>
      <c r="AQ22" s="6">
        <f t="shared" si="4"/>
        <v>0</v>
      </c>
      <c r="AR22" s="18">
        <f>IF(AR$2=Calculation!$G$6,0,0)</f>
        <v>0</v>
      </c>
      <c r="AS22" s="4">
        <f>IF(AS$2=Calculation!$G$6,Data!AN22,0)</f>
        <v>0</v>
      </c>
      <c r="AT22" s="4">
        <f>IF(AT$2=Calculation!$G$6,Data!AO22,0)</f>
        <v>0</v>
      </c>
      <c r="AU22" s="4">
        <f>IF(AU$2=Calculation!$G$6,Data!AP22,0)</f>
        <v>0</v>
      </c>
      <c r="AV22" s="4">
        <f>IF(AV$2=Calculation!$G$6,Data!AQ22,0)</f>
        <v>0</v>
      </c>
      <c r="AW22" s="4">
        <f>IF(AW$2=Calculation!$G$6,Data!AR22,0)</f>
        <v>0</v>
      </c>
      <c r="AX22" s="4">
        <f>IF(AX$2=Calculation!$G$6,Data!AS22,0)</f>
        <v>0</v>
      </c>
      <c r="AY22" s="4">
        <f>IF(AY$2=Calculation!$G$6,Data!AT22,0)</f>
        <v>0</v>
      </c>
      <c r="AZ22" s="6">
        <f t="shared" si="5"/>
        <v>0</v>
      </c>
      <c r="BA22" s="18">
        <f>IF(BA$2=Calculation!$H$6,0,0)</f>
        <v>0</v>
      </c>
      <c r="BB22" s="4">
        <f>IF(BB$2=Calculation!$H$6,Data!AU22,0)</f>
        <v>0</v>
      </c>
      <c r="BC22" s="4">
        <f>IF(BC$2=Calculation!$H$6,Data!AV22,0)</f>
        <v>0</v>
      </c>
      <c r="BD22" s="4">
        <f>IF(BD$2=Calculation!$H$6,Data!AW22,0)</f>
        <v>0</v>
      </c>
      <c r="BE22" s="4">
        <f>IF(BE$2=Calculation!$H$6,Data!AX22,0)</f>
        <v>0</v>
      </c>
      <c r="BF22" s="4">
        <f>IF(BF$2=Calculation!$H$6,Data!AY22,0)</f>
        <v>0</v>
      </c>
      <c r="BG22" s="4">
        <f>IF(BG$2=Calculation!$H$6,Data!AZ22,0)</f>
        <v>0</v>
      </c>
      <c r="BH22" s="4">
        <f>IF(BH$2=Calculation!$H$6,Data!BA22,0)</f>
        <v>0</v>
      </c>
      <c r="BI22" s="6">
        <f t="shared" si="6"/>
        <v>0</v>
      </c>
      <c r="BJ22" s="78">
        <f>IF(Calculation!$I$6="Yes",Data!BB22,0)</f>
        <v>0</v>
      </c>
      <c r="BK22" s="18">
        <f>IF(BK$2=Calculation!$M$4,0,0)</f>
        <v>0</v>
      </c>
      <c r="BL22" s="4">
        <f>IF(BL$2=Calculation!$M$4,Data!BW22,0)</f>
        <v>0</v>
      </c>
      <c r="BM22" s="4">
        <f>IF(BM$2=Calculation!$M$4,Data!BX22,0)</f>
        <v>0</v>
      </c>
      <c r="BN22" s="4">
        <f>IF(BN$2=Calculation!$M$4,Data!BY22,0)</f>
        <v>0</v>
      </c>
      <c r="BO22" s="4">
        <f>IF(BO$2=Calculation!$M$4,Data!BZ22,0)</f>
        <v>0</v>
      </c>
      <c r="BP22" s="6">
        <f t="shared" si="0"/>
        <v>0</v>
      </c>
      <c r="BQ22" s="4">
        <f>IF(Calculation!$K$6='Reference Data'!BQ$2,Data!BC22,0)</f>
        <v>0</v>
      </c>
      <c r="BR22" s="4">
        <f>IF(Calculation!$K$6='Reference Data'!BR$2,Data!BD22,0)</f>
        <v>0</v>
      </c>
      <c r="BS22" s="4">
        <f>IF(Calculation!$K$6='Reference Data'!BS$2,Data!BE22,0)</f>
        <v>0</v>
      </c>
      <c r="BT22" s="4">
        <f>IF(Calculation!$K$6='Reference Data'!BT$2,Data!BF22,0)</f>
        <v>0.359</v>
      </c>
      <c r="BU22" s="80">
        <f t="shared" si="1"/>
        <v>0.359</v>
      </c>
      <c r="BV22" s="18">
        <f>IF(Calculation!$L$6="Yes",IF((Calculation!J26)&lt;Calculation!K26,(Calculation!J26-Calculation!K26)*Calculation!$L$5,0),0)</f>
        <v>0</v>
      </c>
      <c r="BW22" s="83">
        <f>IF(Calculation!$M$6="Yes",'Reference Data'!BP22*Calculation!$M$5,0)</f>
        <v>0</v>
      </c>
      <c r="BX22" s="18">
        <f>IF(Calculation!$N$6='Reference Data'!BX$2,0,0)</f>
        <v>0</v>
      </c>
      <c r="BY22" s="4">
        <f>IF(Calculation!$N$6='Reference Data'!BY$2,Data!AU22*Calculation!$N$5,0)</f>
        <v>0</v>
      </c>
      <c r="BZ22" s="4">
        <f>IF(Calculation!$N$6='Reference Data'!BZ$2,Data!AV22*Calculation!$N$5,0)</f>
        <v>0</v>
      </c>
      <c r="CA22" s="4">
        <f>IF(Calculation!$N$6='Reference Data'!CA$2,Data!AW22*Calculation!$N$5,0)</f>
        <v>0</v>
      </c>
      <c r="CB22" s="4">
        <f>IF(Calculation!$N$6='Reference Data'!CB$2,Data!AX22*Calculation!$N$5,0)</f>
        <v>0</v>
      </c>
      <c r="CC22" s="4">
        <f>IF(Calculation!$N$6='Reference Data'!CC$2,Data!AY22*Calculation!$N$5,0)</f>
        <v>0</v>
      </c>
      <c r="CD22" s="4">
        <f>IF(Calculation!$N$6='Reference Data'!CD$2,Data!AZ22*Calculation!$N$5,0)</f>
        <v>0</v>
      </c>
      <c r="CE22" s="4">
        <f>IF(Calculation!$N$6='Reference Data'!CE$2,Data!BA22*Calculation!$N$5,0)</f>
        <v>0</v>
      </c>
      <c r="CF22" s="6">
        <f t="shared" si="7"/>
        <v>0</v>
      </c>
      <c r="CG22" s="83">
        <f>IF(Calculation!$O$6="Yes",IF((Calculation!J26-'Reference Data'!BU22)&gt;0,(Calculation!J26-'Reference Data'!BU22)*Calculation!$O$5,0),0)</f>
        <v>0.004752482876712344</v>
      </c>
      <c r="CH22" s="6">
        <f>IF(Calculation!$P$6="Yes",'Proportional Share Calculation'!E25,0)</f>
        <v>0.010506603814878283</v>
      </c>
    </row>
    <row r="23" spans="1:86" ht="15">
      <c r="A23" s="12">
        <v>10071</v>
      </c>
      <c r="B23" s="165" t="s">
        <v>29</v>
      </c>
      <c r="C23" s="18">
        <f>IF(Calculation!$C$6='Reference Data'!C$2,Data!C23,0)</f>
        <v>0</v>
      </c>
      <c r="D23" s="4">
        <f>IF(Calculation!$C$6='Reference Data'!D$2,Data!D23,0)</f>
        <v>0</v>
      </c>
      <c r="E23" s="4">
        <f>IF(Calculation!$C$6='Reference Data'!E$2,Data!E23,0)</f>
        <v>1.8623764840182646</v>
      </c>
      <c r="F23" s="4">
        <f>IF(Calculation!$C$6='Reference Data'!F$2,Data!F23,0)</f>
        <v>0</v>
      </c>
      <c r="G23" s="4">
        <f>IF(Calculation!$C$6='Reference Data'!G$2,Data!G23,0)</f>
        <v>0</v>
      </c>
      <c r="H23" s="4">
        <f>IF(Calculation!$C$6='Reference Data'!H$2,Data!H23,0)</f>
        <v>0</v>
      </c>
      <c r="I23" s="4">
        <f>IF(Calculation!$C$6='Reference Data'!I$2,Data!I23,0)</f>
        <v>0</v>
      </c>
      <c r="J23" s="4">
        <f>IF(Calculation!$C$6='Reference Data'!J$2,Data!J23,0)</f>
        <v>0</v>
      </c>
      <c r="K23" s="4">
        <f>IF(Calculation!$C$6='Reference Data'!K$2,Data!K23,0)</f>
        <v>0</v>
      </c>
      <c r="L23" s="4">
        <f>IF(Calculation!$C$6='Reference Data'!L$2,Data!L23,0)</f>
        <v>0</v>
      </c>
      <c r="M23" s="4">
        <f>IF(Calculation!$C$6='Reference Data'!M$2,Data!M23,0)</f>
        <v>0</v>
      </c>
      <c r="N23" s="4">
        <f>IF(Calculation!$C$6='Reference Data'!N$2,Data!N23,0)</f>
        <v>0</v>
      </c>
      <c r="O23" s="4">
        <f>IF(Calculation!$C$6='Reference Data'!O$2,Data!O23,0)</f>
        <v>0</v>
      </c>
      <c r="P23" s="4">
        <f>IF(Calculation!$C$6='Reference Data'!P$2,Data!P23,0)</f>
        <v>0</v>
      </c>
      <c r="Q23" s="4">
        <f>IF(Calculation!$C$6='Reference Data'!Q$2,Data!Q23,0)</f>
        <v>0</v>
      </c>
      <c r="R23" s="21">
        <f t="shared" si="2"/>
        <v>1.8623764840182646</v>
      </c>
      <c r="S23" s="18">
        <f>IF(Calculation!$D$6="Yes",Data!R23,0)</f>
        <v>0</v>
      </c>
      <c r="T23" s="18">
        <f>IF(T$2=Calculation!$E$6,Data!S23,0)</f>
        <v>0</v>
      </c>
      <c r="U23" s="4">
        <f>IF(U$2=Calculation!$E$6,Data!T23,0)</f>
        <v>0</v>
      </c>
      <c r="V23" s="4">
        <f>IF(V$2=Calculation!$E$6,Data!U23,0)</f>
        <v>0</v>
      </c>
      <c r="W23" s="4">
        <f>IF(W$2=Calculation!$E$6,Data!V23,0)</f>
        <v>0</v>
      </c>
      <c r="X23" s="4">
        <f>IF(X$2=Calculation!$E$6,Data!W23,0)</f>
        <v>0</v>
      </c>
      <c r="Y23" s="4">
        <f>IF(Y$2=Calculation!$E$6,Data!X23,0)</f>
        <v>0</v>
      </c>
      <c r="Z23" s="4">
        <f>IF(Z$2=Calculation!$E$6,Data!Y23,0)</f>
        <v>0</v>
      </c>
      <c r="AA23" s="4">
        <f>IF(AA$2=Calculation!$E$6,Data!Z23,0)</f>
        <v>0</v>
      </c>
      <c r="AB23" s="4">
        <f>IF(AB$2=Calculation!$E$6,Data!AA23,0)</f>
        <v>0</v>
      </c>
      <c r="AC23" s="4">
        <f>IF(AC$2=Calculation!$E$6,Data!AB23,0)</f>
        <v>0</v>
      </c>
      <c r="AD23" s="4">
        <f>IF(AD$2=Calculation!$E$6,Data!AC23,0)</f>
        <v>0</v>
      </c>
      <c r="AE23" s="4">
        <f>IF(AE$2=Calculation!$E$6,Data!AD23,0)</f>
        <v>0</v>
      </c>
      <c r="AF23" s="4">
        <f>IF(AF$2=Calculation!$E$6,Data!AE23,0)</f>
        <v>0</v>
      </c>
      <c r="AG23" s="4">
        <f>IF(AG$2=Calculation!$E$6,Data!AF23,0)</f>
        <v>0</v>
      </c>
      <c r="AH23" s="6">
        <f t="shared" si="3"/>
        <v>0</v>
      </c>
      <c r="AI23" s="18">
        <f>IF(AI$2=Calculation!$F$6,0,0)</f>
        <v>0</v>
      </c>
      <c r="AJ23" s="4">
        <f>IF(AJ$2=Calculation!$F$6,Data!AG23,0)</f>
        <v>0</v>
      </c>
      <c r="AK23" s="4">
        <f>IF(AK$2=Calculation!$F$6,Data!AH23,0)</f>
        <v>0</v>
      </c>
      <c r="AL23" s="4">
        <f>IF(AL$2=Calculation!$F$6,Data!AI23,0)</f>
        <v>0</v>
      </c>
      <c r="AM23" s="4">
        <f>IF(AM$2=Calculation!$F$6,Data!AJ23,0)</f>
        <v>0</v>
      </c>
      <c r="AN23" s="4">
        <f>IF(AN$2=Calculation!$F$6,Data!AK23,0)</f>
        <v>0</v>
      </c>
      <c r="AO23" s="4">
        <f>IF(AO$2=Calculation!$F$6,Data!AL23,0)</f>
        <v>0</v>
      </c>
      <c r="AP23" s="4">
        <f>IF(AP$2=Calculation!$F$6,Data!AM23,0)</f>
        <v>0</v>
      </c>
      <c r="AQ23" s="6">
        <f t="shared" si="4"/>
        <v>0</v>
      </c>
      <c r="AR23" s="18">
        <f>IF(AR$2=Calculation!$G$6,0,0)</f>
        <v>0</v>
      </c>
      <c r="AS23" s="4">
        <f>IF(AS$2=Calculation!$G$6,Data!AN23,0)</f>
        <v>0</v>
      </c>
      <c r="AT23" s="4">
        <f>IF(AT$2=Calculation!$G$6,Data!AO23,0)</f>
        <v>0</v>
      </c>
      <c r="AU23" s="4">
        <f>IF(AU$2=Calculation!$G$6,Data!AP23,0)</f>
        <v>0</v>
      </c>
      <c r="AV23" s="4">
        <f>IF(AV$2=Calculation!$G$6,Data!AQ23,0)</f>
        <v>0</v>
      </c>
      <c r="AW23" s="4">
        <f>IF(AW$2=Calculation!$G$6,Data!AR23,0)</f>
        <v>0</v>
      </c>
      <c r="AX23" s="4">
        <f>IF(AX$2=Calculation!$G$6,Data!AS23,0)</f>
        <v>0</v>
      </c>
      <c r="AY23" s="4">
        <f>IF(AY$2=Calculation!$G$6,Data!AT23,0)</f>
        <v>0</v>
      </c>
      <c r="AZ23" s="6">
        <f t="shared" si="5"/>
        <v>0</v>
      </c>
      <c r="BA23" s="18">
        <f>IF(BA$2=Calculation!$H$6,0,0)</f>
        <v>0</v>
      </c>
      <c r="BB23" s="4">
        <f>IF(BB$2=Calculation!$H$6,Data!AU23,0)</f>
        <v>0</v>
      </c>
      <c r="BC23" s="4">
        <f>IF(BC$2=Calculation!$H$6,Data!AV23,0)</f>
        <v>0</v>
      </c>
      <c r="BD23" s="4">
        <f>IF(BD$2=Calculation!$H$6,Data!AW23,0)</f>
        <v>0</v>
      </c>
      <c r="BE23" s="4">
        <f>IF(BE$2=Calculation!$H$6,Data!AX23,0)</f>
        <v>0</v>
      </c>
      <c r="BF23" s="4">
        <f>IF(BF$2=Calculation!$H$6,Data!AY23,0)</f>
        <v>0</v>
      </c>
      <c r="BG23" s="4">
        <f>IF(BG$2=Calculation!$H$6,Data!AZ23,0)</f>
        <v>0</v>
      </c>
      <c r="BH23" s="4">
        <f>IF(BH$2=Calculation!$H$6,Data!BA23,0)</f>
        <v>0</v>
      </c>
      <c r="BI23" s="6">
        <f t="shared" si="6"/>
        <v>0</v>
      </c>
      <c r="BJ23" s="78">
        <f>IF(Calculation!$I$6="Yes",Data!BB23,0)</f>
        <v>0</v>
      </c>
      <c r="BK23" s="18">
        <f>IF(BK$2=Calculation!$M$4,0,0)</f>
        <v>0</v>
      </c>
      <c r="BL23" s="4">
        <f>IF(BL$2=Calculation!$M$4,Data!BW23,0)</f>
        <v>0</v>
      </c>
      <c r="BM23" s="4">
        <f>IF(BM$2=Calculation!$M$4,Data!BX23,0)</f>
        <v>0</v>
      </c>
      <c r="BN23" s="4">
        <f>IF(BN$2=Calculation!$M$4,Data!BY23,0)</f>
        <v>0</v>
      </c>
      <c r="BO23" s="4">
        <f>IF(BO$2=Calculation!$M$4,Data!BZ23,0)</f>
        <v>0</v>
      </c>
      <c r="BP23" s="6">
        <f t="shared" si="0"/>
        <v>0</v>
      </c>
      <c r="BQ23" s="4">
        <f>IF(Calculation!$K$6='Reference Data'!BQ$2,Data!BC23,0)</f>
        <v>0</v>
      </c>
      <c r="BR23" s="4">
        <f>IF(Calculation!$K$6='Reference Data'!BR$2,Data!BD23,0)</f>
        <v>0</v>
      </c>
      <c r="BS23" s="4">
        <f>IF(Calculation!$K$6='Reference Data'!BS$2,Data!BE23,0)</f>
        <v>0</v>
      </c>
      <c r="BT23" s="4">
        <f>IF(Calculation!$K$6='Reference Data'!BT$2,Data!BF23,0)</f>
        <v>1.914</v>
      </c>
      <c r="BU23" s="80">
        <f t="shared" si="1"/>
        <v>1.914</v>
      </c>
      <c r="BV23" s="18">
        <f>IF(Calculation!$L$6="Yes",IF((Calculation!J27)&lt;Calculation!K27,(Calculation!J27-Calculation!K27)*Calculation!$L$5,0),0)</f>
        <v>-0.05162351598173531</v>
      </c>
      <c r="BW23" s="83">
        <f>IF(Calculation!$M$6="Yes",'Reference Data'!BP23*Calculation!$M$5,0)</f>
        <v>0</v>
      </c>
      <c r="BX23" s="18">
        <f>IF(Calculation!$N$6='Reference Data'!BX$2,0,0)</f>
        <v>0</v>
      </c>
      <c r="BY23" s="4">
        <f>IF(Calculation!$N$6='Reference Data'!BY$2,Data!AU23*Calculation!$N$5,0)</f>
        <v>0</v>
      </c>
      <c r="BZ23" s="4">
        <f>IF(Calculation!$N$6='Reference Data'!BZ$2,Data!AV23*Calculation!$N$5,0)</f>
        <v>0</v>
      </c>
      <c r="CA23" s="4">
        <f>IF(Calculation!$N$6='Reference Data'!CA$2,Data!AW23*Calculation!$N$5,0)</f>
        <v>0</v>
      </c>
      <c r="CB23" s="4">
        <f>IF(Calculation!$N$6='Reference Data'!CB$2,Data!AX23*Calculation!$N$5,0)</f>
        <v>0</v>
      </c>
      <c r="CC23" s="4">
        <f>IF(Calculation!$N$6='Reference Data'!CC$2,Data!AY23*Calculation!$N$5,0)</f>
        <v>0</v>
      </c>
      <c r="CD23" s="4">
        <f>IF(Calculation!$N$6='Reference Data'!CD$2,Data!AZ23*Calculation!$N$5,0)</f>
        <v>0</v>
      </c>
      <c r="CE23" s="4">
        <f>IF(Calculation!$N$6='Reference Data'!CE$2,Data!BA23*Calculation!$N$5,0)</f>
        <v>0</v>
      </c>
      <c r="CF23" s="6">
        <f t="shared" si="7"/>
        <v>0</v>
      </c>
      <c r="CG23" s="83">
        <f>IF(Calculation!$O$6="Yes",IF((Calculation!J27-'Reference Data'!BU23)&gt;0,(Calculation!J27-'Reference Data'!BU23)*Calculation!$O$5,0),0)</f>
        <v>0</v>
      </c>
      <c r="CH23" s="6">
        <f>IF(Calculation!$P$6="Yes",'Proportional Share Calculation'!E26,0)</f>
        <v>0.05379276511593706</v>
      </c>
    </row>
    <row r="24" spans="1:86" ht="15">
      <c r="A24" s="12">
        <v>10072</v>
      </c>
      <c r="B24" s="165" t="s">
        <v>30</v>
      </c>
      <c r="C24" s="18">
        <f>IF(Calculation!$C$6='Reference Data'!C$2,Data!C24,0)</f>
        <v>0</v>
      </c>
      <c r="D24" s="4">
        <f>IF(Calculation!$C$6='Reference Data'!D$2,Data!D24,0)</f>
        <v>0</v>
      </c>
      <c r="E24" s="4">
        <f>IF(Calculation!$C$6='Reference Data'!E$2,Data!E24,0)</f>
        <v>24.074671004566213</v>
      </c>
      <c r="F24" s="4">
        <f>IF(Calculation!$C$6='Reference Data'!F$2,Data!F24,0)</f>
        <v>0</v>
      </c>
      <c r="G24" s="4">
        <f>IF(Calculation!$C$6='Reference Data'!G$2,Data!G24,0)</f>
        <v>0</v>
      </c>
      <c r="H24" s="4">
        <f>IF(Calculation!$C$6='Reference Data'!H$2,Data!H24,0)</f>
        <v>0</v>
      </c>
      <c r="I24" s="4">
        <f>IF(Calculation!$C$6='Reference Data'!I$2,Data!I24,0)</f>
        <v>0</v>
      </c>
      <c r="J24" s="4">
        <f>IF(Calculation!$C$6='Reference Data'!J$2,Data!J24,0)</f>
        <v>0</v>
      </c>
      <c r="K24" s="4">
        <f>IF(Calculation!$C$6='Reference Data'!K$2,Data!K24,0)</f>
        <v>0</v>
      </c>
      <c r="L24" s="4">
        <f>IF(Calculation!$C$6='Reference Data'!L$2,Data!L24,0)</f>
        <v>0</v>
      </c>
      <c r="M24" s="4">
        <f>IF(Calculation!$C$6='Reference Data'!M$2,Data!M24,0)</f>
        <v>0</v>
      </c>
      <c r="N24" s="4">
        <f>IF(Calculation!$C$6='Reference Data'!N$2,Data!N24,0)</f>
        <v>0</v>
      </c>
      <c r="O24" s="4">
        <f>IF(Calculation!$C$6='Reference Data'!O$2,Data!O24,0)</f>
        <v>0</v>
      </c>
      <c r="P24" s="4">
        <f>IF(Calculation!$C$6='Reference Data'!P$2,Data!P24,0)</f>
        <v>0</v>
      </c>
      <c r="Q24" s="4">
        <f>IF(Calculation!$C$6='Reference Data'!Q$2,Data!Q24,0)</f>
        <v>0</v>
      </c>
      <c r="R24" s="21">
        <f t="shared" si="2"/>
        <v>24.074671004566213</v>
      </c>
      <c r="S24" s="18">
        <f>IF(Calculation!$D$6="Yes",Data!R24,0)</f>
        <v>0</v>
      </c>
      <c r="T24" s="18">
        <f>IF(T$2=Calculation!$E$6,Data!S24,0)</f>
        <v>0</v>
      </c>
      <c r="U24" s="4">
        <f>IF(U$2=Calculation!$E$6,Data!T24,0)</f>
        <v>0</v>
      </c>
      <c r="V24" s="4">
        <f>IF(V$2=Calculation!$E$6,Data!U24,0)</f>
        <v>0</v>
      </c>
      <c r="W24" s="4">
        <f>IF(W$2=Calculation!$E$6,Data!V24,0)</f>
        <v>0</v>
      </c>
      <c r="X24" s="4">
        <f>IF(X$2=Calculation!$E$6,Data!W24,0)</f>
        <v>0</v>
      </c>
      <c r="Y24" s="4">
        <f>IF(Y$2=Calculation!$E$6,Data!X24,0)</f>
        <v>0</v>
      </c>
      <c r="Z24" s="4">
        <f>IF(Z$2=Calculation!$E$6,Data!Y24,0)</f>
        <v>0</v>
      </c>
      <c r="AA24" s="4">
        <f>IF(AA$2=Calculation!$E$6,Data!Z24,0)</f>
        <v>0</v>
      </c>
      <c r="AB24" s="4">
        <f>IF(AB$2=Calculation!$E$6,Data!AA24,0)</f>
        <v>0</v>
      </c>
      <c r="AC24" s="4">
        <f>IF(AC$2=Calculation!$E$6,Data!AB24,0)</f>
        <v>0</v>
      </c>
      <c r="AD24" s="4">
        <f>IF(AD$2=Calculation!$E$6,Data!AC24,0)</f>
        <v>0</v>
      </c>
      <c r="AE24" s="4">
        <f>IF(AE$2=Calculation!$E$6,Data!AD24,0)</f>
        <v>0</v>
      </c>
      <c r="AF24" s="4">
        <f>IF(AF$2=Calculation!$E$6,Data!AE24,0)</f>
        <v>0</v>
      </c>
      <c r="AG24" s="4">
        <f>IF(AG$2=Calculation!$E$6,Data!AF24,0)</f>
        <v>0</v>
      </c>
      <c r="AH24" s="6">
        <f t="shared" si="3"/>
        <v>0</v>
      </c>
      <c r="AI24" s="18">
        <f>IF(AI$2=Calculation!$F$6,0,0)</f>
        <v>0</v>
      </c>
      <c r="AJ24" s="4">
        <f>IF(AJ$2=Calculation!$F$6,Data!AG24,0)</f>
        <v>0</v>
      </c>
      <c r="AK24" s="4">
        <f>IF(AK$2=Calculation!$F$6,Data!AH24,0)</f>
        <v>0</v>
      </c>
      <c r="AL24" s="4">
        <f>IF(AL$2=Calculation!$F$6,Data!AI24,0)</f>
        <v>0</v>
      </c>
      <c r="AM24" s="4">
        <f>IF(AM$2=Calculation!$F$6,Data!AJ24,0)</f>
        <v>0</v>
      </c>
      <c r="AN24" s="4">
        <f>IF(AN$2=Calculation!$F$6,Data!AK24,0)</f>
        <v>0</v>
      </c>
      <c r="AO24" s="4">
        <f>IF(AO$2=Calculation!$F$6,Data!AL24,0)</f>
        <v>0</v>
      </c>
      <c r="AP24" s="4">
        <f>IF(AP$2=Calculation!$F$6,Data!AM24,0)</f>
        <v>0</v>
      </c>
      <c r="AQ24" s="6">
        <f t="shared" si="4"/>
        <v>0</v>
      </c>
      <c r="AR24" s="18">
        <f>IF(AR$2=Calculation!$G$6,0,0)</f>
        <v>0</v>
      </c>
      <c r="AS24" s="4">
        <f>IF(AS$2=Calculation!$G$6,Data!AN24,0)</f>
        <v>0</v>
      </c>
      <c r="AT24" s="4">
        <f>IF(AT$2=Calculation!$G$6,Data!AO24,0)</f>
        <v>0</v>
      </c>
      <c r="AU24" s="4">
        <f>IF(AU$2=Calculation!$G$6,Data!AP24,0)</f>
        <v>0</v>
      </c>
      <c r="AV24" s="4">
        <f>IF(AV$2=Calculation!$G$6,Data!AQ24,0)</f>
        <v>0</v>
      </c>
      <c r="AW24" s="4">
        <f>IF(AW$2=Calculation!$G$6,Data!AR24,0)</f>
        <v>0</v>
      </c>
      <c r="AX24" s="4">
        <f>IF(AX$2=Calculation!$G$6,Data!AS24,0)</f>
        <v>0</v>
      </c>
      <c r="AY24" s="4">
        <f>IF(AY$2=Calculation!$G$6,Data!AT24,0)</f>
        <v>0</v>
      </c>
      <c r="AZ24" s="6">
        <f t="shared" si="5"/>
        <v>0</v>
      </c>
      <c r="BA24" s="18">
        <f>IF(BA$2=Calculation!$H$6,0,0)</f>
        <v>0</v>
      </c>
      <c r="BB24" s="4">
        <f>IF(BB$2=Calculation!$H$6,Data!AU24,0)</f>
        <v>0</v>
      </c>
      <c r="BC24" s="4">
        <f>IF(BC$2=Calculation!$H$6,Data!AV24,0)</f>
        <v>0</v>
      </c>
      <c r="BD24" s="4">
        <f>IF(BD$2=Calculation!$H$6,Data!AW24,0)</f>
        <v>0</v>
      </c>
      <c r="BE24" s="4">
        <f>IF(BE$2=Calculation!$H$6,Data!AX24,0)</f>
        <v>0</v>
      </c>
      <c r="BF24" s="4">
        <f>IF(BF$2=Calculation!$H$6,Data!AY24,0)</f>
        <v>0</v>
      </c>
      <c r="BG24" s="4">
        <f>IF(BG$2=Calculation!$H$6,Data!AZ24,0)</f>
        <v>0</v>
      </c>
      <c r="BH24" s="4">
        <f>IF(BH$2=Calculation!$H$6,Data!BA24,0)</f>
        <v>0</v>
      </c>
      <c r="BI24" s="6">
        <f t="shared" si="6"/>
        <v>0</v>
      </c>
      <c r="BJ24" s="78">
        <f>IF(Calculation!$I$6="Yes",Data!BB24,0)</f>
        <v>0</v>
      </c>
      <c r="BK24" s="18">
        <f>IF(BK$2=Calculation!$M$4,0,0)</f>
        <v>0</v>
      </c>
      <c r="BL24" s="4">
        <f>IF(BL$2=Calculation!$M$4,Data!BW24,0)</f>
        <v>0</v>
      </c>
      <c r="BM24" s="4">
        <f>IF(BM$2=Calculation!$M$4,Data!BX24,0)</f>
        <v>0.167</v>
      </c>
      <c r="BN24" s="4">
        <f>IF(BN$2=Calculation!$M$4,Data!BY24,0)</f>
        <v>0</v>
      </c>
      <c r="BO24" s="4">
        <f>IF(BO$2=Calculation!$M$4,Data!BZ24,0)</f>
        <v>0</v>
      </c>
      <c r="BP24" s="6">
        <f t="shared" si="0"/>
        <v>0.167</v>
      </c>
      <c r="BQ24" s="4">
        <f>IF(Calculation!$K$6='Reference Data'!BQ$2,Data!BC24,0)</f>
        <v>0</v>
      </c>
      <c r="BR24" s="4">
        <f>IF(Calculation!$K$6='Reference Data'!BR$2,Data!BD24,0)</f>
        <v>0</v>
      </c>
      <c r="BS24" s="4">
        <f>IF(Calculation!$K$6='Reference Data'!BS$2,Data!BE24,0)</f>
        <v>0</v>
      </c>
      <c r="BT24" s="4">
        <f>IF(Calculation!$K$6='Reference Data'!BT$2,Data!BF24,0)</f>
        <v>23.982</v>
      </c>
      <c r="BU24" s="80">
        <f t="shared" si="1"/>
        <v>23.982</v>
      </c>
      <c r="BV24" s="18">
        <f>IF(Calculation!$L$6="Yes",IF((Calculation!J28)&lt;Calculation!K28,(Calculation!J28-Calculation!K28)*Calculation!$L$5,0),0)</f>
        <v>0</v>
      </c>
      <c r="BW24" s="83">
        <f>IF(Calculation!$M$6="Yes",'Reference Data'!BP24*Calculation!$M$5,0)</f>
        <v>0.0835</v>
      </c>
      <c r="BX24" s="18">
        <f>IF(Calculation!$N$6='Reference Data'!BX$2,0,0)</f>
        <v>0</v>
      </c>
      <c r="BY24" s="4">
        <f>IF(Calculation!$N$6='Reference Data'!BY$2,Data!AU24*Calculation!$N$5,0)</f>
        <v>0</v>
      </c>
      <c r="BZ24" s="4">
        <f>IF(Calculation!$N$6='Reference Data'!BZ$2,Data!AV24*Calculation!$N$5,0)</f>
        <v>0</v>
      </c>
      <c r="CA24" s="4">
        <f>IF(Calculation!$N$6='Reference Data'!CA$2,Data!AW24*Calculation!$N$5,0)</f>
        <v>0</v>
      </c>
      <c r="CB24" s="4">
        <f>IF(Calculation!$N$6='Reference Data'!CB$2,Data!AX24*Calculation!$N$5,0)</f>
        <v>0</v>
      </c>
      <c r="CC24" s="4">
        <f>IF(Calculation!$N$6='Reference Data'!CC$2,Data!AY24*Calculation!$N$5,0)</f>
        <v>0</v>
      </c>
      <c r="CD24" s="4">
        <f>IF(Calculation!$N$6='Reference Data'!CD$2,Data!AZ24*Calculation!$N$5,0)</f>
        <v>0</v>
      </c>
      <c r="CE24" s="4">
        <f>IF(Calculation!$N$6='Reference Data'!CE$2,Data!BA24*Calculation!$N$5,0)</f>
        <v>0</v>
      </c>
      <c r="CF24" s="6">
        <f t="shared" si="7"/>
        <v>0</v>
      </c>
      <c r="CG24" s="83">
        <f>IF(Calculation!$O$6="Yes",IF((Calculation!J28-'Reference Data'!BU24)&gt;0,(Calculation!J28-'Reference Data'!BU24)*Calculation!$O$5,0),0)</f>
        <v>0.02316775114155334</v>
      </c>
      <c r="CH24" s="6">
        <f>IF(Calculation!$P$6="Yes",'Proportional Share Calculation'!E27,0)</f>
        <v>0.6957755627891063</v>
      </c>
    </row>
    <row r="25" spans="1:86" ht="15">
      <c r="A25" s="12">
        <v>10074</v>
      </c>
      <c r="B25" s="165" t="s">
        <v>31</v>
      </c>
      <c r="C25" s="18">
        <f>IF(Calculation!$C$6='Reference Data'!C$2,Data!C25,0)</f>
        <v>0</v>
      </c>
      <c r="D25" s="4">
        <f>IF(Calculation!$C$6='Reference Data'!D$2,Data!D25,0)</f>
        <v>0</v>
      </c>
      <c r="E25" s="4">
        <f>IF(Calculation!$C$6='Reference Data'!E$2,Data!E25,0)</f>
        <v>30.437412557077625</v>
      </c>
      <c r="F25" s="4">
        <f>IF(Calculation!$C$6='Reference Data'!F$2,Data!F25,0)</f>
        <v>0</v>
      </c>
      <c r="G25" s="4">
        <f>IF(Calculation!$C$6='Reference Data'!G$2,Data!G25,0)</f>
        <v>0</v>
      </c>
      <c r="H25" s="4">
        <f>IF(Calculation!$C$6='Reference Data'!H$2,Data!H25,0)</f>
        <v>0</v>
      </c>
      <c r="I25" s="4">
        <f>IF(Calculation!$C$6='Reference Data'!I$2,Data!I25,0)</f>
        <v>0</v>
      </c>
      <c r="J25" s="4">
        <f>IF(Calculation!$C$6='Reference Data'!J$2,Data!J25,0)</f>
        <v>0</v>
      </c>
      <c r="K25" s="4">
        <f>IF(Calculation!$C$6='Reference Data'!K$2,Data!K25,0)</f>
        <v>0</v>
      </c>
      <c r="L25" s="4">
        <f>IF(Calculation!$C$6='Reference Data'!L$2,Data!L25,0)</f>
        <v>0</v>
      </c>
      <c r="M25" s="4">
        <f>IF(Calculation!$C$6='Reference Data'!M$2,Data!M25,0)</f>
        <v>0</v>
      </c>
      <c r="N25" s="4">
        <f>IF(Calculation!$C$6='Reference Data'!N$2,Data!N25,0)</f>
        <v>0</v>
      </c>
      <c r="O25" s="4">
        <f>IF(Calculation!$C$6='Reference Data'!O$2,Data!O25,0)</f>
        <v>0</v>
      </c>
      <c r="P25" s="4">
        <f>IF(Calculation!$C$6='Reference Data'!P$2,Data!P25,0)</f>
        <v>0</v>
      </c>
      <c r="Q25" s="4">
        <f>IF(Calculation!$C$6='Reference Data'!Q$2,Data!Q25,0)</f>
        <v>0</v>
      </c>
      <c r="R25" s="21">
        <f t="shared" si="2"/>
        <v>30.437412557077625</v>
      </c>
      <c r="S25" s="18">
        <f>IF(Calculation!$D$6="Yes",Data!R25,0)</f>
        <v>0</v>
      </c>
      <c r="T25" s="18">
        <f>IF(T$2=Calculation!$E$6,Data!S25,0)</f>
        <v>0</v>
      </c>
      <c r="U25" s="4">
        <f>IF(U$2=Calculation!$E$6,Data!T25,0)</f>
        <v>0</v>
      </c>
      <c r="V25" s="4">
        <f>IF(V$2=Calculation!$E$6,Data!U25,0)</f>
        <v>0</v>
      </c>
      <c r="W25" s="4">
        <f>IF(W$2=Calculation!$E$6,Data!V25,0)</f>
        <v>0</v>
      </c>
      <c r="X25" s="4">
        <f>IF(X$2=Calculation!$E$6,Data!W25,0)</f>
        <v>0</v>
      </c>
      <c r="Y25" s="4">
        <f>IF(Y$2=Calculation!$E$6,Data!X25,0)</f>
        <v>0</v>
      </c>
      <c r="Z25" s="4">
        <f>IF(Z$2=Calculation!$E$6,Data!Y25,0)</f>
        <v>0</v>
      </c>
      <c r="AA25" s="4">
        <f>IF(AA$2=Calculation!$E$6,Data!Z25,0)</f>
        <v>0</v>
      </c>
      <c r="AB25" s="4">
        <f>IF(AB$2=Calculation!$E$6,Data!AA25,0)</f>
        <v>0</v>
      </c>
      <c r="AC25" s="4">
        <f>IF(AC$2=Calculation!$E$6,Data!AB25,0)</f>
        <v>0</v>
      </c>
      <c r="AD25" s="4">
        <f>IF(AD$2=Calculation!$E$6,Data!AC25,0)</f>
        <v>0</v>
      </c>
      <c r="AE25" s="4">
        <f>IF(AE$2=Calculation!$E$6,Data!AD25,0)</f>
        <v>0</v>
      </c>
      <c r="AF25" s="4">
        <f>IF(AF$2=Calculation!$E$6,Data!AE25,0)</f>
        <v>0</v>
      </c>
      <c r="AG25" s="4">
        <f>IF(AG$2=Calculation!$E$6,Data!AF25,0)</f>
        <v>0</v>
      </c>
      <c r="AH25" s="6">
        <f t="shared" si="3"/>
        <v>0</v>
      </c>
      <c r="AI25" s="18">
        <f>IF(AI$2=Calculation!$F$6,0,0)</f>
        <v>0</v>
      </c>
      <c r="AJ25" s="4">
        <f>IF(AJ$2=Calculation!$F$6,Data!AG25,0)</f>
        <v>0</v>
      </c>
      <c r="AK25" s="4">
        <f>IF(AK$2=Calculation!$F$6,Data!AH25,0)</f>
        <v>2.9414383561643835</v>
      </c>
      <c r="AL25" s="4">
        <f>IF(AL$2=Calculation!$F$6,Data!AI25,0)</f>
        <v>0</v>
      </c>
      <c r="AM25" s="4">
        <f>IF(AM$2=Calculation!$F$6,Data!AJ25,0)</f>
        <v>0</v>
      </c>
      <c r="AN25" s="4">
        <f>IF(AN$2=Calculation!$F$6,Data!AK25,0)</f>
        <v>0</v>
      </c>
      <c r="AO25" s="4">
        <f>IF(AO$2=Calculation!$F$6,Data!AL25,0)</f>
        <v>0</v>
      </c>
      <c r="AP25" s="4">
        <f>IF(AP$2=Calculation!$F$6,Data!AM25,0)</f>
        <v>0</v>
      </c>
      <c r="AQ25" s="6">
        <f t="shared" si="4"/>
        <v>2.9414383561643835</v>
      </c>
      <c r="AR25" s="18">
        <f>IF(AR$2=Calculation!$G$6,0,0)</f>
        <v>0</v>
      </c>
      <c r="AS25" s="4">
        <f>IF(AS$2=Calculation!$G$6,Data!AN25,0)</f>
        <v>0</v>
      </c>
      <c r="AT25" s="4">
        <f>IF(AT$2=Calculation!$G$6,Data!AO25,0)</f>
        <v>0</v>
      </c>
      <c r="AU25" s="4">
        <f>IF(AU$2=Calculation!$G$6,Data!AP25,0)</f>
        <v>0</v>
      </c>
      <c r="AV25" s="4">
        <f>IF(AV$2=Calculation!$G$6,Data!AQ25,0)</f>
        <v>0</v>
      </c>
      <c r="AW25" s="4">
        <f>IF(AW$2=Calculation!$G$6,Data!AR25,0)</f>
        <v>0</v>
      </c>
      <c r="AX25" s="4">
        <f>IF(AX$2=Calculation!$G$6,Data!AS25,0)</f>
        <v>0</v>
      </c>
      <c r="AY25" s="4">
        <f>IF(AY$2=Calculation!$G$6,Data!AT25,0)</f>
        <v>0</v>
      </c>
      <c r="AZ25" s="6">
        <f t="shared" si="5"/>
        <v>0</v>
      </c>
      <c r="BA25" s="18">
        <f>IF(BA$2=Calculation!$H$6,0,0)</f>
        <v>0</v>
      </c>
      <c r="BB25" s="4">
        <f>IF(BB$2=Calculation!$H$6,Data!AU25,0)</f>
        <v>0</v>
      </c>
      <c r="BC25" s="4">
        <f>IF(BC$2=Calculation!$H$6,Data!AV25,0)</f>
        <v>0</v>
      </c>
      <c r="BD25" s="4">
        <f>IF(BD$2=Calculation!$H$6,Data!AW25,0)</f>
        <v>0</v>
      </c>
      <c r="BE25" s="4">
        <f>IF(BE$2=Calculation!$H$6,Data!AX25,0)</f>
        <v>0</v>
      </c>
      <c r="BF25" s="4">
        <f>IF(BF$2=Calculation!$H$6,Data!AY25,0)</f>
        <v>0</v>
      </c>
      <c r="BG25" s="4">
        <f>IF(BG$2=Calculation!$H$6,Data!AZ25,0)</f>
        <v>0</v>
      </c>
      <c r="BH25" s="4">
        <f>IF(BH$2=Calculation!$H$6,Data!BA25,0)</f>
        <v>0</v>
      </c>
      <c r="BI25" s="6">
        <f t="shared" si="6"/>
        <v>0</v>
      </c>
      <c r="BJ25" s="78">
        <f>IF(Calculation!$I$6="Yes",Data!BB25,0)</f>
        <v>0</v>
      </c>
      <c r="BK25" s="18">
        <f>IF(BK$2=Calculation!$M$4,0,0)</f>
        <v>0</v>
      </c>
      <c r="BL25" s="4">
        <f>IF(BL$2=Calculation!$M$4,Data!BW25,0)</f>
        <v>0</v>
      </c>
      <c r="BM25" s="4">
        <f>IF(BM$2=Calculation!$M$4,Data!BX25,0)</f>
        <v>0.1585</v>
      </c>
      <c r="BN25" s="4">
        <f>IF(BN$2=Calculation!$M$4,Data!BY25,0)</f>
        <v>0</v>
      </c>
      <c r="BO25" s="4">
        <f>IF(BO$2=Calculation!$M$4,Data!BZ25,0)</f>
        <v>0</v>
      </c>
      <c r="BP25" s="6">
        <f t="shared" si="0"/>
        <v>0.1585</v>
      </c>
      <c r="BQ25" s="4">
        <f>IF(Calculation!$K$6='Reference Data'!BQ$2,Data!BC25,0)</f>
        <v>0</v>
      </c>
      <c r="BR25" s="4">
        <f>IF(Calculation!$K$6='Reference Data'!BR$2,Data!BD25,0)</f>
        <v>0</v>
      </c>
      <c r="BS25" s="4">
        <f>IF(Calculation!$K$6='Reference Data'!BS$2,Data!BE25,0)</f>
        <v>0</v>
      </c>
      <c r="BT25" s="4">
        <f>IF(Calculation!$K$6='Reference Data'!BT$2,Data!BF25,0)</f>
        <v>26.682</v>
      </c>
      <c r="BU25" s="80">
        <f t="shared" si="1"/>
        <v>26.682</v>
      </c>
      <c r="BV25" s="18">
        <f>IF(Calculation!$L$6="Yes",IF((Calculation!J29)&lt;Calculation!K29,(Calculation!J29-Calculation!K29)*Calculation!$L$5,0),0)</f>
        <v>0</v>
      </c>
      <c r="BW25" s="83">
        <f>IF(Calculation!$M$6="Yes",'Reference Data'!BP25*Calculation!$M$5,0)</f>
        <v>0.07925</v>
      </c>
      <c r="BX25" s="18">
        <f>IF(Calculation!$N$6='Reference Data'!BX$2,0,0)</f>
        <v>0</v>
      </c>
      <c r="BY25" s="4">
        <f>IF(Calculation!$N$6='Reference Data'!BY$2,Data!AU25*Calculation!$N$5,0)</f>
        <v>0</v>
      </c>
      <c r="BZ25" s="4">
        <f>IF(Calculation!$N$6='Reference Data'!BZ$2,Data!AV25*Calculation!$N$5,0)</f>
        <v>0</v>
      </c>
      <c r="CA25" s="4">
        <f>IF(Calculation!$N$6='Reference Data'!CA$2,Data!AW25*Calculation!$N$5,0)</f>
        <v>0</v>
      </c>
      <c r="CB25" s="4">
        <f>IF(Calculation!$N$6='Reference Data'!CB$2,Data!AX25*Calculation!$N$5,0)</f>
        <v>0</v>
      </c>
      <c r="CC25" s="4">
        <f>IF(Calculation!$N$6='Reference Data'!CC$2,Data!AY25*Calculation!$N$5,0)</f>
        <v>0</v>
      </c>
      <c r="CD25" s="4">
        <f>IF(Calculation!$N$6='Reference Data'!CD$2,Data!AZ25*Calculation!$N$5,0)</f>
        <v>0</v>
      </c>
      <c r="CE25" s="4">
        <f>IF(Calculation!$N$6='Reference Data'!CE$2,Data!BA25*Calculation!$N$5,0)</f>
        <v>0</v>
      </c>
      <c r="CF25" s="6">
        <f t="shared" si="7"/>
        <v>0</v>
      </c>
      <c r="CG25" s="83">
        <f>IF(Calculation!$O$6="Yes",IF((Calculation!J29-'Reference Data'!BU25)&gt;0,(Calculation!J29-'Reference Data'!BU25)*Calculation!$O$5,0),0)</f>
        <v>0.20349355022831084</v>
      </c>
      <c r="CH25" s="6">
        <f>IF(Calculation!$P$6="Yes",'Proportional Share Calculation'!E28,0)</f>
        <v>0.7788479551026615</v>
      </c>
    </row>
    <row r="26" spans="1:86" ht="15">
      <c r="A26" s="12">
        <v>10076</v>
      </c>
      <c r="B26" s="165" t="s">
        <v>32</v>
      </c>
      <c r="C26" s="18">
        <f>IF(Calculation!$C$6='Reference Data'!C$2,Data!C26,0)</f>
        <v>0</v>
      </c>
      <c r="D26" s="4">
        <f>IF(Calculation!$C$6='Reference Data'!D$2,Data!D26,0)</f>
        <v>0</v>
      </c>
      <c r="E26" s="4">
        <f>IF(Calculation!$C$6='Reference Data'!E$2,Data!E26,0)</f>
        <v>7.847892237442921</v>
      </c>
      <c r="F26" s="4">
        <f>IF(Calculation!$C$6='Reference Data'!F$2,Data!F26,0)</f>
        <v>0</v>
      </c>
      <c r="G26" s="4">
        <f>IF(Calculation!$C$6='Reference Data'!G$2,Data!G26,0)</f>
        <v>0</v>
      </c>
      <c r="H26" s="4">
        <f>IF(Calculation!$C$6='Reference Data'!H$2,Data!H26,0)</f>
        <v>0</v>
      </c>
      <c r="I26" s="4">
        <f>IF(Calculation!$C$6='Reference Data'!I$2,Data!I26,0)</f>
        <v>0</v>
      </c>
      <c r="J26" s="4">
        <f>IF(Calculation!$C$6='Reference Data'!J$2,Data!J26,0)</f>
        <v>0</v>
      </c>
      <c r="K26" s="4">
        <f>IF(Calculation!$C$6='Reference Data'!K$2,Data!K26,0)</f>
        <v>0</v>
      </c>
      <c r="L26" s="4">
        <f>IF(Calculation!$C$6='Reference Data'!L$2,Data!L26,0)</f>
        <v>0</v>
      </c>
      <c r="M26" s="4">
        <f>IF(Calculation!$C$6='Reference Data'!M$2,Data!M26,0)</f>
        <v>0</v>
      </c>
      <c r="N26" s="4">
        <f>IF(Calculation!$C$6='Reference Data'!N$2,Data!N26,0)</f>
        <v>0</v>
      </c>
      <c r="O26" s="4">
        <f>IF(Calculation!$C$6='Reference Data'!O$2,Data!O26,0)</f>
        <v>0</v>
      </c>
      <c r="P26" s="4">
        <f>IF(Calculation!$C$6='Reference Data'!P$2,Data!P26,0)</f>
        <v>0</v>
      </c>
      <c r="Q26" s="4">
        <f>IF(Calculation!$C$6='Reference Data'!Q$2,Data!Q26,0)</f>
        <v>0</v>
      </c>
      <c r="R26" s="21">
        <f t="shared" si="2"/>
        <v>7.847892237442921</v>
      </c>
      <c r="S26" s="18">
        <f>IF(Calculation!$D$6="Yes",Data!R26,0)</f>
        <v>0</v>
      </c>
      <c r="T26" s="18">
        <f>IF(T$2=Calculation!$E$6,Data!S26,0)</f>
        <v>0</v>
      </c>
      <c r="U26" s="4">
        <f>IF(U$2=Calculation!$E$6,Data!T26,0)</f>
        <v>0</v>
      </c>
      <c r="V26" s="4">
        <f>IF(V$2=Calculation!$E$6,Data!U26,0)</f>
        <v>0</v>
      </c>
      <c r="W26" s="4">
        <f>IF(W$2=Calculation!$E$6,Data!V26,0)</f>
        <v>0</v>
      </c>
      <c r="X26" s="4">
        <f>IF(X$2=Calculation!$E$6,Data!W26,0)</f>
        <v>0</v>
      </c>
      <c r="Y26" s="4">
        <f>IF(Y$2=Calculation!$E$6,Data!X26,0)</f>
        <v>0</v>
      </c>
      <c r="Z26" s="4">
        <f>IF(Z$2=Calculation!$E$6,Data!Y26,0)</f>
        <v>0</v>
      </c>
      <c r="AA26" s="4">
        <f>IF(AA$2=Calculation!$E$6,Data!Z26,0)</f>
        <v>0</v>
      </c>
      <c r="AB26" s="4">
        <f>IF(AB$2=Calculation!$E$6,Data!AA26,0)</f>
        <v>0</v>
      </c>
      <c r="AC26" s="4">
        <f>IF(AC$2=Calculation!$E$6,Data!AB26,0)</f>
        <v>0</v>
      </c>
      <c r="AD26" s="4">
        <f>IF(AD$2=Calculation!$E$6,Data!AC26,0)</f>
        <v>0</v>
      </c>
      <c r="AE26" s="4">
        <f>IF(AE$2=Calculation!$E$6,Data!AD26,0)</f>
        <v>0</v>
      </c>
      <c r="AF26" s="4">
        <f>IF(AF$2=Calculation!$E$6,Data!AE26,0)</f>
        <v>0</v>
      </c>
      <c r="AG26" s="4">
        <f>IF(AG$2=Calculation!$E$6,Data!AF26,0)</f>
        <v>0</v>
      </c>
      <c r="AH26" s="6">
        <f t="shared" si="3"/>
        <v>0</v>
      </c>
      <c r="AI26" s="18">
        <f>IF(AI$2=Calculation!$F$6,0,0)</f>
        <v>0</v>
      </c>
      <c r="AJ26" s="4">
        <f>IF(AJ$2=Calculation!$F$6,Data!AG26,0)</f>
        <v>0</v>
      </c>
      <c r="AK26" s="4">
        <f>IF(AK$2=Calculation!$F$6,Data!AH26,0)</f>
        <v>0</v>
      </c>
      <c r="AL26" s="4">
        <f>IF(AL$2=Calculation!$F$6,Data!AI26,0)</f>
        <v>0</v>
      </c>
      <c r="AM26" s="4">
        <f>IF(AM$2=Calculation!$F$6,Data!AJ26,0)</f>
        <v>0</v>
      </c>
      <c r="AN26" s="4">
        <f>IF(AN$2=Calculation!$F$6,Data!AK26,0)</f>
        <v>0</v>
      </c>
      <c r="AO26" s="4">
        <f>IF(AO$2=Calculation!$F$6,Data!AL26,0)</f>
        <v>0</v>
      </c>
      <c r="AP26" s="4">
        <f>IF(AP$2=Calculation!$F$6,Data!AM26,0)</f>
        <v>0</v>
      </c>
      <c r="AQ26" s="6">
        <f t="shared" si="4"/>
        <v>0</v>
      </c>
      <c r="AR26" s="18">
        <f>IF(AR$2=Calculation!$G$6,0,0)</f>
        <v>0</v>
      </c>
      <c r="AS26" s="4">
        <f>IF(AS$2=Calculation!$G$6,Data!AN26,0)</f>
        <v>0</v>
      </c>
      <c r="AT26" s="4">
        <f>IF(AT$2=Calculation!$G$6,Data!AO26,0)</f>
        <v>0</v>
      </c>
      <c r="AU26" s="4">
        <f>IF(AU$2=Calculation!$G$6,Data!AP26,0)</f>
        <v>0</v>
      </c>
      <c r="AV26" s="4">
        <f>IF(AV$2=Calculation!$G$6,Data!AQ26,0)</f>
        <v>0</v>
      </c>
      <c r="AW26" s="4">
        <f>IF(AW$2=Calculation!$G$6,Data!AR26,0)</f>
        <v>0</v>
      </c>
      <c r="AX26" s="4">
        <f>IF(AX$2=Calculation!$G$6,Data!AS26,0)</f>
        <v>0</v>
      </c>
      <c r="AY26" s="4">
        <f>IF(AY$2=Calculation!$G$6,Data!AT26,0)</f>
        <v>0</v>
      </c>
      <c r="AZ26" s="6">
        <f t="shared" si="5"/>
        <v>0</v>
      </c>
      <c r="BA26" s="18">
        <f>IF(BA$2=Calculation!$H$6,0,0)</f>
        <v>0</v>
      </c>
      <c r="BB26" s="4">
        <f>IF(BB$2=Calculation!$H$6,Data!AU26,0)</f>
        <v>0</v>
      </c>
      <c r="BC26" s="4">
        <f>IF(BC$2=Calculation!$H$6,Data!AV26,0)</f>
        <v>0</v>
      </c>
      <c r="BD26" s="4">
        <f>IF(BD$2=Calculation!$H$6,Data!AW26,0)</f>
        <v>0</v>
      </c>
      <c r="BE26" s="4">
        <f>IF(BE$2=Calculation!$H$6,Data!AX26,0)</f>
        <v>0</v>
      </c>
      <c r="BF26" s="4">
        <f>IF(BF$2=Calculation!$H$6,Data!AY26,0)</f>
        <v>0</v>
      </c>
      <c r="BG26" s="4">
        <f>IF(BG$2=Calculation!$H$6,Data!AZ26,0)</f>
        <v>0</v>
      </c>
      <c r="BH26" s="4">
        <f>IF(BH$2=Calculation!$H$6,Data!BA26,0)</f>
        <v>0</v>
      </c>
      <c r="BI26" s="6">
        <f t="shared" si="6"/>
        <v>0</v>
      </c>
      <c r="BJ26" s="78">
        <f>IF(Calculation!$I$6="Yes",Data!BB26,0)</f>
        <v>0</v>
      </c>
      <c r="BK26" s="18">
        <f>IF(BK$2=Calculation!$M$4,0,0)</f>
        <v>0</v>
      </c>
      <c r="BL26" s="4">
        <f>IF(BL$2=Calculation!$M$4,Data!BW26,0)</f>
        <v>0</v>
      </c>
      <c r="BM26" s="4">
        <f>IF(BM$2=Calculation!$M$4,Data!BX26,0)</f>
        <v>0.009000000000000001</v>
      </c>
      <c r="BN26" s="4">
        <f>IF(BN$2=Calculation!$M$4,Data!BY26,0)</f>
        <v>0</v>
      </c>
      <c r="BO26" s="4">
        <f>IF(BO$2=Calculation!$M$4,Data!BZ26,0)</f>
        <v>0</v>
      </c>
      <c r="BP26" s="6">
        <f t="shared" si="0"/>
        <v>0.009000000000000001</v>
      </c>
      <c r="BQ26" s="4">
        <f>IF(Calculation!$K$6='Reference Data'!BQ$2,Data!BC26,0)</f>
        <v>0</v>
      </c>
      <c r="BR26" s="4">
        <f>IF(Calculation!$K$6='Reference Data'!BR$2,Data!BD26,0)</f>
        <v>0</v>
      </c>
      <c r="BS26" s="4">
        <f>IF(Calculation!$K$6='Reference Data'!BS$2,Data!BE26,0)</f>
        <v>0</v>
      </c>
      <c r="BT26" s="4">
        <f>IF(Calculation!$K$6='Reference Data'!BT$2,Data!BF26,0)</f>
        <v>4.817</v>
      </c>
      <c r="BU26" s="80">
        <f t="shared" si="1"/>
        <v>4.817</v>
      </c>
      <c r="BV26" s="18">
        <f>IF(Calculation!$L$6="Yes",IF((Calculation!J30)&lt;Calculation!K30,(Calculation!J30-Calculation!K30)*Calculation!$L$5,0),0)</f>
        <v>0</v>
      </c>
      <c r="BW26" s="83">
        <f>IF(Calculation!$M$6="Yes",'Reference Data'!BP26*Calculation!$M$5,0)</f>
        <v>0.0045000000000000005</v>
      </c>
      <c r="BX26" s="18">
        <f>IF(Calculation!$N$6='Reference Data'!BX$2,0,0)</f>
        <v>0</v>
      </c>
      <c r="BY26" s="4">
        <f>IF(Calculation!$N$6='Reference Data'!BY$2,Data!AU26*Calculation!$N$5,0)</f>
        <v>0</v>
      </c>
      <c r="BZ26" s="4">
        <f>IF(Calculation!$N$6='Reference Data'!BZ$2,Data!AV26*Calculation!$N$5,0)</f>
        <v>0</v>
      </c>
      <c r="CA26" s="4">
        <f>IF(Calculation!$N$6='Reference Data'!CA$2,Data!AW26*Calculation!$N$5,0)</f>
        <v>0</v>
      </c>
      <c r="CB26" s="4">
        <f>IF(Calculation!$N$6='Reference Data'!CB$2,Data!AX26*Calculation!$N$5,0)</f>
        <v>0</v>
      </c>
      <c r="CC26" s="4">
        <f>IF(Calculation!$N$6='Reference Data'!CC$2,Data!AY26*Calculation!$N$5,0)</f>
        <v>0</v>
      </c>
      <c r="CD26" s="4">
        <f>IF(Calculation!$N$6='Reference Data'!CD$2,Data!AZ26*Calculation!$N$5,0)</f>
        <v>0</v>
      </c>
      <c r="CE26" s="4">
        <f>IF(Calculation!$N$6='Reference Data'!CE$2,Data!BA26*Calculation!$N$5,0)</f>
        <v>0</v>
      </c>
      <c r="CF26" s="6">
        <f t="shared" si="7"/>
        <v>0</v>
      </c>
      <c r="CG26" s="83">
        <f>IF(Calculation!$O$6="Yes",IF((Calculation!J30-'Reference Data'!BU26)&gt;0,(Calculation!J30-'Reference Data'!BU26)*Calculation!$O$5,0),0)</f>
        <v>0.7577230593607303</v>
      </c>
      <c r="CH26" s="6">
        <f>IF(Calculation!$P$6="Yes",'Proportional Share Calculation'!E29,0)</f>
        <v>0.16114992759899355</v>
      </c>
    </row>
    <row r="27" spans="1:86" ht="15">
      <c r="A27" s="12">
        <v>10078</v>
      </c>
      <c r="B27" s="165" t="s">
        <v>33</v>
      </c>
      <c r="C27" s="18">
        <f>IF(Calculation!$C$6='Reference Data'!C$2,Data!C27,0)</f>
        <v>0</v>
      </c>
      <c r="D27" s="4">
        <f>IF(Calculation!$C$6='Reference Data'!D$2,Data!D27,0)</f>
        <v>0</v>
      </c>
      <c r="E27" s="4">
        <f>IF(Calculation!$C$6='Reference Data'!E$2,Data!E27,0)</f>
        <v>3.711955593607306</v>
      </c>
      <c r="F27" s="4">
        <f>IF(Calculation!$C$6='Reference Data'!F$2,Data!F27,0)</f>
        <v>0</v>
      </c>
      <c r="G27" s="4">
        <f>IF(Calculation!$C$6='Reference Data'!G$2,Data!G27,0)</f>
        <v>0</v>
      </c>
      <c r="H27" s="4">
        <f>IF(Calculation!$C$6='Reference Data'!H$2,Data!H27,0)</f>
        <v>0</v>
      </c>
      <c r="I27" s="4">
        <f>IF(Calculation!$C$6='Reference Data'!I$2,Data!I27,0)</f>
        <v>0</v>
      </c>
      <c r="J27" s="4">
        <f>IF(Calculation!$C$6='Reference Data'!J$2,Data!J27,0)</f>
        <v>0</v>
      </c>
      <c r="K27" s="4">
        <f>IF(Calculation!$C$6='Reference Data'!K$2,Data!K27,0)</f>
        <v>0</v>
      </c>
      <c r="L27" s="4">
        <f>IF(Calculation!$C$6='Reference Data'!L$2,Data!L27,0)</f>
        <v>0</v>
      </c>
      <c r="M27" s="4">
        <f>IF(Calculation!$C$6='Reference Data'!M$2,Data!M27,0)</f>
        <v>0</v>
      </c>
      <c r="N27" s="4">
        <f>IF(Calculation!$C$6='Reference Data'!N$2,Data!N27,0)</f>
        <v>0</v>
      </c>
      <c r="O27" s="4">
        <f>IF(Calculation!$C$6='Reference Data'!O$2,Data!O27,0)</f>
        <v>0</v>
      </c>
      <c r="P27" s="4">
        <f>IF(Calculation!$C$6='Reference Data'!P$2,Data!P27,0)</f>
        <v>0</v>
      </c>
      <c r="Q27" s="4">
        <f>IF(Calculation!$C$6='Reference Data'!Q$2,Data!Q27,0)</f>
        <v>0</v>
      </c>
      <c r="R27" s="21">
        <f t="shared" si="2"/>
        <v>3.711955593607306</v>
      </c>
      <c r="S27" s="18">
        <f>IF(Calculation!$D$6="Yes",Data!R27,0)</f>
        <v>0</v>
      </c>
      <c r="T27" s="18">
        <f>IF(T$2=Calculation!$E$6,Data!S27,0)</f>
        <v>0</v>
      </c>
      <c r="U27" s="4">
        <f>IF(U$2=Calculation!$E$6,Data!T27,0)</f>
        <v>0</v>
      </c>
      <c r="V27" s="4">
        <f>IF(V$2=Calculation!$E$6,Data!U27,0)</f>
        <v>0</v>
      </c>
      <c r="W27" s="4">
        <f>IF(W$2=Calculation!$E$6,Data!V27,0)</f>
        <v>0</v>
      </c>
      <c r="X27" s="4">
        <f>IF(X$2=Calculation!$E$6,Data!W27,0)</f>
        <v>0</v>
      </c>
      <c r="Y27" s="4">
        <f>IF(Y$2=Calculation!$E$6,Data!X27,0)</f>
        <v>0</v>
      </c>
      <c r="Z27" s="4">
        <f>IF(Z$2=Calculation!$E$6,Data!Y27,0)</f>
        <v>0</v>
      </c>
      <c r="AA27" s="4">
        <f>IF(AA$2=Calculation!$E$6,Data!Z27,0)</f>
        <v>0</v>
      </c>
      <c r="AB27" s="4">
        <f>IF(AB$2=Calculation!$E$6,Data!AA27,0)</f>
        <v>0</v>
      </c>
      <c r="AC27" s="4">
        <f>IF(AC$2=Calculation!$E$6,Data!AB27,0)</f>
        <v>0</v>
      </c>
      <c r="AD27" s="4">
        <f>IF(AD$2=Calculation!$E$6,Data!AC27,0)</f>
        <v>0</v>
      </c>
      <c r="AE27" s="4">
        <f>IF(AE$2=Calculation!$E$6,Data!AD27,0)</f>
        <v>0</v>
      </c>
      <c r="AF27" s="4">
        <f>IF(AF$2=Calculation!$E$6,Data!AE27,0)</f>
        <v>0</v>
      </c>
      <c r="AG27" s="4">
        <f>IF(AG$2=Calculation!$E$6,Data!AF27,0)</f>
        <v>0</v>
      </c>
      <c r="AH27" s="6">
        <f t="shared" si="3"/>
        <v>0</v>
      </c>
      <c r="AI27" s="18">
        <f>IF(AI$2=Calculation!$F$6,0,0)</f>
        <v>0</v>
      </c>
      <c r="AJ27" s="4">
        <f>IF(AJ$2=Calculation!$F$6,Data!AG27,0)</f>
        <v>0</v>
      </c>
      <c r="AK27" s="4">
        <f>IF(AK$2=Calculation!$F$6,Data!AH27,0)</f>
        <v>0</v>
      </c>
      <c r="AL27" s="4">
        <f>IF(AL$2=Calculation!$F$6,Data!AI27,0)</f>
        <v>0</v>
      </c>
      <c r="AM27" s="4">
        <f>IF(AM$2=Calculation!$F$6,Data!AJ27,0)</f>
        <v>0</v>
      </c>
      <c r="AN27" s="4">
        <f>IF(AN$2=Calculation!$F$6,Data!AK27,0)</f>
        <v>0</v>
      </c>
      <c r="AO27" s="4">
        <f>IF(AO$2=Calculation!$F$6,Data!AL27,0)</f>
        <v>0</v>
      </c>
      <c r="AP27" s="4">
        <f>IF(AP$2=Calculation!$F$6,Data!AM27,0)</f>
        <v>0</v>
      </c>
      <c r="AQ27" s="6">
        <f t="shared" si="4"/>
        <v>0</v>
      </c>
      <c r="AR27" s="18">
        <f>IF(AR$2=Calculation!$G$6,0,0)</f>
        <v>0</v>
      </c>
      <c r="AS27" s="4">
        <f>IF(AS$2=Calculation!$G$6,Data!AN27,0)</f>
        <v>0</v>
      </c>
      <c r="AT27" s="4">
        <f>IF(AT$2=Calculation!$G$6,Data!AO27,0)</f>
        <v>0</v>
      </c>
      <c r="AU27" s="4">
        <f>IF(AU$2=Calculation!$G$6,Data!AP27,0)</f>
        <v>0</v>
      </c>
      <c r="AV27" s="4">
        <f>IF(AV$2=Calculation!$G$6,Data!AQ27,0)</f>
        <v>0</v>
      </c>
      <c r="AW27" s="4">
        <f>IF(AW$2=Calculation!$G$6,Data!AR27,0)</f>
        <v>0</v>
      </c>
      <c r="AX27" s="4">
        <f>IF(AX$2=Calculation!$G$6,Data!AS27,0)</f>
        <v>0</v>
      </c>
      <c r="AY27" s="4">
        <f>IF(AY$2=Calculation!$G$6,Data!AT27,0)</f>
        <v>0</v>
      </c>
      <c r="AZ27" s="6">
        <f t="shared" si="5"/>
        <v>0</v>
      </c>
      <c r="BA27" s="18">
        <f>IF(BA$2=Calculation!$H$6,0,0)</f>
        <v>0</v>
      </c>
      <c r="BB27" s="4">
        <f>IF(BB$2=Calculation!$H$6,Data!AU27,0)</f>
        <v>0</v>
      </c>
      <c r="BC27" s="4">
        <f>IF(BC$2=Calculation!$H$6,Data!AV27,0)</f>
        <v>0</v>
      </c>
      <c r="BD27" s="4">
        <f>IF(BD$2=Calculation!$H$6,Data!AW27,0)</f>
        <v>0</v>
      </c>
      <c r="BE27" s="4">
        <f>IF(BE$2=Calculation!$H$6,Data!AX27,0)</f>
        <v>0</v>
      </c>
      <c r="BF27" s="4">
        <f>IF(BF$2=Calculation!$H$6,Data!AY27,0)</f>
        <v>0</v>
      </c>
      <c r="BG27" s="4">
        <f>IF(BG$2=Calculation!$H$6,Data!AZ27,0)</f>
        <v>0</v>
      </c>
      <c r="BH27" s="4">
        <f>IF(BH$2=Calculation!$H$6,Data!BA27,0)</f>
        <v>0</v>
      </c>
      <c r="BI27" s="6">
        <f t="shared" si="6"/>
        <v>0</v>
      </c>
      <c r="BJ27" s="78">
        <f>IF(Calculation!$I$6="Yes",Data!BB27,0)</f>
        <v>0</v>
      </c>
      <c r="BK27" s="18">
        <f>IF(BK$2=Calculation!$M$4,0,0)</f>
        <v>0</v>
      </c>
      <c r="BL27" s="4">
        <f>IF(BL$2=Calculation!$M$4,Data!BW27,0)</f>
        <v>0</v>
      </c>
      <c r="BM27" s="4">
        <f>IF(BM$2=Calculation!$M$4,Data!BX27,0)</f>
        <v>0.001</v>
      </c>
      <c r="BN27" s="4">
        <f>IF(BN$2=Calculation!$M$4,Data!BY27,0)</f>
        <v>0</v>
      </c>
      <c r="BO27" s="4">
        <f>IF(BO$2=Calculation!$M$4,Data!BZ27,0)</f>
        <v>0</v>
      </c>
      <c r="BP27" s="6">
        <f t="shared" si="0"/>
        <v>0.001</v>
      </c>
      <c r="BQ27" s="4">
        <f>IF(Calculation!$K$6='Reference Data'!BQ$2,Data!BC27,0)</f>
        <v>0</v>
      </c>
      <c r="BR27" s="4">
        <f>IF(Calculation!$K$6='Reference Data'!BR$2,Data!BD27,0)</f>
        <v>0</v>
      </c>
      <c r="BS27" s="4">
        <f>IF(Calculation!$K$6='Reference Data'!BS$2,Data!BE27,0)</f>
        <v>0</v>
      </c>
      <c r="BT27" s="4">
        <f>IF(Calculation!$K$6='Reference Data'!BT$2,Data!BF27,0)</f>
        <v>3.718</v>
      </c>
      <c r="BU27" s="80">
        <f t="shared" si="1"/>
        <v>3.718</v>
      </c>
      <c r="BV27" s="18">
        <f>IF(Calculation!$L$6="Yes",IF((Calculation!J31)&lt;Calculation!K31,(Calculation!J31-Calculation!K31)*Calculation!$L$5,0),0)</f>
        <v>-0.00604440639269388</v>
      </c>
      <c r="BW27" s="83">
        <f>IF(Calculation!$M$6="Yes",'Reference Data'!BP27*Calculation!$M$5,0)</f>
        <v>0.0005</v>
      </c>
      <c r="BX27" s="18">
        <f>IF(Calculation!$N$6='Reference Data'!BX$2,0,0)</f>
        <v>0</v>
      </c>
      <c r="BY27" s="4">
        <f>IF(Calculation!$N$6='Reference Data'!BY$2,Data!AU27*Calculation!$N$5,0)</f>
        <v>0</v>
      </c>
      <c r="BZ27" s="4">
        <f>IF(Calculation!$N$6='Reference Data'!BZ$2,Data!AV27*Calculation!$N$5,0)</f>
        <v>0</v>
      </c>
      <c r="CA27" s="4">
        <f>IF(Calculation!$N$6='Reference Data'!CA$2,Data!AW27*Calculation!$N$5,0)</f>
        <v>0</v>
      </c>
      <c r="CB27" s="4">
        <f>IF(Calculation!$N$6='Reference Data'!CB$2,Data!AX27*Calculation!$N$5,0)</f>
        <v>0</v>
      </c>
      <c r="CC27" s="4">
        <f>IF(Calculation!$N$6='Reference Data'!CC$2,Data!AY27*Calculation!$N$5,0)</f>
        <v>0</v>
      </c>
      <c r="CD27" s="4">
        <f>IF(Calculation!$N$6='Reference Data'!CD$2,Data!AZ27*Calculation!$N$5,0)</f>
        <v>0</v>
      </c>
      <c r="CE27" s="4">
        <f>IF(Calculation!$N$6='Reference Data'!CE$2,Data!BA27*Calculation!$N$5,0)</f>
        <v>0</v>
      </c>
      <c r="CF27" s="6">
        <f t="shared" si="7"/>
        <v>0</v>
      </c>
      <c r="CG27" s="83">
        <f>IF(Calculation!$O$6="Yes",IF((Calculation!J31-'Reference Data'!BU27)&gt;0,(Calculation!J31-'Reference Data'!BU27)*Calculation!$O$5,0),0)</f>
        <v>0</v>
      </c>
      <c r="CH27" s="6">
        <f>IF(Calculation!$P$6="Yes",'Proportional Share Calculation'!E30,0)</f>
        <v>0.10723033364305838</v>
      </c>
    </row>
    <row r="28" spans="1:86" ht="15">
      <c r="A28" s="12">
        <v>10079</v>
      </c>
      <c r="B28" s="165" t="s">
        <v>34</v>
      </c>
      <c r="C28" s="18">
        <f>IF(Calculation!$C$6='Reference Data'!C$2,Data!C28,0)</f>
        <v>0</v>
      </c>
      <c r="D28" s="4">
        <f>IF(Calculation!$C$6='Reference Data'!D$2,Data!D28,0)</f>
        <v>0</v>
      </c>
      <c r="E28" s="4">
        <f>IF(Calculation!$C$6='Reference Data'!E$2,Data!E28,0)</f>
        <v>84.35545456621004</v>
      </c>
      <c r="F28" s="4">
        <f>IF(Calculation!$C$6='Reference Data'!F$2,Data!F28,0)</f>
        <v>0</v>
      </c>
      <c r="G28" s="4">
        <f>IF(Calculation!$C$6='Reference Data'!G$2,Data!G28,0)</f>
        <v>0</v>
      </c>
      <c r="H28" s="4">
        <f>IF(Calculation!$C$6='Reference Data'!H$2,Data!H28,0)</f>
        <v>0</v>
      </c>
      <c r="I28" s="4">
        <f>IF(Calculation!$C$6='Reference Data'!I$2,Data!I28,0)</f>
        <v>0</v>
      </c>
      <c r="J28" s="4">
        <f>IF(Calculation!$C$6='Reference Data'!J$2,Data!J28,0)</f>
        <v>0</v>
      </c>
      <c r="K28" s="4">
        <f>IF(Calculation!$C$6='Reference Data'!K$2,Data!K28,0)</f>
        <v>0</v>
      </c>
      <c r="L28" s="4">
        <f>IF(Calculation!$C$6='Reference Data'!L$2,Data!L28,0)</f>
        <v>0</v>
      </c>
      <c r="M28" s="4">
        <f>IF(Calculation!$C$6='Reference Data'!M$2,Data!M28,0)</f>
        <v>0</v>
      </c>
      <c r="N28" s="4">
        <f>IF(Calculation!$C$6='Reference Data'!N$2,Data!N28,0)</f>
        <v>0</v>
      </c>
      <c r="O28" s="4">
        <f>IF(Calculation!$C$6='Reference Data'!O$2,Data!O28,0)</f>
        <v>0</v>
      </c>
      <c r="P28" s="4">
        <f>IF(Calculation!$C$6='Reference Data'!P$2,Data!P28,0)</f>
        <v>0</v>
      </c>
      <c r="Q28" s="4">
        <f>IF(Calculation!$C$6='Reference Data'!Q$2,Data!Q28,0)</f>
        <v>0</v>
      </c>
      <c r="R28" s="21">
        <f t="shared" si="2"/>
        <v>84.35545456621004</v>
      </c>
      <c r="S28" s="18">
        <f>IF(Calculation!$D$6="Yes",Data!R28,0)</f>
        <v>0</v>
      </c>
      <c r="T28" s="18">
        <f>IF(T$2=Calculation!$E$6,Data!S28,0)</f>
        <v>0</v>
      </c>
      <c r="U28" s="4">
        <f>IF(U$2=Calculation!$E$6,Data!T28,0)</f>
        <v>0</v>
      </c>
      <c r="V28" s="4">
        <f>IF(V$2=Calculation!$E$6,Data!U28,0)</f>
        <v>0</v>
      </c>
      <c r="W28" s="4">
        <f>IF(W$2=Calculation!$E$6,Data!V28,0)</f>
        <v>0</v>
      </c>
      <c r="X28" s="4">
        <f>IF(X$2=Calculation!$E$6,Data!W28,0)</f>
        <v>0</v>
      </c>
      <c r="Y28" s="4">
        <f>IF(Y$2=Calculation!$E$6,Data!X28,0)</f>
        <v>0</v>
      </c>
      <c r="Z28" s="4">
        <f>IF(Z$2=Calculation!$E$6,Data!Y28,0)</f>
        <v>0</v>
      </c>
      <c r="AA28" s="4">
        <f>IF(AA$2=Calculation!$E$6,Data!Z28,0)</f>
        <v>0</v>
      </c>
      <c r="AB28" s="4">
        <f>IF(AB$2=Calculation!$E$6,Data!AA28,0)</f>
        <v>0</v>
      </c>
      <c r="AC28" s="4">
        <f>IF(AC$2=Calculation!$E$6,Data!AB28,0)</f>
        <v>0</v>
      </c>
      <c r="AD28" s="4">
        <f>IF(AD$2=Calculation!$E$6,Data!AC28,0)</f>
        <v>0</v>
      </c>
      <c r="AE28" s="4">
        <f>IF(AE$2=Calculation!$E$6,Data!AD28,0)</f>
        <v>0</v>
      </c>
      <c r="AF28" s="4">
        <f>IF(AF$2=Calculation!$E$6,Data!AE28,0)</f>
        <v>0</v>
      </c>
      <c r="AG28" s="4">
        <f>IF(AG$2=Calculation!$E$6,Data!AF28,0)</f>
        <v>0</v>
      </c>
      <c r="AH28" s="6">
        <f t="shared" si="3"/>
        <v>0</v>
      </c>
      <c r="AI28" s="18">
        <f>IF(AI$2=Calculation!$F$6,0,0)</f>
        <v>0</v>
      </c>
      <c r="AJ28" s="4">
        <f>IF(AJ$2=Calculation!$F$6,Data!AG28,0)</f>
        <v>0</v>
      </c>
      <c r="AK28" s="4">
        <f>IF(AK$2=Calculation!$F$6,Data!AH28,0)</f>
        <v>2.9414383561643835</v>
      </c>
      <c r="AL28" s="4">
        <f>IF(AL$2=Calculation!$F$6,Data!AI28,0)</f>
        <v>0</v>
      </c>
      <c r="AM28" s="4">
        <f>IF(AM$2=Calculation!$F$6,Data!AJ28,0)</f>
        <v>0</v>
      </c>
      <c r="AN28" s="4">
        <f>IF(AN$2=Calculation!$F$6,Data!AK28,0)</f>
        <v>0</v>
      </c>
      <c r="AO28" s="4">
        <f>IF(AO$2=Calculation!$F$6,Data!AL28,0)</f>
        <v>0</v>
      </c>
      <c r="AP28" s="4">
        <f>IF(AP$2=Calculation!$F$6,Data!AM28,0)</f>
        <v>0</v>
      </c>
      <c r="AQ28" s="6">
        <f t="shared" si="4"/>
        <v>2.9414383561643835</v>
      </c>
      <c r="AR28" s="18">
        <f>IF(AR$2=Calculation!$G$6,0,0)</f>
        <v>0</v>
      </c>
      <c r="AS28" s="4">
        <f>IF(AS$2=Calculation!$G$6,Data!AN28,0)</f>
        <v>0</v>
      </c>
      <c r="AT28" s="4">
        <f>IF(AT$2=Calculation!$G$6,Data!AO28,0)</f>
        <v>0</v>
      </c>
      <c r="AU28" s="4">
        <f>IF(AU$2=Calculation!$G$6,Data!AP28,0)</f>
        <v>0</v>
      </c>
      <c r="AV28" s="4">
        <f>IF(AV$2=Calculation!$G$6,Data!AQ28,0)</f>
        <v>0</v>
      </c>
      <c r="AW28" s="4">
        <f>IF(AW$2=Calculation!$G$6,Data!AR28,0)</f>
        <v>0</v>
      </c>
      <c r="AX28" s="4">
        <f>IF(AX$2=Calculation!$G$6,Data!AS28,0)</f>
        <v>0</v>
      </c>
      <c r="AY28" s="4">
        <f>IF(AY$2=Calculation!$G$6,Data!AT28,0)</f>
        <v>0</v>
      </c>
      <c r="AZ28" s="6">
        <f t="shared" si="5"/>
        <v>0</v>
      </c>
      <c r="BA28" s="18">
        <f>IF(BA$2=Calculation!$H$6,0,0)</f>
        <v>0</v>
      </c>
      <c r="BB28" s="4">
        <f>IF(BB$2=Calculation!$H$6,Data!AU28,0)</f>
        <v>0</v>
      </c>
      <c r="BC28" s="4">
        <f>IF(BC$2=Calculation!$H$6,Data!AV28,0)</f>
        <v>4.015296803652968</v>
      </c>
      <c r="BD28" s="4">
        <f>IF(BD$2=Calculation!$H$6,Data!AW28,0)</f>
        <v>0</v>
      </c>
      <c r="BE28" s="4">
        <f>IF(BE$2=Calculation!$H$6,Data!AX28,0)</f>
        <v>0</v>
      </c>
      <c r="BF28" s="4">
        <f>IF(BF$2=Calculation!$H$6,Data!AY28,0)</f>
        <v>0</v>
      </c>
      <c r="BG28" s="4">
        <f>IF(BG$2=Calculation!$H$6,Data!AZ28,0)</f>
        <v>0</v>
      </c>
      <c r="BH28" s="4">
        <f>IF(BH$2=Calculation!$H$6,Data!BA28,0)</f>
        <v>0</v>
      </c>
      <c r="BI28" s="6">
        <f t="shared" si="6"/>
        <v>4.015296803652968</v>
      </c>
      <c r="BJ28" s="78">
        <f>IF(Calculation!$I$6="Yes",Data!BB28,0)</f>
        <v>0</v>
      </c>
      <c r="BK28" s="18">
        <f>IF(BK$2=Calculation!$M$4,0,0)</f>
        <v>0</v>
      </c>
      <c r="BL28" s="4">
        <f>IF(BL$2=Calculation!$M$4,Data!BW28,0)</f>
        <v>0</v>
      </c>
      <c r="BM28" s="4">
        <f>IF(BM$2=Calculation!$M$4,Data!BX28,0)</f>
        <v>0</v>
      </c>
      <c r="BN28" s="4">
        <f>IF(BN$2=Calculation!$M$4,Data!BY28,0)</f>
        <v>0</v>
      </c>
      <c r="BO28" s="4">
        <f>IF(BO$2=Calculation!$M$4,Data!BZ28,0)</f>
        <v>0</v>
      </c>
      <c r="BP28" s="6">
        <f t="shared" si="0"/>
        <v>0</v>
      </c>
      <c r="BQ28" s="4">
        <f>IF(Calculation!$K$6='Reference Data'!BQ$2,Data!BC28,0)</f>
        <v>0</v>
      </c>
      <c r="BR28" s="4">
        <f>IF(Calculation!$K$6='Reference Data'!BR$2,Data!BD28,0)</f>
        <v>0</v>
      </c>
      <c r="BS28" s="4">
        <f>IF(Calculation!$K$6='Reference Data'!BS$2,Data!BE28,0)</f>
        <v>0</v>
      </c>
      <c r="BT28" s="4">
        <f>IF(Calculation!$K$6='Reference Data'!BT$2,Data!BF28,0)</f>
        <v>88.179</v>
      </c>
      <c r="BU28" s="80">
        <f t="shared" si="1"/>
        <v>88.179</v>
      </c>
      <c r="BV28" s="18">
        <f>IF(Calculation!$L$6="Yes",IF((Calculation!J32)&lt;Calculation!K32,(Calculation!J32-Calculation!K32)*Calculation!$L$5,0),0)</f>
        <v>-10.780280593607316</v>
      </c>
      <c r="BW28" s="83">
        <f>IF(Calculation!$M$6="Yes",'Reference Data'!BP28*Calculation!$M$5,0)</f>
        <v>0</v>
      </c>
      <c r="BX28" s="18">
        <f>IF(Calculation!$N$6='Reference Data'!BX$2,0,0)</f>
        <v>0</v>
      </c>
      <c r="BY28" s="4">
        <f>IF(Calculation!$N$6='Reference Data'!BY$2,Data!AU28*Calculation!$N$5,0)</f>
        <v>0</v>
      </c>
      <c r="BZ28" s="4">
        <f>IF(Calculation!$N$6='Reference Data'!BZ$2,Data!AV28*Calculation!$N$5,0)</f>
        <v>2.007648401826484</v>
      </c>
      <c r="CA28" s="4">
        <f>IF(Calculation!$N$6='Reference Data'!CA$2,Data!AW28*Calculation!$N$5,0)</f>
        <v>0</v>
      </c>
      <c r="CB28" s="4">
        <f>IF(Calculation!$N$6='Reference Data'!CB$2,Data!AX28*Calculation!$N$5,0)</f>
        <v>0</v>
      </c>
      <c r="CC28" s="4">
        <f>IF(Calculation!$N$6='Reference Data'!CC$2,Data!AY28*Calculation!$N$5,0)</f>
        <v>0</v>
      </c>
      <c r="CD28" s="4">
        <f>IF(Calculation!$N$6='Reference Data'!CD$2,Data!AZ28*Calculation!$N$5,0)</f>
        <v>0</v>
      </c>
      <c r="CE28" s="4">
        <f>IF(Calculation!$N$6='Reference Data'!CE$2,Data!BA28*Calculation!$N$5,0)</f>
        <v>0</v>
      </c>
      <c r="CF28" s="6">
        <f t="shared" si="7"/>
        <v>2.007648401826484</v>
      </c>
      <c r="CG28" s="83">
        <f>IF(Calculation!$O$6="Yes",IF((Calculation!J32-'Reference Data'!BU28)&gt;0,(Calculation!J32-'Reference Data'!BU28)*Calculation!$O$5,0),0)</f>
        <v>0</v>
      </c>
      <c r="CH28" s="6">
        <f>IF(Calculation!$P$6="Yes",'Proportional Share Calculation'!E31,0)</f>
        <v>2.293568528636634</v>
      </c>
    </row>
    <row r="29" spans="1:86" ht="15">
      <c r="A29" s="12">
        <v>10080</v>
      </c>
      <c r="B29" s="165" t="s">
        <v>35</v>
      </c>
      <c r="C29" s="18">
        <f>IF(Calculation!$C$6='Reference Data'!C$2,Data!C29,0)</f>
        <v>0</v>
      </c>
      <c r="D29" s="4">
        <f>IF(Calculation!$C$6='Reference Data'!D$2,Data!D29,0)</f>
        <v>0</v>
      </c>
      <c r="E29" s="4">
        <f>IF(Calculation!$C$6='Reference Data'!E$2,Data!E29,0)</f>
        <v>6.603685616438357</v>
      </c>
      <c r="F29" s="4">
        <f>IF(Calculation!$C$6='Reference Data'!F$2,Data!F29,0)</f>
        <v>0</v>
      </c>
      <c r="G29" s="4">
        <f>IF(Calculation!$C$6='Reference Data'!G$2,Data!G29,0)</f>
        <v>0</v>
      </c>
      <c r="H29" s="4">
        <f>IF(Calculation!$C$6='Reference Data'!H$2,Data!H29,0)</f>
        <v>0</v>
      </c>
      <c r="I29" s="4">
        <f>IF(Calculation!$C$6='Reference Data'!I$2,Data!I29,0)</f>
        <v>0</v>
      </c>
      <c r="J29" s="4">
        <f>IF(Calculation!$C$6='Reference Data'!J$2,Data!J29,0)</f>
        <v>0</v>
      </c>
      <c r="K29" s="4">
        <f>IF(Calculation!$C$6='Reference Data'!K$2,Data!K29,0)</f>
        <v>0</v>
      </c>
      <c r="L29" s="4">
        <f>IF(Calculation!$C$6='Reference Data'!L$2,Data!L29,0)</f>
        <v>0</v>
      </c>
      <c r="M29" s="4">
        <f>IF(Calculation!$C$6='Reference Data'!M$2,Data!M29,0)</f>
        <v>0</v>
      </c>
      <c r="N29" s="4">
        <f>IF(Calculation!$C$6='Reference Data'!N$2,Data!N29,0)</f>
        <v>0</v>
      </c>
      <c r="O29" s="4">
        <f>IF(Calculation!$C$6='Reference Data'!O$2,Data!O29,0)</f>
        <v>0</v>
      </c>
      <c r="P29" s="4">
        <f>IF(Calculation!$C$6='Reference Data'!P$2,Data!P29,0)</f>
        <v>0</v>
      </c>
      <c r="Q29" s="4">
        <f>IF(Calculation!$C$6='Reference Data'!Q$2,Data!Q29,0)</f>
        <v>0</v>
      </c>
      <c r="R29" s="21">
        <f t="shared" si="2"/>
        <v>6.603685616438357</v>
      </c>
      <c r="S29" s="18">
        <f>IF(Calculation!$D$6="Yes",Data!R29,0)</f>
        <v>0</v>
      </c>
      <c r="T29" s="18">
        <f>IF(T$2=Calculation!$E$6,Data!S29,0)</f>
        <v>0</v>
      </c>
      <c r="U29" s="4">
        <f>IF(U$2=Calculation!$E$6,Data!T29,0)</f>
        <v>0</v>
      </c>
      <c r="V29" s="4">
        <f>IF(V$2=Calculation!$E$6,Data!U29,0)</f>
        <v>0</v>
      </c>
      <c r="W29" s="4">
        <f>IF(W$2=Calculation!$E$6,Data!V29,0)</f>
        <v>0</v>
      </c>
      <c r="X29" s="4">
        <f>IF(X$2=Calculation!$E$6,Data!W29,0)</f>
        <v>0</v>
      </c>
      <c r="Y29" s="4">
        <f>IF(Y$2=Calculation!$E$6,Data!X29,0)</f>
        <v>0</v>
      </c>
      <c r="Z29" s="4">
        <f>IF(Z$2=Calculation!$E$6,Data!Y29,0)</f>
        <v>0</v>
      </c>
      <c r="AA29" s="4">
        <f>IF(AA$2=Calculation!$E$6,Data!Z29,0)</f>
        <v>0</v>
      </c>
      <c r="AB29" s="4">
        <f>IF(AB$2=Calculation!$E$6,Data!AA29,0)</f>
        <v>0</v>
      </c>
      <c r="AC29" s="4">
        <f>IF(AC$2=Calculation!$E$6,Data!AB29,0)</f>
        <v>0</v>
      </c>
      <c r="AD29" s="4">
        <f>IF(AD$2=Calculation!$E$6,Data!AC29,0)</f>
        <v>0</v>
      </c>
      <c r="AE29" s="4">
        <f>IF(AE$2=Calculation!$E$6,Data!AD29,0)</f>
        <v>0</v>
      </c>
      <c r="AF29" s="4">
        <f>IF(AF$2=Calculation!$E$6,Data!AE29,0)</f>
        <v>0</v>
      </c>
      <c r="AG29" s="4">
        <f>IF(AG$2=Calculation!$E$6,Data!AF29,0)</f>
        <v>0</v>
      </c>
      <c r="AH29" s="6">
        <f t="shared" si="3"/>
        <v>0</v>
      </c>
      <c r="AI29" s="18">
        <f>IF(AI$2=Calculation!$F$6,0,0)</f>
        <v>0</v>
      </c>
      <c r="AJ29" s="4">
        <f>IF(AJ$2=Calculation!$F$6,Data!AG29,0)</f>
        <v>0</v>
      </c>
      <c r="AK29" s="4">
        <f>IF(AK$2=Calculation!$F$6,Data!AH29,0)</f>
        <v>0</v>
      </c>
      <c r="AL29" s="4">
        <f>IF(AL$2=Calculation!$F$6,Data!AI29,0)</f>
        <v>0</v>
      </c>
      <c r="AM29" s="4">
        <f>IF(AM$2=Calculation!$F$6,Data!AJ29,0)</f>
        <v>0</v>
      </c>
      <c r="AN29" s="4">
        <f>IF(AN$2=Calculation!$F$6,Data!AK29,0)</f>
        <v>0</v>
      </c>
      <c r="AO29" s="4">
        <f>IF(AO$2=Calculation!$F$6,Data!AL29,0)</f>
        <v>0</v>
      </c>
      <c r="AP29" s="4">
        <f>IF(AP$2=Calculation!$F$6,Data!AM29,0)</f>
        <v>0</v>
      </c>
      <c r="AQ29" s="6">
        <f t="shared" si="4"/>
        <v>0</v>
      </c>
      <c r="AR29" s="18">
        <f>IF(AR$2=Calculation!$G$6,0,0)</f>
        <v>0</v>
      </c>
      <c r="AS29" s="4">
        <f>IF(AS$2=Calculation!$G$6,Data!AN29,0)</f>
        <v>0</v>
      </c>
      <c r="AT29" s="4">
        <f>IF(AT$2=Calculation!$G$6,Data!AO29,0)</f>
        <v>0</v>
      </c>
      <c r="AU29" s="4">
        <f>IF(AU$2=Calculation!$G$6,Data!AP29,0)</f>
        <v>0</v>
      </c>
      <c r="AV29" s="4">
        <f>IF(AV$2=Calculation!$G$6,Data!AQ29,0)</f>
        <v>0</v>
      </c>
      <c r="AW29" s="4">
        <f>IF(AW$2=Calculation!$G$6,Data!AR29,0)</f>
        <v>0</v>
      </c>
      <c r="AX29" s="4">
        <f>IF(AX$2=Calculation!$G$6,Data!AS29,0)</f>
        <v>0</v>
      </c>
      <c r="AY29" s="4">
        <f>IF(AY$2=Calculation!$G$6,Data!AT29,0)</f>
        <v>0</v>
      </c>
      <c r="AZ29" s="6">
        <f t="shared" si="5"/>
        <v>0</v>
      </c>
      <c r="BA29" s="18">
        <f>IF(BA$2=Calculation!$H$6,0,0)</f>
        <v>0</v>
      </c>
      <c r="BB29" s="4">
        <f>IF(BB$2=Calculation!$H$6,Data!AU29,0)</f>
        <v>0</v>
      </c>
      <c r="BC29" s="4">
        <f>IF(BC$2=Calculation!$H$6,Data!AV29,0)</f>
        <v>0</v>
      </c>
      <c r="BD29" s="4">
        <f>IF(BD$2=Calculation!$H$6,Data!AW29,0)</f>
        <v>0</v>
      </c>
      <c r="BE29" s="4">
        <f>IF(BE$2=Calculation!$H$6,Data!AX29,0)</f>
        <v>0</v>
      </c>
      <c r="BF29" s="4">
        <f>IF(BF$2=Calculation!$H$6,Data!AY29,0)</f>
        <v>0</v>
      </c>
      <c r="BG29" s="4">
        <f>IF(BG$2=Calculation!$H$6,Data!AZ29,0)</f>
        <v>0</v>
      </c>
      <c r="BH29" s="4">
        <f>IF(BH$2=Calculation!$H$6,Data!BA29,0)</f>
        <v>0</v>
      </c>
      <c r="BI29" s="6">
        <f t="shared" si="6"/>
        <v>0</v>
      </c>
      <c r="BJ29" s="78">
        <f>IF(Calculation!$I$6="Yes",Data!BB29,0)</f>
        <v>0</v>
      </c>
      <c r="BK29" s="18">
        <f>IF(BK$2=Calculation!$M$4,0,0)</f>
        <v>0</v>
      </c>
      <c r="BL29" s="4">
        <f>IF(BL$2=Calculation!$M$4,Data!BW29,0)</f>
        <v>0</v>
      </c>
      <c r="BM29" s="4">
        <f>IF(BM$2=Calculation!$M$4,Data!BX29,0)</f>
        <v>0</v>
      </c>
      <c r="BN29" s="4">
        <f>IF(BN$2=Calculation!$M$4,Data!BY29,0)</f>
        <v>0</v>
      </c>
      <c r="BO29" s="4">
        <f>IF(BO$2=Calculation!$M$4,Data!BZ29,0)</f>
        <v>0</v>
      </c>
      <c r="BP29" s="6">
        <f t="shared" si="0"/>
        <v>0</v>
      </c>
      <c r="BQ29" s="4">
        <f>IF(Calculation!$K$6='Reference Data'!BQ$2,Data!BC29,0)</f>
        <v>0</v>
      </c>
      <c r="BR29" s="4">
        <f>IF(Calculation!$K$6='Reference Data'!BR$2,Data!BD29,0)</f>
        <v>0</v>
      </c>
      <c r="BS29" s="4">
        <f>IF(Calculation!$K$6='Reference Data'!BS$2,Data!BE29,0)</f>
        <v>0</v>
      </c>
      <c r="BT29" s="4">
        <f>IF(Calculation!$K$6='Reference Data'!BT$2,Data!BF29,0)</f>
        <v>7.437</v>
      </c>
      <c r="BU29" s="80">
        <f t="shared" si="1"/>
        <v>7.437</v>
      </c>
      <c r="BV29" s="18">
        <f>IF(Calculation!$L$6="Yes",IF((Calculation!J33)&lt;Calculation!K33,(Calculation!J33-Calculation!K33)*Calculation!$L$5,0),0)</f>
        <v>-0.8333143835616434</v>
      </c>
      <c r="BW29" s="83">
        <f>IF(Calculation!$M$6="Yes",'Reference Data'!BP29*Calculation!$M$5,0)</f>
        <v>0</v>
      </c>
      <c r="BX29" s="18">
        <f>IF(Calculation!$N$6='Reference Data'!BX$2,0,0)</f>
        <v>0</v>
      </c>
      <c r="BY29" s="4">
        <f>IF(Calculation!$N$6='Reference Data'!BY$2,Data!AU29*Calculation!$N$5,0)</f>
        <v>0</v>
      </c>
      <c r="BZ29" s="4">
        <f>IF(Calculation!$N$6='Reference Data'!BZ$2,Data!AV29*Calculation!$N$5,0)</f>
        <v>0</v>
      </c>
      <c r="CA29" s="4">
        <f>IF(Calculation!$N$6='Reference Data'!CA$2,Data!AW29*Calculation!$N$5,0)</f>
        <v>0</v>
      </c>
      <c r="CB29" s="4">
        <f>IF(Calculation!$N$6='Reference Data'!CB$2,Data!AX29*Calculation!$N$5,0)</f>
        <v>0</v>
      </c>
      <c r="CC29" s="4">
        <f>IF(Calculation!$N$6='Reference Data'!CC$2,Data!AY29*Calculation!$N$5,0)</f>
        <v>0</v>
      </c>
      <c r="CD29" s="4">
        <f>IF(Calculation!$N$6='Reference Data'!CD$2,Data!AZ29*Calculation!$N$5,0)</f>
        <v>0</v>
      </c>
      <c r="CE29" s="4">
        <f>IF(Calculation!$N$6='Reference Data'!CE$2,Data!BA29*Calculation!$N$5,0)</f>
        <v>0</v>
      </c>
      <c r="CF29" s="6">
        <f t="shared" si="7"/>
        <v>0</v>
      </c>
      <c r="CG29" s="83">
        <f>IF(Calculation!$O$6="Yes",IF((Calculation!J33-'Reference Data'!BU29)&gt;0,(Calculation!J33-'Reference Data'!BU29)*Calculation!$O$5,0),0)</f>
        <v>0</v>
      </c>
      <c r="CH29" s="6">
        <f>IF(Calculation!$P$6="Yes",'Proportional Share Calculation'!E32,0)</f>
        <v>0.190740439601189</v>
      </c>
    </row>
    <row r="30" spans="1:86" ht="15">
      <c r="A30" s="12">
        <v>10081</v>
      </c>
      <c r="B30" s="165" t="s">
        <v>36</v>
      </c>
      <c r="C30" s="18">
        <f>IF(Calculation!$C$6='Reference Data'!C$2,Data!C30,0)</f>
        <v>0</v>
      </c>
      <c r="D30" s="4">
        <f>IF(Calculation!$C$6='Reference Data'!D$2,Data!D30,0)</f>
        <v>0</v>
      </c>
      <c r="E30" s="4">
        <f>IF(Calculation!$C$6='Reference Data'!E$2,Data!E30,0)</f>
        <v>12.051348630136983</v>
      </c>
      <c r="F30" s="4">
        <f>IF(Calculation!$C$6='Reference Data'!F$2,Data!F30,0)</f>
        <v>0</v>
      </c>
      <c r="G30" s="4">
        <f>IF(Calculation!$C$6='Reference Data'!G$2,Data!G30,0)</f>
        <v>0</v>
      </c>
      <c r="H30" s="4">
        <f>IF(Calculation!$C$6='Reference Data'!H$2,Data!H30,0)</f>
        <v>0</v>
      </c>
      <c r="I30" s="4">
        <f>IF(Calculation!$C$6='Reference Data'!I$2,Data!I30,0)</f>
        <v>0</v>
      </c>
      <c r="J30" s="4">
        <f>IF(Calculation!$C$6='Reference Data'!J$2,Data!J30,0)</f>
        <v>0</v>
      </c>
      <c r="K30" s="4">
        <f>IF(Calculation!$C$6='Reference Data'!K$2,Data!K30,0)</f>
        <v>0</v>
      </c>
      <c r="L30" s="4">
        <f>IF(Calculation!$C$6='Reference Data'!L$2,Data!L30,0)</f>
        <v>0</v>
      </c>
      <c r="M30" s="4">
        <f>IF(Calculation!$C$6='Reference Data'!M$2,Data!M30,0)</f>
        <v>0</v>
      </c>
      <c r="N30" s="4">
        <f>IF(Calculation!$C$6='Reference Data'!N$2,Data!N30,0)</f>
        <v>0</v>
      </c>
      <c r="O30" s="4">
        <f>IF(Calculation!$C$6='Reference Data'!O$2,Data!O30,0)</f>
        <v>0</v>
      </c>
      <c r="P30" s="4">
        <f>IF(Calculation!$C$6='Reference Data'!P$2,Data!P30,0)</f>
        <v>0</v>
      </c>
      <c r="Q30" s="4">
        <f>IF(Calculation!$C$6='Reference Data'!Q$2,Data!Q30,0)</f>
        <v>0</v>
      </c>
      <c r="R30" s="21">
        <f t="shared" si="2"/>
        <v>12.051348630136983</v>
      </c>
      <c r="S30" s="18">
        <f>IF(Calculation!$D$6="Yes",Data!R30,0)</f>
        <v>0</v>
      </c>
      <c r="T30" s="18">
        <f>IF(T$2=Calculation!$E$6,Data!S30,0)</f>
        <v>0</v>
      </c>
      <c r="U30" s="4">
        <f>IF(U$2=Calculation!$E$6,Data!T30,0)</f>
        <v>0</v>
      </c>
      <c r="V30" s="4">
        <f>IF(V$2=Calculation!$E$6,Data!U30,0)</f>
        <v>0</v>
      </c>
      <c r="W30" s="4">
        <f>IF(W$2=Calculation!$E$6,Data!V30,0)</f>
        <v>0</v>
      </c>
      <c r="X30" s="4">
        <f>IF(X$2=Calculation!$E$6,Data!W30,0)</f>
        <v>0</v>
      </c>
      <c r="Y30" s="4">
        <f>IF(Y$2=Calculation!$E$6,Data!X30,0)</f>
        <v>0</v>
      </c>
      <c r="Z30" s="4">
        <f>IF(Z$2=Calculation!$E$6,Data!Y30,0)</f>
        <v>0</v>
      </c>
      <c r="AA30" s="4">
        <f>IF(AA$2=Calculation!$E$6,Data!Z30,0)</f>
        <v>0</v>
      </c>
      <c r="AB30" s="4">
        <f>IF(AB$2=Calculation!$E$6,Data!AA30,0)</f>
        <v>0</v>
      </c>
      <c r="AC30" s="4">
        <f>IF(AC$2=Calculation!$E$6,Data!AB30,0)</f>
        <v>0</v>
      </c>
      <c r="AD30" s="4">
        <f>IF(AD$2=Calculation!$E$6,Data!AC30,0)</f>
        <v>0</v>
      </c>
      <c r="AE30" s="4">
        <f>IF(AE$2=Calculation!$E$6,Data!AD30,0)</f>
        <v>0</v>
      </c>
      <c r="AF30" s="4">
        <f>IF(AF$2=Calculation!$E$6,Data!AE30,0)</f>
        <v>0</v>
      </c>
      <c r="AG30" s="4">
        <f>IF(AG$2=Calculation!$E$6,Data!AF30,0)</f>
        <v>0</v>
      </c>
      <c r="AH30" s="6">
        <f t="shared" si="3"/>
        <v>0</v>
      </c>
      <c r="AI30" s="18">
        <f>IF(AI$2=Calculation!$F$6,0,0)</f>
        <v>0</v>
      </c>
      <c r="AJ30" s="4">
        <f>IF(AJ$2=Calculation!$F$6,Data!AG30,0)</f>
        <v>0</v>
      </c>
      <c r="AK30" s="4">
        <f>IF(AK$2=Calculation!$F$6,Data!AH30,0)</f>
        <v>2.9414383561643835</v>
      </c>
      <c r="AL30" s="4">
        <f>IF(AL$2=Calculation!$F$6,Data!AI30,0)</f>
        <v>0</v>
      </c>
      <c r="AM30" s="4">
        <f>IF(AM$2=Calculation!$F$6,Data!AJ30,0)</f>
        <v>0</v>
      </c>
      <c r="AN30" s="4">
        <f>IF(AN$2=Calculation!$F$6,Data!AK30,0)</f>
        <v>0</v>
      </c>
      <c r="AO30" s="4">
        <f>IF(AO$2=Calculation!$F$6,Data!AL30,0)</f>
        <v>0</v>
      </c>
      <c r="AP30" s="4">
        <f>IF(AP$2=Calculation!$F$6,Data!AM30,0)</f>
        <v>0</v>
      </c>
      <c r="AQ30" s="6">
        <f t="shared" si="4"/>
        <v>2.9414383561643835</v>
      </c>
      <c r="AR30" s="18">
        <f>IF(AR$2=Calculation!$G$6,0,0)</f>
        <v>0</v>
      </c>
      <c r="AS30" s="4">
        <f>IF(AS$2=Calculation!$G$6,Data!AN30,0)</f>
        <v>0</v>
      </c>
      <c r="AT30" s="4">
        <f>IF(AT$2=Calculation!$G$6,Data!AO30,0)</f>
        <v>0</v>
      </c>
      <c r="AU30" s="4">
        <f>IF(AU$2=Calculation!$G$6,Data!AP30,0)</f>
        <v>0</v>
      </c>
      <c r="AV30" s="4">
        <f>IF(AV$2=Calculation!$G$6,Data!AQ30,0)</f>
        <v>0</v>
      </c>
      <c r="AW30" s="4">
        <f>IF(AW$2=Calculation!$G$6,Data!AR30,0)</f>
        <v>0</v>
      </c>
      <c r="AX30" s="4">
        <f>IF(AX$2=Calculation!$G$6,Data!AS30,0)</f>
        <v>0</v>
      </c>
      <c r="AY30" s="4">
        <f>IF(AY$2=Calculation!$G$6,Data!AT30,0)</f>
        <v>0</v>
      </c>
      <c r="AZ30" s="6">
        <f t="shared" si="5"/>
        <v>0</v>
      </c>
      <c r="BA30" s="18">
        <f>IF(BA$2=Calculation!$H$6,0,0)</f>
        <v>0</v>
      </c>
      <c r="BB30" s="4">
        <f>IF(BB$2=Calculation!$H$6,Data!AU30,0)</f>
        <v>0</v>
      </c>
      <c r="BC30" s="4">
        <f>IF(BC$2=Calculation!$H$6,Data!AV30,0)</f>
        <v>0</v>
      </c>
      <c r="BD30" s="4">
        <f>IF(BD$2=Calculation!$H$6,Data!AW30,0)</f>
        <v>0</v>
      </c>
      <c r="BE30" s="4">
        <f>IF(BE$2=Calculation!$H$6,Data!AX30,0)</f>
        <v>0</v>
      </c>
      <c r="BF30" s="4">
        <f>IF(BF$2=Calculation!$H$6,Data!AY30,0)</f>
        <v>0</v>
      </c>
      <c r="BG30" s="4">
        <f>IF(BG$2=Calculation!$H$6,Data!AZ30,0)</f>
        <v>0</v>
      </c>
      <c r="BH30" s="4">
        <f>IF(BH$2=Calculation!$H$6,Data!BA30,0)</f>
        <v>0</v>
      </c>
      <c r="BI30" s="6">
        <f t="shared" si="6"/>
        <v>0</v>
      </c>
      <c r="BJ30" s="78">
        <f>IF(Calculation!$I$6="Yes",Data!BB30,0)</f>
        <v>0</v>
      </c>
      <c r="BK30" s="18">
        <f>IF(BK$2=Calculation!$M$4,0,0)</f>
        <v>0</v>
      </c>
      <c r="BL30" s="4">
        <f>IF(BL$2=Calculation!$M$4,Data!BW30,0)</f>
        <v>0</v>
      </c>
      <c r="BM30" s="4">
        <f>IF(BM$2=Calculation!$M$4,Data!BX30,0)</f>
        <v>0.0175</v>
      </c>
      <c r="BN30" s="4">
        <f>IF(BN$2=Calculation!$M$4,Data!BY30,0)</f>
        <v>0</v>
      </c>
      <c r="BO30" s="4">
        <f>IF(BO$2=Calculation!$M$4,Data!BZ30,0)</f>
        <v>0</v>
      </c>
      <c r="BP30" s="6">
        <f t="shared" si="0"/>
        <v>0.0175</v>
      </c>
      <c r="BQ30" s="4">
        <f>IF(Calculation!$K$6='Reference Data'!BQ$2,Data!BC30,0)</f>
        <v>0</v>
      </c>
      <c r="BR30" s="4">
        <f>IF(Calculation!$K$6='Reference Data'!BR$2,Data!BD30,0)</f>
        <v>0</v>
      </c>
      <c r="BS30" s="4">
        <f>IF(Calculation!$K$6='Reference Data'!BS$2,Data!BE30,0)</f>
        <v>0</v>
      </c>
      <c r="BT30" s="4">
        <f>IF(Calculation!$K$6='Reference Data'!BT$2,Data!BF30,0)</f>
        <v>10.455</v>
      </c>
      <c r="BU30" s="80">
        <f t="shared" si="1"/>
        <v>10.455</v>
      </c>
      <c r="BV30" s="18">
        <f>IF(Calculation!$L$6="Yes",IF((Calculation!J34)&lt;Calculation!K34,(Calculation!J34-Calculation!K34)*Calculation!$L$5,0),0)</f>
        <v>-1.3450897260273997</v>
      </c>
      <c r="BW30" s="83">
        <f>IF(Calculation!$M$6="Yes",'Reference Data'!BP30*Calculation!$M$5,0)</f>
        <v>0.00875</v>
      </c>
      <c r="BX30" s="18">
        <f>IF(Calculation!$N$6='Reference Data'!BX$2,0,0)</f>
        <v>0</v>
      </c>
      <c r="BY30" s="4">
        <f>IF(Calculation!$N$6='Reference Data'!BY$2,Data!AU30*Calculation!$N$5,0)</f>
        <v>0</v>
      </c>
      <c r="BZ30" s="4">
        <f>IF(Calculation!$N$6='Reference Data'!BZ$2,Data!AV30*Calculation!$N$5,0)</f>
        <v>0</v>
      </c>
      <c r="CA30" s="4">
        <f>IF(Calculation!$N$6='Reference Data'!CA$2,Data!AW30*Calculation!$N$5,0)</f>
        <v>0</v>
      </c>
      <c r="CB30" s="4">
        <f>IF(Calculation!$N$6='Reference Data'!CB$2,Data!AX30*Calculation!$N$5,0)</f>
        <v>0</v>
      </c>
      <c r="CC30" s="4">
        <f>IF(Calculation!$N$6='Reference Data'!CC$2,Data!AY30*Calculation!$N$5,0)</f>
        <v>0</v>
      </c>
      <c r="CD30" s="4">
        <f>IF(Calculation!$N$6='Reference Data'!CD$2,Data!AZ30*Calculation!$N$5,0)</f>
        <v>0</v>
      </c>
      <c r="CE30" s="4">
        <f>IF(Calculation!$N$6='Reference Data'!CE$2,Data!BA30*Calculation!$N$5,0)</f>
        <v>0</v>
      </c>
      <c r="CF30" s="6">
        <f t="shared" si="7"/>
        <v>0</v>
      </c>
      <c r="CG30" s="83">
        <f>IF(Calculation!$O$6="Yes",IF((Calculation!J34-'Reference Data'!BU30)&gt;0,(Calculation!J34-'Reference Data'!BU30)*Calculation!$O$5,0),0)</f>
        <v>0</v>
      </c>
      <c r="CH30" s="6">
        <f>IF(Calculation!$P$6="Yes",'Proportional Share Calculation'!E33,0)</f>
        <v>0.26338280927575525</v>
      </c>
    </row>
    <row r="31" spans="1:86" ht="15">
      <c r="A31" s="12">
        <v>10082</v>
      </c>
      <c r="B31" s="165" t="s">
        <v>37</v>
      </c>
      <c r="C31" s="18">
        <f>IF(Calculation!$C$6='Reference Data'!C$2,Data!C31,0)</f>
        <v>0</v>
      </c>
      <c r="D31" s="4">
        <f>IF(Calculation!$C$6='Reference Data'!D$2,Data!D31,0)</f>
        <v>0</v>
      </c>
      <c r="E31" s="4">
        <f>IF(Calculation!$C$6='Reference Data'!E$2,Data!E31,0)</f>
        <v>0.09501609589041098</v>
      </c>
      <c r="F31" s="4">
        <f>IF(Calculation!$C$6='Reference Data'!F$2,Data!F31,0)</f>
        <v>0</v>
      </c>
      <c r="G31" s="4">
        <f>IF(Calculation!$C$6='Reference Data'!G$2,Data!G31,0)</f>
        <v>0</v>
      </c>
      <c r="H31" s="4">
        <f>IF(Calculation!$C$6='Reference Data'!H$2,Data!H31,0)</f>
        <v>0</v>
      </c>
      <c r="I31" s="4">
        <f>IF(Calculation!$C$6='Reference Data'!I$2,Data!I31,0)</f>
        <v>0</v>
      </c>
      <c r="J31" s="4">
        <f>IF(Calculation!$C$6='Reference Data'!J$2,Data!J31,0)</f>
        <v>0</v>
      </c>
      <c r="K31" s="4">
        <f>IF(Calculation!$C$6='Reference Data'!K$2,Data!K31,0)</f>
        <v>0</v>
      </c>
      <c r="L31" s="4">
        <f>IF(Calculation!$C$6='Reference Data'!L$2,Data!L31,0)</f>
        <v>0</v>
      </c>
      <c r="M31" s="4">
        <f>IF(Calculation!$C$6='Reference Data'!M$2,Data!M31,0)</f>
        <v>0</v>
      </c>
      <c r="N31" s="4">
        <f>IF(Calculation!$C$6='Reference Data'!N$2,Data!N31,0)</f>
        <v>0</v>
      </c>
      <c r="O31" s="4">
        <f>IF(Calculation!$C$6='Reference Data'!O$2,Data!O31,0)</f>
        <v>0</v>
      </c>
      <c r="P31" s="4">
        <f>IF(Calculation!$C$6='Reference Data'!P$2,Data!P31,0)</f>
        <v>0</v>
      </c>
      <c r="Q31" s="4">
        <f>IF(Calculation!$C$6='Reference Data'!Q$2,Data!Q31,0)</f>
        <v>0</v>
      </c>
      <c r="R31" s="21">
        <f t="shared" si="2"/>
        <v>0.09501609589041098</v>
      </c>
      <c r="S31" s="18">
        <f>IF(Calculation!$D$6="Yes",Data!R31,0)</f>
        <v>0</v>
      </c>
      <c r="T31" s="18">
        <f>IF(T$2=Calculation!$E$6,Data!S31,0)</f>
        <v>0</v>
      </c>
      <c r="U31" s="4">
        <f>IF(U$2=Calculation!$E$6,Data!T31,0)</f>
        <v>0</v>
      </c>
      <c r="V31" s="4">
        <f>IF(V$2=Calculation!$E$6,Data!U31,0)</f>
        <v>0</v>
      </c>
      <c r="W31" s="4">
        <f>IF(W$2=Calculation!$E$6,Data!V31,0)</f>
        <v>0</v>
      </c>
      <c r="X31" s="4">
        <f>IF(X$2=Calculation!$E$6,Data!W31,0)</f>
        <v>0</v>
      </c>
      <c r="Y31" s="4">
        <f>IF(Y$2=Calculation!$E$6,Data!X31,0)</f>
        <v>0</v>
      </c>
      <c r="Z31" s="4">
        <f>IF(Z$2=Calculation!$E$6,Data!Y31,0)</f>
        <v>0</v>
      </c>
      <c r="AA31" s="4">
        <f>IF(AA$2=Calculation!$E$6,Data!Z31,0)</f>
        <v>0</v>
      </c>
      <c r="AB31" s="4">
        <f>IF(AB$2=Calculation!$E$6,Data!AA31,0)</f>
        <v>0</v>
      </c>
      <c r="AC31" s="4">
        <f>IF(AC$2=Calculation!$E$6,Data!AB31,0)</f>
        <v>0</v>
      </c>
      <c r="AD31" s="4">
        <f>IF(AD$2=Calculation!$E$6,Data!AC31,0)</f>
        <v>0</v>
      </c>
      <c r="AE31" s="4">
        <f>IF(AE$2=Calculation!$E$6,Data!AD31,0)</f>
        <v>0</v>
      </c>
      <c r="AF31" s="4">
        <f>IF(AF$2=Calculation!$E$6,Data!AE31,0)</f>
        <v>0</v>
      </c>
      <c r="AG31" s="4">
        <f>IF(AG$2=Calculation!$E$6,Data!AF31,0)</f>
        <v>0</v>
      </c>
      <c r="AH31" s="6">
        <f t="shared" si="3"/>
        <v>0</v>
      </c>
      <c r="AI31" s="18">
        <f>IF(AI$2=Calculation!$F$6,0,0)</f>
        <v>0</v>
      </c>
      <c r="AJ31" s="4">
        <f>IF(AJ$2=Calculation!$F$6,Data!AG31,0)</f>
        <v>0</v>
      </c>
      <c r="AK31" s="4">
        <f>IF(AK$2=Calculation!$F$6,Data!AH31,0)</f>
        <v>0</v>
      </c>
      <c r="AL31" s="4">
        <f>IF(AL$2=Calculation!$F$6,Data!AI31,0)</f>
        <v>0</v>
      </c>
      <c r="AM31" s="4">
        <f>IF(AM$2=Calculation!$F$6,Data!AJ31,0)</f>
        <v>0</v>
      </c>
      <c r="AN31" s="4">
        <f>IF(AN$2=Calculation!$F$6,Data!AK31,0)</f>
        <v>0</v>
      </c>
      <c r="AO31" s="4">
        <f>IF(AO$2=Calculation!$F$6,Data!AL31,0)</f>
        <v>0</v>
      </c>
      <c r="AP31" s="4">
        <f>IF(AP$2=Calculation!$F$6,Data!AM31,0)</f>
        <v>0</v>
      </c>
      <c r="AQ31" s="6">
        <f t="shared" si="4"/>
        <v>0</v>
      </c>
      <c r="AR31" s="18">
        <f>IF(AR$2=Calculation!$G$6,0,0)</f>
        <v>0</v>
      </c>
      <c r="AS31" s="4">
        <f>IF(AS$2=Calculation!$G$6,Data!AN31,0)</f>
        <v>0</v>
      </c>
      <c r="AT31" s="4">
        <f>IF(AT$2=Calculation!$G$6,Data!AO31,0)</f>
        <v>0</v>
      </c>
      <c r="AU31" s="4">
        <f>IF(AU$2=Calculation!$G$6,Data!AP31,0)</f>
        <v>0</v>
      </c>
      <c r="AV31" s="4">
        <f>IF(AV$2=Calculation!$G$6,Data!AQ31,0)</f>
        <v>0</v>
      </c>
      <c r="AW31" s="4">
        <f>IF(AW$2=Calculation!$G$6,Data!AR31,0)</f>
        <v>0</v>
      </c>
      <c r="AX31" s="4">
        <f>IF(AX$2=Calculation!$G$6,Data!AS31,0)</f>
        <v>0</v>
      </c>
      <c r="AY31" s="4">
        <f>IF(AY$2=Calculation!$G$6,Data!AT31,0)</f>
        <v>0</v>
      </c>
      <c r="AZ31" s="6">
        <f t="shared" si="5"/>
        <v>0</v>
      </c>
      <c r="BA31" s="18">
        <f>IF(BA$2=Calculation!$H$6,0,0)</f>
        <v>0</v>
      </c>
      <c r="BB31" s="4">
        <f>IF(BB$2=Calculation!$H$6,Data!AU31,0)</f>
        <v>0</v>
      </c>
      <c r="BC31" s="4">
        <f>IF(BC$2=Calculation!$H$6,Data!AV31,0)</f>
        <v>0</v>
      </c>
      <c r="BD31" s="4">
        <f>IF(BD$2=Calculation!$H$6,Data!AW31,0)</f>
        <v>0</v>
      </c>
      <c r="BE31" s="4">
        <f>IF(BE$2=Calculation!$H$6,Data!AX31,0)</f>
        <v>0</v>
      </c>
      <c r="BF31" s="4">
        <f>IF(BF$2=Calculation!$H$6,Data!AY31,0)</f>
        <v>0</v>
      </c>
      <c r="BG31" s="4">
        <f>IF(BG$2=Calculation!$H$6,Data!AZ31,0)</f>
        <v>0</v>
      </c>
      <c r="BH31" s="4">
        <f>IF(BH$2=Calculation!$H$6,Data!BA31,0)</f>
        <v>0</v>
      </c>
      <c r="BI31" s="6">
        <f t="shared" si="6"/>
        <v>0</v>
      </c>
      <c r="BJ31" s="78">
        <f>IF(Calculation!$I$6="Yes",Data!BB31,0)</f>
        <v>0</v>
      </c>
      <c r="BK31" s="18">
        <f>IF(BK$2=Calculation!$M$4,0,0)</f>
        <v>0</v>
      </c>
      <c r="BL31" s="4">
        <f>IF(BL$2=Calculation!$M$4,Data!BW31,0)</f>
        <v>0</v>
      </c>
      <c r="BM31" s="4">
        <f>IF(BM$2=Calculation!$M$4,Data!BX31,0)</f>
        <v>0</v>
      </c>
      <c r="BN31" s="4">
        <f>IF(BN$2=Calculation!$M$4,Data!BY31,0)</f>
        <v>0</v>
      </c>
      <c r="BO31" s="4">
        <f>IF(BO$2=Calculation!$M$4,Data!BZ31,0)</f>
        <v>0</v>
      </c>
      <c r="BP31" s="6">
        <f t="shared" si="0"/>
        <v>0</v>
      </c>
      <c r="BQ31" s="4">
        <f>IF(Calculation!$K$6='Reference Data'!BQ$2,Data!BC31,0)</f>
        <v>0</v>
      </c>
      <c r="BR31" s="4">
        <f>IF(Calculation!$K$6='Reference Data'!BR$2,Data!BD31,0)</f>
        <v>0</v>
      </c>
      <c r="BS31" s="4">
        <f>IF(Calculation!$K$6='Reference Data'!BS$2,Data!BE31,0)</f>
        <v>0</v>
      </c>
      <c r="BT31" s="4">
        <f>IF(Calculation!$K$6='Reference Data'!BT$2,Data!BF31,0)</f>
        <v>0.118</v>
      </c>
      <c r="BU31" s="80">
        <f t="shared" si="1"/>
        <v>0.118</v>
      </c>
      <c r="BV31" s="18">
        <f>IF(Calculation!$L$6="Yes",IF((Calculation!J35)&lt;Calculation!K35,(Calculation!J35-Calculation!K35)*Calculation!$L$5,0),0)</f>
        <v>-0.022983904109589018</v>
      </c>
      <c r="BW31" s="83">
        <f>IF(Calculation!$M$6="Yes",'Reference Data'!BP31*Calculation!$M$5,0)</f>
        <v>0</v>
      </c>
      <c r="BX31" s="18">
        <f>IF(Calculation!$N$6='Reference Data'!BX$2,0,0)</f>
        <v>0</v>
      </c>
      <c r="BY31" s="4">
        <f>IF(Calculation!$N$6='Reference Data'!BY$2,Data!AU31*Calculation!$N$5,0)</f>
        <v>0</v>
      </c>
      <c r="BZ31" s="4">
        <f>IF(Calculation!$N$6='Reference Data'!BZ$2,Data!AV31*Calculation!$N$5,0)</f>
        <v>0</v>
      </c>
      <c r="CA31" s="4">
        <f>IF(Calculation!$N$6='Reference Data'!CA$2,Data!AW31*Calculation!$N$5,0)</f>
        <v>0</v>
      </c>
      <c r="CB31" s="4">
        <f>IF(Calculation!$N$6='Reference Data'!CB$2,Data!AX31*Calculation!$N$5,0)</f>
        <v>0</v>
      </c>
      <c r="CC31" s="4">
        <f>IF(Calculation!$N$6='Reference Data'!CC$2,Data!AY31*Calculation!$N$5,0)</f>
        <v>0</v>
      </c>
      <c r="CD31" s="4">
        <f>IF(Calculation!$N$6='Reference Data'!CD$2,Data!AZ31*Calculation!$N$5,0)</f>
        <v>0</v>
      </c>
      <c r="CE31" s="4">
        <f>IF(Calculation!$N$6='Reference Data'!CE$2,Data!BA31*Calculation!$N$5,0)</f>
        <v>0</v>
      </c>
      <c r="CF31" s="6">
        <f t="shared" si="7"/>
        <v>0</v>
      </c>
      <c r="CG31" s="83">
        <f>IF(Calculation!$O$6="Yes",IF((Calculation!J35-'Reference Data'!BU31)&gt;0,(Calculation!J35-'Reference Data'!BU31)*Calculation!$O$5,0),0)</f>
        <v>0</v>
      </c>
      <c r="CH31" s="6">
        <f>IF(Calculation!$P$6="Yes",'Proportional Share Calculation'!E34,0)</f>
        <v>0.002744438931830984</v>
      </c>
    </row>
    <row r="32" spans="1:86" ht="15">
      <c r="A32" s="12">
        <v>10083</v>
      </c>
      <c r="B32" s="165" t="s">
        <v>38</v>
      </c>
      <c r="C32" s="18">
        <f>IF(Calculation!$C$6='Reference Data'!C$2,Data!C32,0)</f>
        <v>0</v>
      </c>
      <c r="D32" s="4">
        <f>IF(Calculation!$C$6='Reference Data'!D$2,Data!D32,0)</f>
        <v>0</v>
      </c>
      <c r="E32" s="4">
        <f>IF(Calculation!$C$6='Reference Data'!E$2,Data!E32,0)</f>
        <v>8.667896461187215</v>
      </c>
      <c r="F32" s="4">
        <f>IF(Calculation!$C$6='Reference Data'!F$2,Data!F32,0)</f>
        <v>0</v>
      </c>
      <c r="G32" s="4">
        <f>IF(Calculation!$C$6='Reference Data'!G$2,Data!G32,0)</f>
        <v>0</v>
      </c>
      <c r="H32" s="4">
        <f>IF(Calculation!$C$6='Reference Data'!H$2,Data!H32,0)</f>
        <v>0</v>
      </c>
      <c r="I32" s="4">
        <f>IF(Calculation!$C$6='Reference Data'!I$2,Data!I32,0)</f>
        <v>0</v>
      </c>
      <c r="J32" s="4">
        <f>IF(Calculation!$C$6='Reference Data'!J$2,Data!J32,0)</f>
        <v>0</v>
      </c>
      <c r="K32" s="4">
        <f>IF(Calculation!$C$6='Reference Data'!K$2,Data!K32,0)</f>
        <v>0</v>
      </c>
      <c r="L32" s="4">
        <f>IF(Calculation!$C$6='Reference Data'!L$2,Data!L32,0)</f>
        <v>0</v>
      </c>
      <c r="M32" s="4">
        <f>IF(Calculation!$C$6='Reference Data'!M$2,Data!M32,0)</f>
        <v>0</v>
      </c>
      <c r="N32" s="4">
        <f>IF(Calculation!$C$6='Reference Data'!N$2,Data!N32,0)</f>
        <v>0</v>
      </c>
      <c r="O32" s="4">
        <f>IF(Calculation!$C$6='Reference Data'!O$2,Data!O32,0)</f>
        <v>0</v>
      </c>
      <c r="P32" s="4">
        <f>IF(Calculation!$C$6='Reference Data'!P$2,Data!P32,0)</f>
        <v>0</v>
      </c>
      <c r="Q32" s="4">
        <f>IF(Calculation!$C$6='Reference Data'!Q$2,Data!Q32,0)</f>
        <v>0</v>
      </c>
      <c r="R32" s="21">
        <f t="shared" si="2"/>
        <v>8.667896461187215</v>
      </c>
      <c r="S32" s="18">
        <f>IF(Calculation!$D$6="Yes",Data!R32,0)</f>
        <v>0</v>
      </c>
      <c r="T32" s="18">
        <f>IF(T$2=Calculation!$E$6,Data!S32,0)</f>
        <v>0</v>
      </c>
      <c r="U32" s="4">
        <f>IF(U$2=Calculation!$E$6,Data!T32,0)</f>
        <v>0</v>
      </c>
      <c r="V32" s="4">
        <f>IF(V$2=Calculation!$E$6,Data!U32,0)</f>
        <v>0</v>
      </c>
      <c r="W32" s="4">
        <f>IF(W$2=Calculation!$E$6,Data!V32,0)</f>
        <v>0</v>
      </c>
      <c r="X32" s="4">
        <f>IF(X$2=Calculation!$E$6,Data!W32,0)</f>
        <v>0</v>
      </c>
      <c r="Y32" s="4">
        <f>IF(Y$2=Calculation!$E$6,Data!X32,0)</f>
        <v>0</v>
      </c>
      <c r="Z32" s="4">
        <f>IF(Z$2=Calculation!$E$6,Data!Y32,0)</f>
        <v>0</v>
      </c>
      <c r="AA32" s="4">
        <f>IF(AA$2=Calculation!$E$6,Data!Z32,0)</f>
        <v>0</v>
      </c>
      <c r="AB32" s="4">
        <f>IF(AB$2=Calculation!$E$6,Data!AA32,0)</f>
        <v>0</v>
      </c>
      <c r="AC32" s="4">
        <f>IF(AC$2=Calculation!$E$6,Data!AB32,0)</f>
        <v>0</v>
      </c>
      <c r="AD32" s="4">
        <f>IF(AD$2=Calculation!$E$6,Data!AC32,0)</f>
        <v>0</v>
      </c>
      <c r="AE32" s="4">
        <f>IF(AE$2=Calculation!$E$6,Data!AD32,0)</f>
        <v>0</v>
      </c>
      <c r="AF32" s="4">
        <f>IF(AF$2=Calculation!$E$6,Data!AE32,0)</f>
        <v>0</v>
      </c>
      <c r="AG32" s="4">
        <f>IF(AG$2=Calculation!$E$6,Data!AF32,0)</f>
        <v>0</v>
      </c>
      <c r="AH32" s="6">
        <f t="shared" si="3"/>
        <v>0</v>
      </c>
      <c r="AI32" s="18">
        <f>IF(AI$2=Calculation!$F$6,0,0)</f>
        <v>0</v>
      </c>
      <c r="AJ32" s="4">
        <f>IF(AJ$2=Calculation!$F$6,Data!AG32,0)</f>
        <v>0</v>
      </c>
      <c r="AK32" s="4">
        <f>IF(AK$2=Calculation!$F$6,Data!AH32,0)</f>
        <v>0</v>
      </c>
      <c r="AL32" s="4">
        <f>IF(AL$2=Calculation!$F$6,Data!AI32,0)</f>
        <v>0</v>
      </c>
      <c r="AM32" s="4">
        <f>IF(AM$2=Calculation!$F$6,Data!AJ32,0)</f>
        <v>0</v>
      </c>
      <c r="AN32" s="4">
        <f>IF(AN$2=Calculation!$F$6,Data!AK32,0)</f>
        <v>0</v>
      </c>
      <c r="AO32" s="4">
        <f>IF(AO$2=Calculation!$F$6,Data!AL32,0)</f>
        <v>0</v>
      </c>
      <c r="AP32" s="4">
        <f>IF(AP$2=Calculation!$F$6,Data!AM32,0)</f>
        <v>0</v>
      </c>
      <c r="AQ32" s="6">
        <f t="shared" si="4"/>
        <v>0</v>
      </c>
      <c r="AR32" s="18">
        <f>IF(AR$2=Calculation!$G$6,0,0)</f>
        <v>0</v>
      </c>
      <c r="AS32" s="4">
        <f>IF(AS$2=Calculation!$G$6,Data!AN32,0)</f>
        <v>0</v>
      </c>
      <c r="AT32" s="4">
        <f>IF(AT$2=Calculation!$G$6,Data!AO32,0)</f>
        <v>0</v>
      </c>
      <c r="AU32" s="4">
        <f>IF(AU$2=Calculation!$G$6,Data!AP32,0)</f>
        <v>0</v>
      </c>
      <c r="AV32" s="4">
        <f>IF(AV$2=Calculation!$G$6,Data!AQ32,0)</f>
        <v>0</v>
      </c>
      <c r="AW32" s="4">
        <f>IF(AW$2=Calculation!$G$6,Data!AR32,0)</f>
        <v>0</v>
      </c>
      <c r="AX32" s="4">
        <f>IF(AX$2=Calculation!$G$6,Data!AS32,0)</f>
        <v>0</v>
      </c>
      <c r="AY32" s="4">
        <f>IF(AY$2=Calculation!$G$6,Data!AT32,0)</f>
        <v>0</v>
      </c>
      <c r="AZ32" s="6">
        <f t="shared" si="5"/>
        <v>0</v>
      </c>
      <c r="BA32" s="18">
        <f>IF(BA$2=Calculation!$H$6,0,0)</f>
        <v>0</v>
      </c>
      <c r="BB32" s="4">
        <f>IF(BB$2=Calculation!$H$6,Data!AU32,0)</f>
        <v>0</v>
      </c>
      <c r="BC32" s="4">
        <f>IF(BC$2=Calculation!$H$6,Data!AV32,0)</f>
        <v>0</v>
      </c>
      <c r="BD32" s="4">
        <f>IF(BD$2=Calculation!$H$6,Data!AW32,0)</f>
        <v>0</v>
      </c>
      <c r="BE32" s="4">
        <f>IF(BE$2=Calculation!$H$6,Data!AX32,0)</f>
        <v>0</v>
      </c>
      <c r="BF32" s="4">
        <f>IF(BF$2=Calculation!$H$6,Data!AY32,0)</f>
        <v>0</v>
      </c>
      <c r="BG32" s="4">
        <f>IF(BG$2=Calculation!$H$6,Data!AZ32,0)</f>
        <v>0</v>
      </c>
      <c r="BH32" s="4">
        <f>IF(BH$2=Calculation!$H$6,Data!BA32,0)</f>
        <v>0</v>
      </c>
      <c r="BI32" s="6">
        <f t="shared" si="6"/>
        <v>0</v>
      </c>
      <c r="BJ32" s="78">
        <f>IF(Calculation!$I$6="Yes",Data!BB32,0)</f>
        <v>0</v>
      </c>
      <c r="BK32" s="18">
        <f>IF(BK$2=Calculation!$M$4,0,0)</f>
        <v>0</v>
      </c>
      <c r="BL32" s="4">
        <f>IF(BL$2=Calculation!$M$4,Data!BW32,0)</f>
        <v>0</v>
      </c>
      <c r="BM32" s="4">
        <f>IF(BM$2=Calculation!$M$4,Data!BX32,0)</f>
        <v>0.048</v>
      </c>
      <c r="BN32" s="4">
        <f>IF(BN$2=Calculation!$M$4,Data!BY32,0)</f>
        <v>0</v>
      </c>
      <c r="BO32" s="4">
        <f>IF(BO$2=Calculation!$M$4,Data!BZ32,0)</f>
        <v>0</v>
      </c>
      <c r="BP32" s="6">
        <f t="shared" si="0"/>
        <v>0.048</v>
      </c>
      <c r="BQ32" s="4">
        <f>IF(Calculation!$K$6='Reference Data'!BQ$2,Data!BC32,0)</f>
        <v>0</v>
      </c>
      <c r="BR32" s="4">
        <f>IF(Calculation!$K$6='Reference Data'!BR$2,Data!BD32,0)</f>
        <v>0</v>
      </c>
      <c r="BS32" s="4">
        <f>IF(Calculation!$K$6='Reference Data'!BS$2,Data!BE32,0)</f>
        <v>0</v>
      </c>
      <c r="BT32" s="4">
        <f>IF(Calculation!$K$6='Reference Data'!BT$2,Data!BF32,0)</f>
        <v>8.363</v>
      </c>
      <c r="BU32" s="80">
        <f t="shared" si="1"/>
        <v>8.363</v>
      </c>
      <c r="BV32" s="18">
        <f>IF(Calculation!$L$6="Yes",IF((Calculation!J36)&lt;Calculation!K36,(Calculation!J36-Calculation!K36)*Calculation!$L$5,0),0)</f>
        <v>0</v>
      </c>
      <c r="BW32" s="83">
        <f>IF(Calculation!$M$6="Yes",'Reference Data'!BP32*Calculation!$M$5,0)</f>
        <v>0.024</v>
      </c>
      <c r="BX32" s="18">
        <f>IF(Calculation!$N$6='Reference Data'!BX$2,0,0)</f>
        <v>0</v>
      </c>
      <c r="BY32" s="4">
        <f>IF(Calculation!$N$6='Reference Data'!BY$2,Data!AU32*Calculation!$N$5,0)</f>
        <v>0</v>
      </c>
      <c r="BZ32" s="4">
        <f>IF(Calculation!$N$6='Reference Data'!BZ$2,Data!AV32*Calculation!$N$5,0)</f>
        <v>0</v>
      </c>
      <c r="CA32" s="4">
        <f>IF(Calculation!$N$6='Reference Data'!CA$2,Data!AW32*Calculation!$N$5,0)</f>
        <v>0</v>
      </c>
      <c r="CB32" s="4">
        <f>IF(Calculation!$N$6='Reference Data'!CB$2,Data!AX32*Calculation!$N$5,0)</f>
        <v>0</v>
      </c>
      <c r="CC32" s="4">
        <f>IF(Calculation!$N$6='Reference Data'!CC$2,Data!AY32*Calculation!$N$5,0)</f>
        <v>0</v>
      </c>
      <c r="CD32" s="4">
        <f>IF(Calculation!$N$6='Reference Data'!CD$2,Data!AZ32*Calculation!$N$5,0)</f>
        <v>0</v>
      </c>
      <c r="CE32" s="4">
        <f>IF(Calculation!$N$6='Reference Data'!CE$2,Data!BA32*Calculation!$N$5,0)</f>
        <v>0</v>
      </c>
      <c r="CF32" s="6">
        <f t="shared" si="7"/>
        <v>0</v>
      </c>
      <c r="CG32" s="83">
        <f>IF(Calculation!$O$6="Yes",IF((Calculation!J36-'Reference Data'!BU32)&gt;0,(Calculation!J36-'Reference Data'!BU32)*Calculation!$O$5,0),0)</f>
        <v>0.07622411529680395</v>
      </c>
      <c r="CH32" s="6">
        <f>IF(Calculation!$P$6="Yes",'Proportional Share Calculation'!E35,0)</f>
        <v>0.24445123253243908</v>
      </c>
    </row>
    <row r="33" spans="1:86" ht="15">
      <c r="A33" s="12">
        <v>10086</v>
      </c>
      <c r="B33" s="165" t="s">
        <v>39</v>
      </c>
      <c r="C33" s="18">
        <f>IF(Calculation!$C$6='Reference Data'!C$2,Data!C33,0)</f>
        <v>0</v>
      </c>
      <c r="D33" s="4">
        <f>IF(Calculation!$C$6='Reference Data'!D$2,Data!D33,0)</f>
        <v>0</v>
      </c>
      <c r="E33" s="4">
        <f>IF(Calculation!$C$6='Reference Data'!E$2,Data!E33,0)</f>
        <v>3.847422831050228</v>
      </c>
      <c r="F33" s="4">
        <f>IF(Calculation!$C$6='Reference Data'!F$2,Data!F33,0)</f>
        <v>0</v>
      </c>
      <c r="G33" s="4">
        <f>IF(Calculation!$C$6='Reference Data'!G$2,Data!G33,0)</f>
        <v>0</v>
      </c>
      <c r="H33" s="4">
        <f>IF(Calculation!$C$6='Reference Data'!H$2,Data!H33,0)</f>
        <v>0</v>
      </c>
      <c r="I33" s="4">
        <f>IF(Calculation!$C$6='Reference Data'!I$2,Data!I33,0)</f>
        <v>0</v>
      </c>
      <c r="J33" s="4">
        <f>IF(Calculation!$C$6='Reference Data'!J$2,Data!J33,0)</f>
        <v>0</v>
      </c>
      <c r="K33" s="4">
        <f>IF(Calculation!$C$6='Reference Data'!K$2,Data!K33,0)</f>
        <v>0</v>
      </c>
      <c r="L33" s="4">
        <f>IF(Calculation!$C$6='Reference Data'!L$2,Data!L33,0)</f>
        <v>0</v>
      </c>
      <c r="M33" s="4">
        <f>IF(Calculation!$C$6='Reference Data'!M$2,Data!M33,0)</f>
        <v>0</v>
      </c>
      <c r="N33" s="4">
        <f>IF(Calculation!$C$6='Reference Data'!N$2,Data!N33,0)</f>
        <v>0</v>
      </c>
      <c r="O33" s="4">
        <f>IF(Calculation!$C$6='Reference Data'!O$2,Data!O33,0)</f>
        <v>0</v>
      </c>
      <c r="P33" s="4">
        <f>IF(Calculation!$C$6='Reference Data'!P$2,Data!P33,0)</f>
        <v>0</v>
      </c>
      <c r="Q33" s="4">
        <f>IF(Calculation!$C$6='Reference Data'!Q$2,Data!Q33,0)</f>
        <v>0</v>
      </c>
      <c r="R33" s="21">
        <f t="shared" si="2"/>
        <v>3.847422831050228</v>
      </c>
      <c r="S33" s="18">
        <f>IF(Calculation!$D$6="Yes",Data!R33,0)</f>
        <v>0</v>
      </c>
      <c r="T33" s="18">
        <f>IF(T$2=Calculation!$E$6,Data!S33,0)</f>
        <v>0</v>
      </c>
      <c r="U33" s="4">
        <f>IF(U$2=Calculation!$E$6,Data!T33,0)</f>
        <v>0</v>
      </c>
      <c r="V33" s="4">
        <f>IF(V$2=Calculation!$E$6,Data!U33,0)</f>
        <v>0</v>
      </c>
      <c r="W33" s="4">
        <f>IF(W$2=Calculation!$E$6,Data!V33,0)</f>
        <v>0</v>
      </c>
      <c r="X33" s="4">
        <f>IF(X$2=Calculation!$E$6,Data!W33,0)</f>
        <v>0</v>
      </c>
      <c r="Y33" s="4">
        <f>IF(Y$2=Calculation!$E$6,Data!X33,0)</f>
        <v>0</v>
      </c>
      <c r="Z33" s="4">
        <f>IF(Z$2=Calculation!$E$6,Data!Y33,0)</f>
        <v>0</v>
      </c>
      <c r="AA33" s="4">
        <f>IF(AA$2=Calculation!$E$6,Data!Z33,0)</f>
        <v>0</v>
      </c>
      <c r="AB33" s="4">
        <f>IF(AB$2=Calculation!$E$6,Data!AA33,0)</f>
        <v>0</v>
      </c>
      <c r="AC33" s="4">
        <f>IF(AC$2=Calculation!$E$6,Data!AB33,0)</f>
        <v>0</v>
      </c>
      <c r="AD33" s="4">
        <f>IF(AD$2=Calculation!$E$6,Data!AC33,0)</f>
        <v>0</v>
      </c>
      <c r="AE33" s="4">
        <f>IF(AE$2=Calculation!$E$6,Data!AD33,0)</f>
        <v>0</v>
      </c>
      <c r="AF33" s="4">
        <f>IF(AF$2=Calculation!$E$6,Data!AE33,0)</f>
        <v>0</v>
      </c>
      <c r="AG33" s="4">
        <f>IF(AG$2=Calculation!$E$6,Data!AF33,0)</f>
        <v>0</v>
      </c>
      <c r="AH33" s="6">
        <f t="shared" si="3"/>
        <v>0</v>
      </c>
      <c r="AI33" s="18">
        <f>IF(AI$2=Calculation!$F$6,0,0)</f>
        <v>0</v>
      </c>
      <c r="AJ33" s="4">
        <f>IF(AJ$2=Calculation!$F$6,Data!AG33,0)</f>
        <v>0</v>
      </c>
      <c r="AK33" s="4">
        <f>IF(AK$2=Calculation!$F$6,Data!AH33,0)</f>
        <v>0</v>
      </c>
      <c r="AL33" s="4">
        <f>IF(AL$2=Calculation!$F$6,Data!AI33,0)</f>
        <v>0</v>
      </c>
      <c r="AM33" s="4">
        <f>IF(AM$2=Calculation!$F$6,Data!AJ33,0)</f>
        <v>0</v>
      </c>
      <c r="AN33" s="4">
        <f>IF(AN$2=Calculation!$F$6,Data!AK33,0)</f>
        <v>0</v>
      </c>
      <c r="AO33" s="4">
        <f>IF(AO$2=Calculation!$F$6,Data!AL33,0)</f>
        <v>0</v>
      </c>
      <c r="AP33" s="4">
        <f>IF(AP$2=Calculation!$F$6,Data!AM33,0)</f>
        <v>0</v>
      </c>
      <c r="AQ33" s="6">
        <f t="shared" si="4"/>
        <v>0</v>
      </c>
      <c r="AR33" s="18">
        <f>IF(AR$2=Calculation!$G$6,0,0)</f>
        <v>0</v>
      </c>
      <c r="AS33" s="4">
        <f>IF(AS$2=Calculation!$G$6,Data!AN33,0)</f>
        <v>0</v>
      </c>
      <c r="AT33" s="4">
        <f>IF(AT$2=Calculation!$G$6,Data!AO33,0)</f>
        <v>0</v>
      </c>
      <c r="AU33" s="4">
        <f>IF(AU$2=Calculation!$G$6,Data!AP33,0)</f>
        <v>0</v>
      </c>
      <c r="AV33" s="4">
        <f>IF(AV$2=Calculation!$G$6,Data!AQ33,0)</f>
        <v>0</v>
      </c>
      <c r="AW33" s="4">
        <f>IF(AW$2=Calculation!$G$6,Data!AR33,0)</f>
        <v>0</v>
      </c>
      <c r="AX33" s="4">
        <f>IF(AX$2=Calculation!$G$6,Data!AS33,0)</f>
        <v>0</v>
      </c>
      <c r="AY33" s="4">
        <f>IF(AY$2=Calculation!$G$6,Data!AT33,0)</f>
        <v>0</v>
      </c>
      <c r="AZ33" s="6">
        <f t="shared" si="5"/>
        <v>0</v>
      </c>
      <c r="BA33" s="18">
        <f>IF(BA$2=Calculation!$H$6,0,0)</f>
        <v>0</v>
      </c>
      <c r="BB33" s="4">
        <f>IF(BB$2=Calculation!$H$6,Data!AU33,0)</f>
        <v>0</v>
      </c>
      <c r="BC33" s="4">
        <f>IF(BC$2=Calculation!$H$6,Data!AV33,0)</f>
        <v>0</v>
      </c>
      <c r="BD33" s="4">
        <f>IF(BD$2=Calculation!$H$6,Data!AW33,0)</f>
        <v>0</v>
      </c>
      <c r="BE33" s="4">
        <f>IF(BE$2=Calculation!$H$6,Data!AX33,0)</f>
        <v>0</v>
      </c>
      <c r="BF33" s="4">
        <f>IF(BF$2=Calculation!$H$6,Data!AY33,0)</f>
        <v>0</v>
      </c>
      <c r="BG33" s="4">
        <f>IF(BG$2=Calculation!$H$6,Data!AZ33,0)</f>
        <v>0</v>
      </c>
      <c r="BH33" s="4">
        <f>IF(BH$2=Calculation!$H$6,Data!BA33,0)</f>
        <v>0</v>
      </c>
      <c r="BI33" s="6">
        <f t="shared" si="6"/>
        <v>0</v>
      </c>
      <c r="BJ33" s="78">
        <f>IF(Calculation!$I$6="Yes",Data!BB33,0)</f>
        <v>0</v>
      </c>
      <c r="BK33" s="18">
        <f>IF(BK$2=Calculation!$M$4,0,0)</f>
        <v>0</v>
      </c>
      <c r="BL33" s="4">
        <f>IF(BL$2=Calculation!$M$4,Data!BW33,0)</f>
        <v>0</v>
      </c>
      <c r="BM33" s="4">
        <f>IF(BM$2=Calculation!$M$4,Data!BX33,0)</f>
        <v>0</v>
      </c>
      <c r="BN33" s="4">
        <f>IF(BN$2=Calculation!$M$4,Data!BY33,0)</f>
        <v>0</v>
      </c>
      <c r="BO33" s="4">
        <f>IF(BO$2=Calculation!$M$4,Data!BZ33,0)</f>
        <v>0</v>
      </c>
      <c r="BP33" s="6">
        <f t="shared" si="0"/>
        <v>0</v>
      </c>
      <c r="BQ33" s="4">
        <f>IF(Calculation!$K$6='Reference Data'!BQ$2,Data!BC33,0)</f>
        <v>0</v>
      </c>
      <c r="BR33" s="4">
        <f>IF(Calculation!$K$6='Reference Data'!BR$2,Data!BD33,0)</f>
        <v>0</v>
      </c>
      <c r="BS33" s="4">
        <f>IF(Calculation!$K$6='Reference Data'!BS$2,Data!BE33,0)</f>
        <v>0</v>
      </c>
      <c r="BT33" s="4">
        <f>IF(Calculation!$K$6='Reference Data'!BT$2,Data!BF33,0)</f>
        <v>3.945</v>
      </c>
      <c r="BU33" s="80">
        <f t="shared" si="1"/>
        <v>3.945</v>
      </c>
      <c r="BV33" s="18">
        <f>IF(Calculation!$L$6="Yes",IF((Calculation!J37)&lt;Calculation!K37,(Calculation!J37-Calculation!K37)*Calculation!$L$5,0),0)</f>
        <v>-0.09757716894977175</v>
      </c>
      <c r="BW33" s="83">
        <f>IF(Calculation!$M$6="Yes",'Reference Data'!BP33*Calculation!$M$5,0)</f>
        <v>0</v>
      </c>
      <c r="BX33" s="18">
        <f>IF(Calculation!$N$6='Reference Data'!BX$2,0,0)</f>
        <v>0</v>
      </c>
      <c r="BY33" s="4">
        <f>IF(Calculation!$N$6='Reference Data'!BY$2,Data!AU33*Calculation!$N$5,0)</f>
        <v>0</v>
      </c>
      <c r="BZ33" s="4">
        <f>IF(Calculation!$N$6='Reference Data'!BZ$2,Data!AV33*Calculation!$N$5,0)</f>
        <v>0</v>
      </c>
      <c r="CA33" s="4">
        <f>IF(Calculation!$N$6='Reference Data'!CA$2,Data!AW33*Calculation!$N$5,0)</f>
        <v>0</v>
      </c>
      <c r="CB33" s="4">
        <f>IF(Calculation!$N$6='Reference Data'!CB$2,Data!AX33*Calculation!$N$5,0)</f>
        <v>0</v>
      </c>
      <c r="CC33" s="4">
        <f>IF(Calculation!$N$6='Reference Data'!CC$2,Data!AY33*Calculation!$N$5,0)</f>
        <v>0</v>
      </c>
      <c r="CD33" s="4">
        <f>IF(Calculation!$N$6='Reference Data'!CD$2,Data!AZ33*Calculation!$N$5,0)</f>
        <v>0</v>
      </c>
      <c r="CE33" s="4">
        <f>IF(Calculation!$N$6='Reference Data'!CE$2,Data!BA33*Calculation!$N$5,0)</f>
        <v>0</v>
      </c>
      <c r="CF33" s="6">
        <f t="shared" si="7"/>
        <v>0</v>
      </c>
      <c r="CG33" s="83">
        <f>IF(Calculation!$O$6="Yes",IF((Calculation!J37-'Reference Data'!BU33)&gt;0,(Calculation!J37-'Reference Data'!BU33)*Calculation!$O$5,0),0)</f>
        <v>0</v>
      </c>
      <c r="CH33" s="6">
        <f>IF(Calculation!$P$6="Yes",'Proportional Share Calculation'!E36,0)</f>
        <v>0.11112871883231358</v>
      </c>
    </row>
    <row r="34" spans="1:86" ht="15">
      <c r="A34" s="12">
        <v>10087</v>
      </c>
      <c r="B34" s="165" t="s">
        <v>40</v>
      </c>
      <c r="C34" s="18">
        <f>IF(Calculation!$C$6='Reference Data'!C$2,Data!C34,0)</f>
        <v>0</v>
      </c>
      <c r="D34" s="4">
        <f>IF(Calculation!$C$6='Reference Data'!D$2,Data!D34,0)</f>
        <v>0</v>
      </c>
      <c r="E34" s="4">
        <f>IF(Calculation!$C$6='Reference Data'!E$2,Data!E34,0)</f>
        <v>43.41081997716895</v>
      </c>
      <c r="F34" s="4">
        <f>IF(Calculation!$C$6='Reference Data'!F$2,Data!F34,0)</f>
        <v>0</v>
      </c>
      <c r="G34" s="4">
        <f>IF(Calculation!$C$6='Reference Data'!G$2,Data!G34,0)</f>
        <v>0</v>
      </c>
      <c r="H34" s="4">
        <f>IF(Calculation!$C$6='Reference Data'!H$2,Data!H34,0)</f>
        <v>0</v>
      </c>
      <c r="I34" s="4">
        <f>IF(Calculation!$C$6='Reference Data'!I$2,Data!I34,0)</f>
        <v>0</v>
      </c>
      <c r="J34" s="4">
        <f>IF(Calculation!$C$6='Reference Data'!J$2,Data!J34,0)</f>
        <v>0</v>
      </c>
      <c r="K34" s="4">
        <f>IF(Calculation!$C$6='Reference Data'!K$2,Data!K34,0)</f>
        <v>0</v>
      </c>
      <c r="L34" s="4">
        <f>IF(Calculation!$C$6='Reference Data'!L$2,Data!L34,0)</f>
        <v>0</v>
      </c>
      <c r="M34" s="4">
        <f>IF(Calculation!$C$6='Reference Data'!M$2,Data!M34,0)</f>
        <v>0</v>
      </c>
      <c r="N34" s="4">
        <f>IF(Calculation!$C$6='Reference Data'!N$2,Data!N34,0)</f>
        <v>0</v>
      </c>
      <c r="O34" s="4">
        <f>IF(Calculation!$C$6='Reference Data'!O$2,Data!O34,0)</f>
        <v>0</v>
      </c>
      <c r="P34" s="4">
        <f>IF(Calculation!$C$6='Reference Data'!P$2,Data!P34,0)</f>
        <v>0</v>
      </c>
      <c r="Q34" s="4">
        <f>IF(Calculation!$C$6='Reference Data'!Q$2,Data!Q34,0)</f>
        <v>0</v>
      </c>
      <c r="R34" s="21">
        <f t="shared" si="2"/>
        <v>43.41081997716895</v>
      </c>
      <c r="S34" s="18">
        <f>IF(Calculation!$D$6="Yes",Data!R34,0)</f>
        <v>0</v>
      </c>
      <c r="T34" s="18">
        <f>IF(T$2=Calculation!$E$6,Data!S34,0)</f>
        <v>0</v>
      </c>
      <c r="U34" s="4">
        <f>IF(U$2=Calculation!$E$6,Data!T34,0)</f>
        <v>0</v>
      </c>
      <c r="V34" s="4">
        <f>IF(V$2=Calculation!$E$6,Data!U34,0)</f>
        <v>0</v>
      </c>
      <c r="W34" s="4">
        <f>IF(W$2=Calculation!$E$6,Data!V34,0)</f>
        <v>0</v>
      </c>
      <c r="X34" s="4">
        <f>IF(X$2=Calculation!$E$6,Data!W34,0)</f>
        <v>0</v>
      </c>
      <c r="Y34" s="4">
        <f>IF(Y$2=Calculation!$E$6,Data!X34,0)</f>
        <v>0</v>
      </c>
      <c r="Z34" s="4">
        <f>IF(Z$2=Calculation!$E$6,Data!Y34,0)</f>
        <v>0</v>
      </c>
      <c r="AA34" s="4">
        <f>IF(AA$2=Calculation!$E$6,Data!Z34,0)</f>
        <v>0</v>
      </c>
      <c r="AB34" s="4">
        <f>IF(AB$2=Calculation!$E$6,Data!AA34,0)</f>
        <v>0</v>
      </c>
      <c r="AC34" s="4">
        <f>IF(AC$2=Calculation!$E$6,Data!AB34,0)</f>
        <v>0</v>
      </c>
      <c r="AD34" s="4">
        <f>IF(AD$2=Calculation!$E$6,Data!AC34,0)</f>
        <v>0</v>
      </c>
      <c r="AE34" s="4">
        <f>IF(AE$2=Calculation!$E$6,Data!AD34,0)</f>
        <v>0</v>
      </c>
      <c r="AF34" s="4">
        <f>IF(AF$2=Calculation!$E$6,Data!AE34,0)</f>
        <v>0</v>
      </c>
      <c r="AG34" s="4">
        <f>IF(AG$2=Calculation!$E$6,Data!AF34,0)</f>
        <v>0</v>
      </c>
      <c r="AH34" s="6">
        <f t="shared" si="3"/>
        <v>0</v>
      </c>
      <c r="AI34" s="18">
        <f>IF(AI$2=Calculation!$F$6,0,0)</f>
        <v>0</v>
      </c>
      <c r="AJ34" s="4">
        <f>IF(AJ$2=Calculation!$F$6,Data!AG34,0)</f>
        <v>0</v>
      </c>
      <c r="AK34" s="4">
        <f>IF(AK$2=Calculation!$F$6,Data!AH34,0)</f>
        <v>0</v>
      </c>
      <c r="AL34" s="4">
        <f>IF(AL$2=Calculation!$F$6,Data!AI34,0)</f>
        <v>0</v>
      </c>
      <c r="AM34" s="4">
        <f>IF(AM$2=Calculation!$F$6,Data!AJ34,0)</f>
        <v>0</v>
      </c>
      <c r="AN34" s="4">
        <f>IF(AN$2=Calculation!$F$6,Data!AK34,0)</f>
        <v>0</v>
      </c>
      <c r="AO34" s="4">
        <f>IF(AO$2=Calculation!$F$6,Data!AL34,0)</f>
        <v>0</v>
      </c>
      <c r="AP34" s="4">
        <f>IF(AP$2=Calculation!$F$6,Data!AM34,0)</f>
        <v>0</v>
      </c>
      <c r="AQ34" s="6">
        <f t="shared" si="4"/>
        <v>0</v>
      </c>
      <c r="AR34" s="18">
        <f>IF(AR$2=Calculation!$G$6,0,0)</f>
        <v>0</v>
      </c>
      <c r="AS34" s="4">
        <f>IF(AS$2=Calculation!$G$6,Data!AN34,0)</f>
        <v>0</v>
      </c>
      <c r="AT34" s="4">
        <f>IF(AT$2=Calculation!$G$6,Data!AO34,0)</f>
        <v>0</v>
      </c>
      <c r="AU34" s="4">
        <f>IF(AU$2=Calculation!$G$6,Data!AP34,0)</f>
        <v>0</v>
      </c>
      <c r="AV34" s="4">
        <f>IF(AV$2=Calculation!$G$6,Data!AQ34,0)</f>
        <v>0</v>
      </c>
      <c r="AW34" s="4">
        <f>IF(AW$2=Calculation!$G$6,Data!AR34,0)</f>
        <v>0</v>
      </c>
      <c r="AX34" s="4">
        <f>IF(AX$2=Calculation!$G$6,Data!AS34,0)</f>
        <v>0</v>
      </c>
      <c r="AY34" s="4">
        <f>IF(AY$2=Calculation!$G$6,Data!AT34,0)</f>
        <v>0</v>
      </c>
      <c r="AZ34" s="6">
        <f t="shared" si="5"/>
        <v>0</v>
      </c>
      <c r="BA34" s="18">
        <f>IF(BA$2=Calculation!$H$6,0,0)</f>
        <v>0</v>
      </c>
      <c r="BB34" s="4">
        <f>IF(BB$2=Calculation!$H$6,Data!AU34,0)</f>
        <v>0</v>
      </c>
      <c r="BC34" s="4">
        <f>IF(BC$2=Calculation!$H$6,Data!AV34,0)</f>
        <v>0</v>
      </c>
      <c r="BD34" s="4">
        <f>IF(BD$2=Calculation!$H$6,Data!AW34,0)</f>
        <v>0</v>
      </c>
      <c r="BE34" s="4">
        <f>IF(BE$2=Calculation!$H$6,Data!AX34,0)</f>
        <v>0</v>
      </c>
      <c r="BF34" s="4">
        <f>IF(BF$2=Calculation!$H$6,Data!AY34,0)</f>
        <v>0</v>
      </c>
      <c r="BG34" s="4">
        <f>IF(BG$2=Calculation!$H$6,Data!AZ34,0)</f>
        <v>0</v>
      </c>
      <c r="BH34" s="4">
        <f>IF(BH$2=Calculation!$H$6,Data!BA34,0)</f>
        <v>0</v>
      </c>
      <c r="BI34" s="6">
        <f t="shared" si="6"/>
        <v>0</v>
      </c>
      <c r="BJ34" s="78">
        <f>IF(Calculation!$I$6="Yes",Data!BB34,0)</f>
        <v>0</v>
      </c>
      <c r="BK34" s="18">
        <f>IF(BK$2=Calculation!$M$4,0,0)</f>
        <v>0</v>
      </c>
      <c r="BL34" s="4">
        <f>IF(BL$2=Calculation!$M$4,Data!BW34,0)</f>
        <v>0</v>
      </c>
      <c r="BM34" s="4">
        <f>IF(BM$2=Calculation!$M$4,Data!BX34,0)</f>
        <v>0</v>
      </c>
      <c r="BN34" s="4">
        <f>IF(BN$2=Calculation!$M$4,Data!BY34,0)</f>
        <v>0</v>
      </c>
      <c r="BO34" s="4">
        <f>IF(BO$2=Calculation!$M$4,Data!BZ34,0)</f>
        <v>0</v>
      </c>
      <c r="BP34" s="6">
        <f t="shared" si="0"/>
        <v>0</v>
      </c>
      <c r="BQ34" s="4">
        <f>IF(Calculation!$K$6='Reference Data'!BQ$2,Data!BC34,0)</f>
        <v>0</v>
      </c>
      <c r="BR34" s="4">
        <f>IF(Calculation!$K$6='Reference Data'!BR$2,Data!BD34,0)</f>
        <v>0</v>
      </c>
      <c r="BS34" s="4">
        <f>IF(Calculation!$K$6='Reference Data'!BS$2,Data!BE34,0)</f>
        <v>0</v>
      </c>
      <c r="BT34" s="4">
        <f>IF(Calculation!$K$6='Reference Data'!BT$2,Data!BF34,0)</f>
        <v>85.48</v>
      </c>
      <c r="BU34" s="80">
        <f t="shared" si="1"/>
        <v>85.48</v>
      </c>
      <c r="BV34" s="18">
        <f>IF(Calculation!$L$6="Yes",IF((Calculation!J38)&lt;Calculation!K38,(Calculation!J38-Calculation!K38)*Calculation!$L$5,0),0)</f>
        <v>-42.069180022831056</v>
      </c>
      <c r="BW34" s="83">
        <f>IF(Calculation!$M$6="Yes",'Reference Data'!BP34*Calculation!$M$5,0)</f>
        <v>0</v>
      </c>
      <c r="BX34" s="18">
        <f>IF(Calculation!$N$6='Reference Data'!BX$2,0,0)</f>
        <v>0</v>
      </c>
      <c r="BY34" s="4">
        <f>IF(Calculation!$N$6='Reference Data'!BY$2,Data!AU34*Calculation!$N$5,0)</f>
        <v>0</v>
      </c>
      <c r="BZ34" s="4">
        <f>IF(Calculation!$N$6='Reference Data'!BZ$2,Data!AV34*Calculation!$N$5,0)</f>
        <v>0</v>
      </c>
      <c r="CA34" s="4">
        <f>IF(Calculation!$N$6='Reference Data'!CA$2,Data!AW34*Calculation!$N$5,0)</f>
        <v>0</v>
      </c>
      <c r="CB34" s="4">
        <f>IF(Calculation!$N$6='Reference Data'!CB$2,Data!AX34*Calculation!$N$5,0)</f>
        <v>0</v>
      </c>
      <c r="CC34" s="4">
        <f>IF(Calculation!$N$6='Reference Data'!CC$2,Data!AY34*Calculation!$N$5,0)</f>
        <v>0</v>
      </c>
      <c r="CD34" s="4">
        <f>IF(Calculation!$N$6='Reference Data'!CD$2,Data!AZ34*Calculation!$N$5,0)</f>
        <v>0</v>
      </c>
      <c r="CE34" s="4">
        <f>IF(Calculation!$N$6='Reference Data'!CE$2,Data!BA34*Calculation!$N$5,0)</f>
        <v>0</v>
      </c>
      <c r="CF34" s="6">
        <f t="shared" si="7"/>
        <v>0</v>
      </c>
      <c r="CG34" s="83">
        <f>IF(Calculation!$O$6="Yes",IF((Calculation!J38-'Reference Data'!BU34)&gt;0,(Calculation!J38-'Reference Data'!BU34)*Calculation!$O$5,0),0)</f>
        <v>0</v>
      </c>
      <c r="CH34" s="6">
        <f>IF(Calculation!$P$6="Yes",'Proportional Share Calculation'!E37,0)</f>
        <v>1.253875391233288</v>
      </c>
    </row>
    <row r="35" spans="1:86" ht="15">
      <c r="A35" s="12">
        <v>10089</v>
      </c>
      <c r="B35" s="165" t="s">
        <v>41</v>
      </c>
      <c r="C35" s="18">
        <f>IF(Calculation!$C$6='Reference Data'!C$2,Data!C35,0)</f>
        <v>0</v>
      </c>
      <c r="D35" s="4">
        <f>IF(Calculation!$C$6='Reference Data'!D$2,Data!D35,0)</f>
        <v>0</v>
      </c>
      <c r="E35" s="4">
        <f>IF(Calculation!$C$6='Reference Data'!E$2,Data!E35,0)</f>
        <v>110.42244657534245</v>
      </c>
      <c r="F35" s="4">
        <f>IF(Calculation!$C$6='Reference Data'!F$2,Data!F35,0)</f>
        <v>0</v>
      </c>
      <c r="G35" s="4">
        <f>IF(Calculation!$C$6='Reference Data'!G$2,Data!G35,0)</f>
        <v>0</v>
      </c>
      <c r="H35" s="4">
        <f>IF(Calculation!$C$6='Reference Data'!H$2,Data!H35,0)</f>
        <v>0</v>
      </c>
      <c r="I35" s="4">
        <f>IF(Calculation!$C$6='Reference Data'!I$2,Data!I35,0)</f>
        <v>0</v>
      </c>
      <c r="J35" s="4">
        <f>IF(Calculation!$C$6='Reference Data'!J$2,Data!J35,0)</f>
        <v>0</v>
      </c>
      <c r="K35" s="4">
        <f>IF(Calculation!$C$6='Reference Data'!K$2,Data!K35,0)</f>
        <v>0</v>
      </c>
      <c r="L35" s="4">
        <f>IF(Calculation!$C$6='Reference Data'!L$2,Data!L35,0)</f>
        <v>0</v>
      </c>
      <c r="M35" s="4">
        <f>IF(Calculation!$C$6='Reference Data'!M$2,Data!M35,0)</f>
        <v>0</v>
      </c>
      <c r="N35" s="4">
        <f>IF(Calculation!$C$6='Reference Data'!N$2,Data!N35,0)</f>
        <v>0</v>
      </c>
      <c r="O35" s="4">
        <f>IF(Calculation!$C$6='Reference Data'!O$2,Data!O35,0)</f>
        <v>0</v>
      </c>
      <c r="P35" s="4">
        <f>IF(Calculation!$C$6='Reference Data'!P$2,Data!P35,0)</f>
        <v>0</v>
      </c>
      <c r="Q35" s="4">
        <f>IF(Calculation!$C$6='Reference Data'!Q$2,Data!Q35,0)</f>
        <v>0</v>
      </c>
      <c r="R35" s="21">
        <f t="shared" si="2"/>
        <v>110.42244657534245</v>
      </c>
      <c r="S35" s="18">
        <f>IF(Calculation!$D$6="Yes",Data!R35,0)</f>
        <v>0</v>
      </c>
      <c r="T35" s="18">
        <f>IF(T$2=Calculation!$E$6,Data!S35,0)</f>
        <v>0</v>
      </c>
      <c r="U35" s="4">
        <f>IF(U$2=Calculation!$E$6,Data!T35,0)</f>
        <v>0</v>
      </c>
      <c r="V35" s="4">
        <f>IF(V$2=Calculation!$E$6,Data!U35,0)</f>
        <v>0</v>
      </c>
      <c r="W35" s="4">
        <f>IF(W$2=Calculation!$E$6,Data!V35,0)</f>
        <v>0</v>
      </c>
      <c r="X35" s="4">
        <f>IF(X$2=Calculation!$E$6,Data!W35,0)</f>
        <v>0</v>
      </c>
      <c r="Y35" s="4">
        <f>IF(Y$2=Calculation!$E$6,Data!X35,0)</f>
        <v>0</v>
      </c>
      <c r="Z35" s="4">
        <f>IF(Z$2=Calculation!$E$6,Data!Y35,0)</f>
        <v>0</v>
      </c>
      <c r="AA35" s="4">
        <f>IF(AA$2=Calculation!$E$6,Data!Z35,0)</f>
        <v>0</v>
      </c>
      <c r="AB35" s="4">
        <f>IF(AB$2=Calculation!$E$6,Data!AA35,0)</f>
        <v>0</v>
      </c>
      <c r="AC35" s="4">
        <f>IF(AC$2=Calculation!$E$6,Data!AB35,0)</f>
        <v>0</v>
      </c>
      <c r="AD35" s="4">
        <f>IF(AD$2=Calculation!$E$6,Data!AC35,0)</f>
        <v>0</v>
      </c>
      <c r="AE35" s="4">
        <f>IF(AE$2=Calculation!$E$6,Data!AD35,0)</f>
        <v>0</v>
      </c>
      <c r="AF35" s="4">
        <f>IF(AF$2=Calculation!$E$6,Data!AE35,0)</f>
        <v>0</v>
      </c>
      <c r="AG35" s="4">
        <f>IF(AG$2=Calculation!$E$6,Data!AF35,0)</f>
        <v>0</v>
      </c>
      <c r="AH35" s="6">
        <f t="shared" si="3"/>
        <v>0</v>
      </c>
      <c r="AI35" s="18">
        <f>IF(AI$2=Calculation!$F$6,0,0)</f>
        <v>0</v>
      </c>
      <c r="AJ35" s="4">
        <f>IF(AJ$2=Calculation!$F$6,Data!AG35,0)</f>
        <v>0</v>
      </c>
      <c r="AK35" s="4">
        <f>IF(AK$2=Calculation!$F$6,Data!AH35,0)</f>
        <v>0</v>
      </c>
      <c r="AL35" s="4">
        <f>IF(AL$2=Calculation!$F$6,Data!AI35,0)</f>
        <v>0</v>
      </c>
      <c r="AM35" s="4">
        <f>IF(AM$2=Calculation!$F$6,Data!AJ35,0)</f>
        <v>0</v>
      </c>
      <c r="AN35" s="4">
        <f>IF(AN$2=Calculation!$F$6,Data!AK35,0)</f>
        <v>0</v>
      </c>
      <c r="AO35" s="4">
        <f>IF(AO$2=Calculation!$F$6,Data!AL35,0)</f>
        <v>0</v>
      </c>
      <c r="AP35" s="4">
        <f>IF(AP$2=Calculation!$F$6,Data!AM35,0)</f>
        <v>0</v>
      </c>
      <c r="AQ35" s="6">
        <f t="shared" si="4"/>
        <v>0</v>
      </c>
      <c r="AR35" s="18">
        <f>IF(AR$2=Calculation!$G$6,0,0)</f>
        <v>0</v>
      </c>
      <c r="AS35" s="4">
        <f>IF(AS$2=Calculation!$G$6,Data!AN35,0)</f>
        <v>0</v>
      </c>
      <c r="AT35" s="4">
        <f>IF(AT$2=Calculation!$G$6,Data!AO35,0)</f>
        <v>0</v>
      </c>
      <c r="AU35" s="4">
        <f>IF(AU$2=Calculation!$G$6,Data!AP35,0)</f>
        <v>0</v>
      </c>
      <c r="AV35" s="4">
        <f>IF(AV$2=Calculation!$G$6,Data!AQ35,0)</f>
        <v>0</v>
      </c>
      <c r="AW35" s="4">
        <f>IF(AW$2=Calculation!$G$6,Data!AR35,0)</f>
        <v>0</v>
      </c>
      <c r="AX35" s="4">
        <f>IF(AX$2=Calculation!$G$6,Data!AS35,0)</f>
        <v>0</v>
      </c>
      <c r="AY35" s="4">
        <f>IF(AY$2=Calculation!$G$6,Data!AT35,0)</f>
        <v>0</v>
      </c>
      <c r="AZ35" s="6">
        <f t="shared" si="5"/>
        <v>0</v>
      </c>
      <c r="BA35" s="18">
        <f>IF(BA$2=Calculation!$H$6,0,0)</f>
        <v>0</v>
      </c>
      <c r="BB35" s="4">
        <f>IF(BB$2=Calculation!$H$6,Data!AU35,0)</f>
        <v>0</v>
      </c>
      <c r="BC35" s="4">
        <f>IF(BC$2=Calculation!$H$6,Data!AV35,0)</f>
        <v>0.5823059360730594</v>
      </c>
      <c r="BD35" s="4">
        <f>IF(BD$2=Calculation!$H$6,Data!AW35,0)</f>
        <v>0</v>
      </c>
      <c r="BE35" s="4">
        <f>IF(BE$2=Calculation!$H$6,Data!AX35,0)</f>
        <v>0</v>
      </c>
      <c r="BF35" s="4">
        <f>IF(BF$2=Calculation!$H$6,Data!AY35,0)</f>
        <v>0</v>
      </c>
      <c r="BG35" s="4">
        <f>IF(BG$2=Calculation!$H$6,Data!AZ35,0)</f>
        <v>0</v>
      </c>
      <c r="BH35" s="4">
        <f>IF(BH$2=Calculation!$H$6,Data!BA35,0)</f>
        <v>0</v>
      </c>
      <c r="BI35" s="6">
        <f t="shared" si="6"/>
        <v>0.5823059360730594</v>
      </c>
      <c r="BJ35" s="78">
        <f>IF(Calculation!$I$6="Yes",Data!BB35,0)</f>
        <v>0</v>
      </c>
      <c r="BK35" s="18">
        <f>IF(BK$2=Calculation!$M$4,0,0)</f>
        <v>0</v>
      </c>
      <c r="BL35" s="4">
        <f>IF(BL$2=Calculation!$M$4,Data!BW35,0)</f>
        <v>0</v>
      </c>
      <c r="BM35" s="4">
        <f>IF(BM$2=Calculation!$M$4,Data!BX35,0)</f>
        <v>1.8415000000000001</v>
      </c>
      <c r="BN35" s="4">
        <f>IF(BN$2=Calculation!$M$4,Data!BY35,0)</f>
        <v>0</v>
      </c>
      <c r="BO35" s="4">
        <f>IF(BO$2=Calculation!$M$4,Data!BZ35,0)</f>
        <v>0</v>
      </c>
      <c r="BP35" s="6">
        <f aca="true" t="shared" si="8" ref="BP35:BP66">SUM(BK35:BO35)</f>
        <v>1.8415000000000001</v>
      </c>
      <c r="BQ35" s="4">
        <f>IF(Calculation!$K$6='Reference Data'!BQ$2,Data!BC35,0)</f>
        <v>0</v>
      </c>
      <c r="BR35" s="4">
        <f>IF(Calculation!$K$6='Reference Data'!BR$2,Data!BD35,0)</f>
        <v>0</v>
      </c>
      <c r="BS35" s="4">
        <f>IF(Calculation!$K$6='Reference Data'!BS$2,Data!BE35,0)</f>
        <v>0</v>
      </c>
      <c r="BT35" s="4">
        <f>IF(Calculation!$K$6='Reference Data'!BT$2,Data!BF35,0)</f>
        <v>104.213</v>
      </c>
      <c r="BU35" s="80">
        <f aca="true" t="shared" si="9" ref="BU35:BU66">SUM(BQ35:BT35)</f>
        <v>104.213</v>
      </c>
      <c r="BV35" s="18">
        <f>IF(Calculation!$L$6="Yes",IF((Calculation!J39)&lt;Calculation!K39,(Calculation!J39-Calculation!K39)*Calculation!$L$5,0),0)</f>
        <v>0</v>
      </c>
      <c r="BW35" s="83">
        <f>IF(Calculation!$M$6="Yes",'Reference Data'!BP35*Calculation!$M$5,0)</f>
        <v>0.9207500000000001</v>
      </c>
      <c r="BX35" s="18">
        <f>IF(Calculation!$N$6='Reference Data'!BX$2,0,0)</f>
        <v>0</v>
      </c>
      <c r="BY35" s="4">
        <f>IF(Calculation!$N$6='Reference Data'!BY$2,Data!AU35*Calculation!$N$5,0)</f>
        <v>0</v>
      </c>
      <c r="BZ35" s="4">
        <f>IF(Calculation!$N$6='Reference Data'!BZ$2,Data!AV35*Calculation!$N$5,0)</f>
        <v>0.2911529680365297</v>
      </c>
      <c r="CA35" s="4">
        <f>IF(Calculation!$N$6='Reference Data'!CA$2,Data!AW35*Calculation!$N$5,0)</f>
        <v>0</v>
      </c>
      <c r="CB35" s="4">
        <f>IF(Calculation!$N$6='Reference Data'!CB$2,Data!AX35*Calculation!$N$5,0)</f>
        <v>0</v>
      </c>
      <c r="CC35" s="4">
        <f>IF(Calculation!$N$6='Reference Data'!CC$2,Data!AY35*Calculation!$N$5,0)</f>
        <v>0</v>
      </c>
      <c r="CD35" s="4">
        <f>IF(Calculation!$N$6='Reference Data'!CD$2,Data!AZ35*Calculation!$N$5,0)</f>
        <v>0</v>
      </c>
      <c r="CE35" s="4">
        <f>IF(Calculation!$N$6='Reference Data'!CE$2,Data!BA35*Calculation!$N$5,0)</f>
        <v>0</v>
      </c>
      <c r="CF35" s="6">
        <f t="shared" si="7"/>
        <v>0.2911529680365297</v>
      </c>
      <c r="CG35" s="83">
        <f>IF(Calculation!$O$6="Yes",IF((Calculation!J39-'Reference Data'!BU35)&gt;0,(Calculation!J39-'Reference Data'!BU35)*Calculation!$O$5,0),0)</f>
        <v>1.4067851598173498</v>
      </c>
      <c r="CH35" s="6">
        <f>IF(Calculation!$P$6="Yes",'Proportional Share Calculation'!E38,0)</f>
        <v>3.0857197541505923</v>
      </c>
    </row>
    <row r="36" spans="1:86" ht="15">
      <c r="A36" s="12">
        <v>10091</v>
      </c>
      <c r="B36" s="165" t="s">
        <v>42</v>
      </c>
      <c r="C36" s="18">
        <f>IF(Calculation!$C$6='Reference Data'!C$2,Data!C36,0)</f>
        <v>0</v>
      </c>
      <c r="D36" s="4">
        <f>IF(Calculation!$C$6='Reference Data'!D$2,Data!D36,0)</f>
        <v>0</v>
      </c>
      <c r="E36" s="4">
        <f>IF(Calculation!$C$6='Reference Data'!E$2,Data!E36,0)</f>
        <v>9.11535410958904</v>
      </c>
      <c r="F36" s="4">
        <f>IF(Calculation!$C$6='Reference Data'!F$2,Data!F36,0)</f>
        <v>0</v>
      </c>
      <c r="G36" s="4">
        <f>IF(Calculation!$C$6='Reference Data'!G$2,Data!G36,0)</f>
        <v>0</v>
      </c>
      <c r="H36" s="4">
        <f>IF(Calculation!$C$6='Reference Data'!H$2,Data!H36,0)</f>
        <v>0</v>
      </c>
      <c r="I36" s="4">
        <f>IF(Calculation!$C$6='Reference Data'!I$2,Data!I36,0)</f>
        <v>0</v>
      </c>
      <c r="J36" s="4">
        <f>IF(Calculation!$C$6='Reference Data'!J$2,Data!J36,0)</f>
        <v>0</v>
      </c>
      <c r="K36" s="4">
        <f>IF(Calculation!$C$6='Reference Data'!K$2,Data!K36,0)</f>
        <v>0</v>
      </c>
      <c r="L36" s="4">
        <f>IF(Calculation!$C$6='Reference Data'!L$2,Data!L36,0)</f>
        <v>0</v>
      </c>
      <c r="M36" s="4">
        <f>IF(Calculation!$C$6='Reference Data'!M$2,Data!M36,0)</f>
        <v>0</v>
      </c>
      <c r="N36" s="4">
        <f>IF(Calculation!$C$6='Reference Data'!N$2,Data!N36,0)</f>
        <v>0</v>
      </c>
      <c r="O36" s="4">
        <f>IF(Calculation!$C$6='Reference Data'!O$2,Data!O36,0)</f>
        <v>0</v>
      </c>
      <c r="P36" s="4">
        <f>IF(Calculation!$C$6='Reference Data'!P$2,Data!P36,0)</f>
        <v>0</v>
      </c>
      <c r="Q36" s="4">
        <f>IF(Calculation!$C$6='Reference Data'!Q$2,Data!Q36,0)</f>
        <v>0</v>
      </c>
      <c r="R36" s="21">
        <f t="shared" si="2"/>
        <v>9.11535410958904</v>
      </c>
      <c r="S36" s="18">
        <f>IF(Calculation!$D$6="Yes",Data!R36,0)</f>
        <v>0</v>
      </c>
      <c r="T36" s="18">
        <f>IF(T$2=Calculation!$E$6,Data!S36,0)</f>
        <v>0</v>
      </c>
      <c r="U36" s="4">
        <f>IF(U$2=Calculation!$E$6,Data!T36,0)</f>
        <v>0</v>
      </c>
      <c r="V36" s="4">
        <f>IF(V$2=Calculation!$E$6,Data!U36,0)</f>
        <v>0</v>
      </c>
      <c r="W36" s="4">
        <f>IF(W$2=Calculation!$E$6,Data!V36,0)</f>
        <v>0</v>
      </c>
      <c r="X36" s="4">
        <f>IF(X$2=Calculation!$E$6,Data!W36,0)</f>
        <v>0</v>
      </c>
      <c r="Y36" s="4">
        <f>IF(Y$2=Calculation!$E$6,Data!X36,0)</f>
        <v>0</v>
      </c>
      <c r="Z36" s="4">
        <f>IF(Z$2=Calculation!$E$6,Data!Y36,0)</f>
        <v>0</v>
      </c>
      <c r="AA36" s="4">
        <f>IF(AA$2=Calculation!$E$6,Data!Z36,0)</f>
        <v>0</v>
      </c>
      <c r="AB36" s="4">
        <f>IF(AB$2=Calculation!$E$6,Data!AA36,0)</f>
        <v>0</v>
      </c>
      <c r="AC36" s="4">
        <f>IF(AC$2=Calculation!$E$6,Data!AB36,0)</f>
        <v>0</v>
      </c>
      <c r="AD36" s="4">
        <f>IF(AD$2=Calculation!$E$6,Data!AC36,0)</f>
        <v>0</v>
      </c>
      <c r="AE36" s="4">
        <f>IF(AE$2=Calculation!$E$6,Data!AD36,0)</f>
        <v>0</v>
      </c>
      <c r="AF36" s="4">
        <f>IF(AF$2=Calculation!$E$6,Data!AE36,0)</f>
        <v>0</v>
      </c>
      <c r="AG36" s="4">
        <f>IF(AG$2=Calculation!$E$6,Data!AF36,0)</f>
        <v>0</v>
      </c>
      <c r="AH36" s="6">
        <f t="shared" si="3"/>
        <v>0</v>
      </c>
      <c r="AI36" s="18">
        <f>IF(AI$2=Calculation!$F$6,0,0)</f>
        <v>0</v>
      </c>
      <c r="AJ36" s="4">
        <f>IF(AJ$2=Calculation!$F$6,Data!AG36,0)</f>
        <v>0</v>
      </c>
      <c r="AK36" s="4">
        <f>IF(AK$2=Calculation!$F$6,Data!AH36,0)</f>
        <v>0</v>
      </c>
      <c r="AL36" s="4">
        <f>IF(AL$2=Calculation!$F$6,Data!AI36,0)</f>
        <v>0</v>
      </c>
      <c r="AM36" s="4">
        <f>IF(AM$2=Calculation!$F$6,Data!AJ36,0)</f>
        <v>0</v>
      </c>
      <c r="AN36" s="4">
        <f>IF(AN$2=Calculation!$F$6,Data!AK36,0)</f>
        <v>0</v>
      </c>
      <c r="AO36" s="4">
        <f>IF(AO$2=Calculation!$F$6,Data!AL36,0)</f>
        <v>0</v>
      </c>
      <c r="AP36" s="4">
        <f>IF(AP$2=Calculation!$F$6,Data!AM36,0)</f>
        <v>0</v>
      </c>
      <c r="AQ36" s="6">
        <f t="shared" si="4"/>
        <v>0</v>
      </c>
      <c r="AR36" s="18">
        <f>IF(AR$2=Calculation!$G$6,0,0)</f>
        <v>0</v>
      </c>
      <c r="AS36" s="4">
        <f>IF(AS$2=Calculation!$G$6,Data!AN36,0)</f>
        <v>0</v>
      </c>
      <c r="AT36" s="4">
        <f>IF(AT$2=Calculation!$G$6,Data!AO36,0)</f>
        <v>0</v>
      </c>
      <c r="AU36" s="4">
        <f>IF(AU$2=Calculation!$G$6,Data!AP36,0)</f>
        <v>0</v>
      </c>
      <c r="AV36" s="4">
        <f>IF(AV$2=Calculation!$G$6,Data!AQ36,0)</f>
        <v>0</v>
      </c>
      <c r="AW36" s="4">
        <f>IF(AW$2=Calculation!$G$6,Data!AR36,0)</f>
        <v>0</v>
      </c>
      <c r="AX36" s="4">
        <f>IF(AX$2=Calculation!$G$6,Data!AS36,0)</f>
        <v>0</v>
      </c>
      <c r="AY36" s="4">
        <f>IF(AY$2=Calculation!$G$6,Data!AT36,0)</f>
        <v>0</v>
      </c>
      <c r="AZ36" s="6">
        <f t="shared" si="5"/>
        <v>0</v>
      </c>
      <c r="BA36" s="18">
        <f>IF(BA$2=Calculation!$H$6,0,0)</f>
        <v>0</v>
      </c>
      <c r="BB36" s="4">
        <f>IF(BB$2=Calculation!$H$6,Data!AU36,0)</f>
        <v>0</v>
      </c>
      <c r="BC36" s="4">
        <f>IF(BC$2=Calculation!$H$6,Data!AV36,0)</f>
        <v>0</v>
      </c>
      <c r="BD36" s="4">
        <f>IF(BD$2=Calculation!$H$6,Data!AW36,0)</f>
        <v>0</v>
      </c>
      <c r="BE36" s="4">
        <f>IF(BE$2=Calculation!$H$6,Data!AX36,0)</f>
        <v>0</v>
      </c>
      <c r="BF36" s="4">
        <f>IF(BF$2=Calculation!$H$6,Data!AY36,0)</f>
        <v>0</v>
      </c>
      <c r="BG36" s="4">
        <f>IF(BG$2=Calculation!$H$6,Data!AZ36,0)</f>
        <v>0</v>
      </c>
      <c r="BH36" s="4">
        <f>IF(BH$2=Calculation!$H$6,Data!BA36,0)</f>
        <v>0</v>
      </c>
      <c r="BI36" s="6">
        <f t="shared" si="6"/>
        <v>0</v>
      </c>
      <c r="BJ36" s="78">
        <f>IF(Calculation!$I$6="Yes",Data!BB36,0)</f>
        <v>0</v>
      </c>
      <c r="BK36" s="18">
        <f>IF(BK$2=Calculation!$M$4,0,0)</f>
        <v>0</v>
      </c>
      <c r="BL36" s="4">
        <f>IF(BL$2=Calculation!$M$4,Data!BW36,0)</f>
        <v>0</v>
      </c>
      <c r="BM36" s="4">
        <f>IF(BM$2=Calculation!$M$4,Data!BX36,0)</f>
        <v>0.013</v>
      </c>
      <c r="BN36" s="4">
        <f>IF(BN$2=Calculation!$M$4,Data!BY36,0)</f>
        <v>0</v>
      </c>
      <c r="BO36" s="4">
        <f>IF(BO$2=Calculation!$M$4,Data!BZ36,0)</f>
        <v>0</v>
      </c>
      <c r="BP36" s="6">
        <f t="shared" si="8"/>
        <v>0.013</v>
      </c>
      <c r="BQ36" s="4">
        <f>IF(Calculation!$K$6='Reference Data'!BQ$2,Data!BC36,0)</f>
        <v>0</v>
      </c>
      <c r="BR36" s="4">
        <f>IF(Calculation!$K$6='Reference Data'!BR$2,Data!BD36,0)</f>
        <v>0</v>
      </c>
      <c r="BS36" s="4">
        <f>IF(Calculation!$K$6='Reference Data'!BS$2,Data!BE36,0)</f>
        <v>0</v>
      </c>
      <c r="BT36" s="4">
        <f>IF(Calculation!$K$6='Reference Data'!BT$2,Data!BF36,0)</f>
        <v>9.422</v>
      </c>
      <c r="BU36" s="80">
        <f t="shared" si="9"/>
        <v>9.422</v>
      </c>
      <c r="BV36" s="18">
        <f>IF(Calculation!$L$6="Yes",IF((Calculation!J40)&lt;Calculation!K40,(Calculation!J40-Calculation!K40)*Calculation!$L$5,0),0)</f>
        <v>-0.3066458904109606</v>
      </c>
      <c r="BW36" s="83">
        <f>IF(Calculation!$M$6="Yes",'Reference Data'!BP36*Calculation!$M$5,0)</f>
        <v>0.0065</v>
      </c>
      <c r="BX36" s="18">
        <f>IF(Calculation!$N$6='Reference Data'!BX$2,0,0)</f>
        <v>0</v>
      </c>
      <c r="BY36" s="4">
        <f>IF(Calculation!$N$6='Reference Data'!BY$2,Data!AU36*Calculation!$N$5,0)</f>
        <v>0</v>
      </c>
      <c r="BZ36" s="4">
        <f>IF(Calculation!$N$6='Reference Data'!BZ$2,Data!AV36*Calculation!$N$5,0)</f>
        <v>0</v>
      </c>
      <c r="CA36" s="4">
        <f>IF(Calculation!$N$6='Reference Data'!CA$2,Data!AW36*Calculation!$N$5,0)</f>
        <v>0</v>
      </c>
      <c r="CB36" s="4">
        <f>IF(Calculation!$N$6='Reference Data'!CB$2,Data!AX36*Calculation!$N$5,0)</f>
        <v>0</v>
      </c>
      <c r="CC36" s="4">
        <f>IF(Calculation!$N$6='Reference Data'!CC$2,Data!AY36*Calculation!$N$5,0)</f>
        <v>0</v>
      </c>
      <c r="CD36" s="4">
        <f>IF(Calculation!$N$6='Reference Data'!CD$2,Data!AZ36*Calculation!$N$5,0)</f>
        <v>0</v>
      </c>
      <c r="CE36" s="4">
        <f>IF(Calculation!$N$6='Reference Data'!CE$2,Data!BA36*Calculation!$N$5,0)</f>
        <v>0</v>
      </c>
      <c r="CF36" s="6">
        <f t="shared" si="7"/>
        <v>0</v>
      </c>
      <c r="CG36" s="83">
        <f>IF(Calculation!$O$6="Yes",IF((Calculation!J40-'Reference Data'!BU36)&gt;0,(Calculation!J40-'Reference Data'!BU36)*Calculation!$O$5,0),0)</f>
        <v>0</v>
      </c>
      <c r="CH36" s="6">
        <f>IF(Calculation!$P$6="Yes",'Proportional Share Calculation'!E39,0)</f>
        <v>0.26347505982262825</v>
      </c>
    </row>
    <row r="37" spans="1:86" ht="15">
      <c r="A37" s="12">
        <v>10094</v>
      </c>
      <c r="B37" s="165" t="s">
        <v>43</v>
      </c>
      <c r="C37" s="18">
        <f>IF(Calculation!$C$6='Reference Data'!C$2,Data!C37,0)</f>
        <v>0</v>
      </c>
      <c r="D37" s="4">
        <f>IF(Calculation!$C$6='Reference Data'!D$2,Data!D37,0)</f>
        <v>0</v>
      </c>
      <c r="E37" s="4">
        <f>IF(Calculation!$C$6='Reference Data'!E$2,Data!E37,0)</f>
        <v>3.14409303652968</v>
      </c>
      <c r="F37" s="4">
        <f>IF(Calculation!$C$6='Reference Data'!F$2,Data!F37,0)</f>
        <v>0</v>
      </c>
      <c r="G37" s="4">
        <f>IF(Calculation!$C$6='Reference Data'!G$2,Data!G37,0)</f>
        <v>0</v>
      </c>
      <c r="H37" s="4">
        <f>IF(Calculation!$C$6='Reference Data'!H$2,Data!H37,0)</f>
        <v>0</v>
      </c>
      <c r="I37" s="4">
        <f>IF(Calculation!$C$6='Reference Data'!I$2,Data!I37,0)</f>
        <v>0</v>
      </c>
      <c r="J37" s="4">
        <f>IF(Calculation!$C$6='Reference Data'!J$2,Data!J37,0)</f>
        <v>0</v>
      </c>
      <c r="K37" s="4">
        <f>IF(Calculation!$C$6='Reference Data'!K$2,Data!K37,0)</f>
        <v>0</v>
      </c>
      <c r="L37" s="4">
        <f>IF(Calculation!$C$6='Reference Data'!L$2,Data!L37,0)</f>
        <v>0</v>
      </c>
      <c r="M37" s="4">
        <f>IF(Calculation!$C$6='Reference Data'!M$2,Data!M37,0)</f>
        <v>0</v>
      </c>
      <c r="N37" s="4">
        <f>IF(Calculation!$C$6='Reference Data'!N$2,Data!N37,0)</f>
        <v>0</v>
      </c>
      <c r="O37" s="4">
        <f>IF(Calculation!$C$6='Reference Data'!O$2,Data!O37,0)</f>
        <v>0</v>
      </c>
      <c r="P37" s="4">
        <f>IF(Calculation!$C$6='Reference Data'!P$2,Data!P37,0)</f>
        <v>0</v>
      </c>
      <c r="Q37" s="4">
        <f>IF(Calculation!$C$6='Reference Data'!Q$2,Data!Q37,0)</f>
        <v>0</v>
      </c>
      <c r="R37" s="21">
        <f t="shared" si="2"/>
        <v>3.14409303652968</v>
      </c>
      <c r="S37" s="18">
        <f>IF(Calculation!$D$6="Yes",Data!R37,0)</f>
        <v>0</v>
      </c>
      <c r="T37" s="18">
        <f>IF(T$2=Calculation!$E$6,Data!S37,0)</f>
        <v>0</v>
      </c>
      <c r="U37" s="4">
        <f>IF(U$2=Calculation!$E$6,Data!T37,0)</f>
        <v>0</v>
      </c>
      <c r="V37" s="4">
        <f>IF(V$2=Calculation!$E$6,Data!U37,0)</f>
        <v>0</v>
      </c>
      <c r="W37" s="4">
        <f>IF(W$2=Calculation!$E$6,Data!V37,0)</f>
        <v>0</v>
      </c>
      <c r="X37" s="4">
        <f>IF(X$2=Calculation!$E$6,Data!W37,0)</f>
        <v>0</v>
      </c>
      <c r="Y37" s="4">
        <f>IF(Y$2=Calculation!$E$6,Data!X37,0)</f>
        <v>0</v>
      </c>
      <c r="Z37" s="4">
        <f>IF(Z$2=Calculation!$E$6,Data!Y37,0)</f>
        <v>0</v>
      </c>
      <c r="AA37" s="4">
        <f>IF(AA$2=Calculation!$E$6,Data!Z37,0)</f>
        <v>0</v>
      </c>
      <c r="AB37" s="4">
        <f>IF(AB$2=Calculation!$E$6,Data!AA37,0)</f>
        <v>0</v>
      </c>
      <c r="AC37" s="4">
        <f>IF(AC$2=Calculation!$E$6,Data!AB37,0)</f>
        <v>0</v>
      </c>
      <c r="AD37" s="4">
        <f>IF(AD$2=Calculation!$E$6,Data!AC37,0)</f>
        <v>0</v>
      </c>
      <c r="AE37" s="4">
        <f>IF(AE$2=Calculation!$E$6,Data!AD37,0)</f>
        <v>0</v>
      </c>
      <c r="AF37" s="4">
        <f>IF(AF$2=Calculation!$E$6,Data!AE37,0)</f>
        <v>0</v>
      </c>
      <c r="AG37" s="4">
        <f>IF(AG$2=Calculation!$E$6,Data!AF37,0)</f>
        <v>0</v>
      </c>
      <c r="AH37" s="6">
        <f t="shared" si="3"/>
        <v>0</v>
      </c>
      <c r="AI37" s="18">
        <f>IF(AI$2=Calculation!$F$6,0,0)</f>
        <v>0</v>
      </c>
      <c r="AJ37" s="4">
        <f>IF(AJ$2=Calculation!$F$6,Data!AG37,0)</f>
        <v>0</v>
      </c>
      <c r="AK37" s="4">
        <f>IF(AK$2=Calculation!$F$6,Data!AH37,0)</f>
        <v>0.11232876712328767</v>
      </c>
      <c r="AL37" s="4">
        <f>IF(AL$2=Calculation!$F$6,Data!AI37,0)</f>
        <v>0</v>
      </c>
      <c r="AM37" s="4">
        <f>IF(AM$2=Calculation!$F$6,Data!AJ37,0)</f>
        <v>0</v>
      </c>
      <c r="AN37" s="4">
        <f>IF(AN$2=Calculation!$F$6,Data!AK37,0)</f>
        <v>0</v>
      </c>
      <c r="AO37" s="4">
        <f>IF(AO$2=Calculation!$F$6,Data!AL37,0)</f>
        <v>0</v>
      </c>
      <c r="AP37" s="4">
        <f>IF(AP$2=Calculation!$F$6,Data!AM37,0)</f>
        <v>0</v>
      </c>
      <c r="AQ37" s="6">
        <f t="shared" si="4"/>
        <v>0.11232876712328767</v>
      </c>
      <c r="AR37" s="18">
        <f>IF(AR$2=Calculation!$G$6,0,0)</f>
        <v>0</v>
      </c>
      <c r="AS37" s="4">
        <f>IF(AS$2=Calculation!$G$6,Data!AN37,0)</f>
        <v>0</v>
      </c>
      <c r="AT37" s="4">
        <f>IF(AT$2=Calculation!$G$6,Data!AO37,0)</f>
        <v>0</v>
      </c>
      <c r="AU37" s="4">
        <f>IF(AU$2=Calculation!$G$6,Data!AP37,0)</f>
        <v>0</v>
      </c>
      <c r="AV37" s="4">
        <f>IF(AV$2=Calculation!$G$6,Data!AQ37,0)</f>
        <v>0</v>
      </c>
      <c r="AW37" s="4">
        <f>IF(AW$2=Calculation!$G$6,Data!AR37,0)</f>
        <v>0</v>
      </c>
      <c r="AX37" s="4">
        <f>IF(AX$2=Calculation!$G$6,Data!AS37,0)</f>
        <v>0</v>
      </c>
      <c r="AY37" s="4">
        <f>IF(AY$2=Calculation!$G$6,Data!AT37,0)</f>
        <v>0</v>
      </c>
      <c r="AZ37" s="6">
        <f t="shared" si="5"/>
        <v>0</v>
      </c>
      <c r="BA37" s="18">
        <f>IF(BA$2=Calculation!$H$6,0,0)</f>
        <v>0</v>
      </c>
      <c r="BB37" s="4">
        <f>IF(BB$2=Calculation!$H$6,Data!AU37,0)</f>
        <v>0</v>
      </c>
      <c r="BC37" s="4">
        <f>IF(BC$2=Calculation!$H$6,Data!AV37,0)</f>
        <v>0</v>
      </c>
      <c r="BD37" s="4">
        <f>IF(BD$2=Calculation!$H$6,Data!AW37,0)</f>
        <v>0</v>
      </c>
      <c r="BE37" s="4">
        <f>IF(BE$2=Calculation!$H$6,Data!AX37,0)</f>
        <v>0</v>
      </c>
      <c r="BF37" s="4">
        <f>IF(BF$2=Calculation!$H$6,Data!AY37,0)</f>
        <v>0</v>
      </c>
      <c r="BG37" s="4">
        <f>IF(BG$2=Calculation!$H$6,Data!AZ37,0)</f>
        <v>0</v>
      </c>
      <c r="BH37" s="4">
        <f>IF(BH$2=Calculation!$H$6,Data!BA37,0)</f>
        <v>0</v>
      </c>
      <c r="BI37" s="6">
        <f t="shared" si="6"/>
        <v>0</v>
      </c>
      <c r="BJ37" s="78">
        <f>IF(Calculation!$I$6="Yes",Data!BB37,0)</f>
        <v>0</v>
      </c>
      <c r="BK37" s="18">
        <f>IF(BK$2=Calculation!$M$4,0,0)</f>
        <v>0</v>
      </c>
      <c r="BL37" s="4">
        <f>IF(BL$2=Calculation!$M$4,Data!BW37,0)</f>
        <v>0</v>
      </c>
      <c r="BM37" s="4">
        <f>IF(BM$2=Calculation!$M$4,Data!BX37,0)</f>
        <v>0</v>
      </c>
      <c r="BN37" s="4">
        <f>IF(BN$2=Calculation!$M$4,Data!BY37,0)</f>
        <v>0</v>
      </c>
      <c r="BO37" s="4">
        <f>IF(BO$2=Calculation!$M$4,Data!BZ37,0)</f>
        <v>0</v>
      </c>
      <c r="BP37" s="6">
        <f t="shared" si="8"/>
        <v>0</v>
      </c>
      <c r="BQ37" s="4">
        <f>IF(Calculation!$K$6='Reference Data'!BQ$2,Data!BC37,0)</f>
        <v>0</v>
      </c>
      <c r="BR37" s="4">
        <f>IF(Calculation!$K$6='Reference Data'!BR$2,Data!BD37,0)</f>
        <v>0</v>
      </c>
      <c r="BS37" s="4">
        <f>IF(Calculation!$K$6='Reference Data'!BS$2,Data!BE37,0)</f>
        <v>0</v>
      </c>
      <c r="BT37" s="4">
        <f>IF(Calculation!$K$6='Reference Data'!BT$2,Data!BF37,0)</f>
        <v>3.037</v>
      </c>
      <c r="BU37" s="80">
        <f t="shared" si="9"/>
        <v>3.037</v>
      </c>
      <c r="BV37" s="18">
        <f>IF(Calculation!$L$6="Yes",IF((Calculation!J41)&lt;Calculation!K41,(Calculation!J41-Calculation!K41)*Calculation!$L$5,0),0)</f>
        <v>-0.0052357305936077125</v>
      </c>
      <c r="BW37" s="83">
        <f>IF(Calculation!$M$6="Yes",'Reference Data'!BP37*Calculation!$M$5,0)</f>
        <v>0</v>
      </c>
      <c r="BX37" s="18">
        <f>IF(Calculation!$N$6='Reference Data'!BX$2,0,0)</f>
        <v>0</v>
      </c>
      <c r="BY37" s="4">
        <f>IF(Calculation!$N$6='Reference Data'!BY$2,Data!AU37*Calculation!$N$5,0)</f>
        <v>0</v>
      </c>
      <c r="BZ37" s="4">
        <f>IF(Calculation!$N$6='Reference Data'!BZ$2,Data!AV37*Calculation!$N$5,0)</f>
        <v>0</v>
      </c>
      <c r="CA37" s="4">
        <f>IF(Calculation!$N$6='Reference Data'!CA$2,Data!AW37*Calculation!$N$5,0)</f>
        <v>0</v>
      </c>
      <c r="CB37" s="4">
        <f>IF(Calculation!$N$6='Reference Data'!CB$2,Data!AX37*Calculation!$N$5,0)</f>
        <v>0</v>
      </c>
      <c r="CC37" s="4">
        <f>IF(Calculation!$N$6='Reference Data'!CC$2,Data!AY37*Calculation!$N$5,0)</f>
        <v>0</v>
      </c>
      <c r="CD37" s="4">
        <f>IF(Calculation!$N$6='Reference Data'!CD$2,Data!AZ37*Calculation!$N$5,0)</f>
        <v>0</v>
      </c>
      <c r="CE37" s="4">
        <f>IF(Calculation!$N$6='Reference Data'!CE$2,Data!BA37*Calculation!$N$5,0)</f>
        <v>0</v>
      </c>
      <c r="CF37" s="6">
        <f t="shared" si="7"/>
        <v>0</v>
      </c>
      <c r="CG37" s="83">
        <f>IF(Calculation!$O$6="Yes",IF((Calculation!J41-'Reference Data'!BU37)&gt;0,(Calculation!J41-'Reference Data'!BU37)*Calculation!$O$5,0),0)</f>
        <v>0</v>
      </c>
      <c r="CH37" s="6">
        <f>IF(Calculation!$P$6="Yes",'Proportional Share Calculation'!E40,0)</f>
        <v>0.087569288288688</v>
      </c>
    </row>
    <row r="38" spans="1:86" ht="15">
      <c r="A38" s="12">
        <v>10095</v>
      </c>
      <c r="B38" s="165" t="s">
        <v>44</v>
      </c>
      <c r="C38" s="18">
        <f>IF(Calculation!$C$6='Reference Data'!C$2,Data!C38,0)</f>
        <v>0</v>
      </c>
      <c r="D38" s="4">
        <f>IF(Calculation!$C$6='Reference Data'!D$2,Data!D38,0)</f>
        <v>0</v>
      </c>
      <c r="E38" s="4">
        <f>IF(Calculation!$C$6='Reference Data'!E$2,Data!E38,0)</f>
        <v>3.7678392694063922</v>
      </c>
      <c r="F38" s="4">
        <f>IF(Calculation!$C$6='Reference Data'!F$2,Data!F38,0)</f>
        <v>0</v>
      </c>
      <c r="G38" s="4">
        <f>IF(Calculation!$C$6='Reference Data'!G$2,Data!G38,0)</f>
        <v>0</v>
      </c>
      <c r="H38" s="4">
        <f>IF(Calculation!$C$6='Reference Data'!H$2,Data!H38,0)</f>
        <v>0</v>
      </c>
      <c r="I38" s="4">
        <f>IF(Calculation!$C$6='Reference Data'!I$2,Data!I38,0)</f>
        <v>0</v>
      </c>
      <c r="J38" s="4">
        <f>IF(Calculation!$C$6='Reference Data'!J$2,Data!J38,0)</f>
        <v>0</v>
      </c>
      <c r="K38" s="4">
        <f>IF(Calculation!$C$6='Reference Data'!K$2,Data!K38,0)</f>
        <v>0</v>
      </c>
      <c r="L38" s="4">
        <f>IF(Calculation!$C$6='Reference Data'!L$2,Data!L38,0)</f>
        <v>0</v>
      </c>
      <c r="M38" s="4">
        <f>IF(Calculation!$C$6='Reference Data'!M$2,Data!M38,0)</f>
        <v>0</v>
      </c>
      <c r="N38" s="4">
        <f>IF(Calculation!$C$6='Reference Data'!N$2,Data!N38,0)</f>
        <v>0</v>
      </c>
      <c r="O38" s="4">
        <f>IF(Calculation!$C$6='Reference Data'!O$2,Data!O38,0)</f>
        <v>0</v>
      </c>
      <c r="P38" s="4">
        <f>IF(Calculation!$C$6='Reference Data'!P$2,Data!P38,0)</f>
        <v>0</v>
      </c>
      <c r="Q38" s="4">
        <f>IF(Calculation!$C$6='Reference Data'!Q$2,Data!Q38,0)</f>
        <v>0</v>
      </c>
      <c r="R38" s="21">
        <f t="shared" si="2"/>
        <v>3.7678392694063922</v>
      </c>
      <c r="S38" s="18">
        <f>IF(Calculation!$D$6="Yes",Data!R38,0)</f>
        <v>0</v>
      </c>
      <c r="T38" s="18">
        <f>IF(T$2=Calculation!$E$6,Data!S38,0)</f>
        <v>0</v>
      </c>
      <c r="U38" s="4">
        <f>IF(U$2=Calculation!$E$6,Data!T38,0)</f>
        <v>0</v>
      </c>
      <c r="V38" s="4">
        <f>IF(V$2=Calculation!$E$6,Data!U38,0)</f>
        <v>0</v>
      </c>
      <c r="W38" s="4">
        <f>IF(W$2=Calculation!$E$6,Data!V38,0)</f>
        <v>0</v>
      </c>
      <c r="X38" s="4">
        <f>IF(X$2=Calculation!$E$6,Data!W38,0)</f>
        <v>0</v>
      </c>
      <c r="Y38" s="4">
        <f>IF(Y$2=Calculation!$E$6,Data!X38,0)</f>
        <v>0</v>
      </c>
      <c r="Z38" s="4">
        <f>IF(Z$2=Calculation!$E$6,Data!Y38,0)</f>
        <v>0</v>
      </c>
      <c r="AA38" s="4">
        <f>IF(AA$2=Calculation!$E$6,Data!Z38,0)</f>
        <v>0</v>
      </c>
      <c r="AB38" s="4">
        <f>IF(AB$2=Calculation!$E$6,Data!AA38,0)</f>
        <v>0</v>
      </c>
      <c r="AC38" s="4">
        <f>IF(AC$2=Calculation!$E$6,Data!AB38,0)</f>
        <v>0</v>
      </c>
      <c r="AD38" s="4">
        <f>IF(AD$2=Calculation!$E$6,Data!AC38,0)</f>
        <v>0</v>
      </c>
      <c r="AE38" s="4">
        <f>IF(AE$2=Calculation!$E$6,Data!AD38,0)</f>
        <v>0</v>
      </c>
      <c r="AF38" s="4">
        <f>IF(AF$2=Calculation!$E$6,Data!AE38,0)</f>
        <v>0</v>
      </c>
      <c r="AG38" s="4">
        <f>IF(AG$2=Calculation!$E$6,Data!AF38,0)</f>
        <v>0</v>
      </c>
      <c r="AH38" s="6">
        <f t="shared" si="3"/>
        <v>0</v>
      </c>
      <c r="AI38" s="18">
        <f>IF(AI$2=Calculation!$F$6,0,0)</f>
        <v>0</v>
      </c>
      <c r="AJ38" s="4">
        <f>IF(AJ$2=Calculation!$F$6,Data!AG38,0)</f>
        <v>0</v>
      </c>
      <c r="AK38" s="4">
        <f>IF(AK$2=Calculation!$F$6,Data!AH38,0)</f>
        <v>0</v>
      </c>
      <c r="AL38" s="4">
        <f>IF(AL$2=Calculation!$F$6,Data!AI38,0)</f>
        <v>0</v>
      </c>
      <c r="AM38" s="4">
        <f>IF(AM$2=Calculation!$F$6,Data!AJ38,0)</f>
        <v>0</v>
      </c>
      <c r="AN38" s="4">
        <f>IF(AN$2=Calculation!$F$6,Data!AK38,0)</f>
        <v>0</v>
      </c>
      <c r="AO38" s="4">
        <f>IF(AO$2=Calculation!$F$6,Data!AL38,0)</f>
        <v>0</v>
      </c>
      <c r="AP38" s="4">
        <f>IF(AP$2=Calculation!$F$6,Data!AM38,0)</f>
        <v>0</v>
      </c>
      <c r="AQ38" s="6">
        <f t="shared" si="4"/>
        <v>0</v>
      </c>
      <c r="AR38" s="18">
        <f>IF(AR$2=Calculation!$G$6,0,0)</f>
        <v>0</v>
      </c>
      <c r="AS38" s="4">
        <f>IF(AS$2=Calculation!$G$6,Data!AN38,0)</f>
        <v>0</v>
      </c>
      <c r="AT38" s="4">
        <f>IF(AT$2=Calculation!$G$6,Data!AO38,0)</f>
        <v>0</v>
      </c>
      <c r="AU38" s="4">
        <f>IF(AU$2=Calculation!$G$6,Data!AP38,0)</f>
        <v>0</v>
      </c>
      <c r="AV38" s="4">
        <f>IF(AV$2=Calculation!$G$6,Data!AQ38,0)</f>
        <v>0</v>
      </c>
      <c r="AW38" s="4">
        <f>IF(AW$2=Calculation!$G$6,Data!AR38,0)</f>
        <v>0</v>
      </c>
      <c r="AX38" s="4">
        <f>IF(AX$2=Calculation!$G$6,Data!AS38,0)</f>
        <v>0</v>
      </c>
      <c r="AY38" s="4">
        <f>IF(AY$2=Calculation!$G$6,Data!AT38,0)</f>
        <v>0</v>
      </c>
      <c r="AZ38" s="6">
        <f t="shared" si="5"/>
        <v>0</v>
      </c>
      <c r="BA38" s="18">
        <f>IF(BA$2=Calculation!$H$6,0,0)</f>
        <v>0</v>
      </c>
      <c r="BB38" s="4">
        <f>IF(BB$2=Calculation!$H$6,Data!AU38,0)</f>
        <v>0</v>
      </c>
      <c r="BC38" s="4">
        <f>IF(BC$2=Calculation!$H$6,Data!AV38,0)</f>
        <v>0</v>
      </c>
      <c r="BD38" s="4">
        <f>IF(BD$2=Calculation!$H$6,Data!AW38,0)</f>
        <v>0</v>
      </c>
      <c r="BE38" s="4">
        <f>IF(BE$2=Calculation!$H$6,Data!AX38,0)</f>
        <v>0</v>
      </c>
      <c r="BF38" s="4">
        <f>IF(BF$2=Calculation!$H$6,Data!AY38,0)</f>
        <v>0</v>
      </c>
      <c r="BG38" s="4">
        <f>IF(BG$2=Calculation!$H$6,Data!AZ38,0)</f>
        <v>0</v>
      </c>
      <c r="BH38" s="4">
        <f>IF(BH$2=Calculation!$H$6,Data!BA38,0)</f>
        <v>0</v>
      </c>
      <c r="BI38" s="6">
        <f t="shared" si="6"/>
        <v>0</v>
      </c>
      <c r="BJ38" s="78">
        <f>IF(Calculation!$I$6="Yes",Data!BB38,0)</f>
        <v>0</v>
      </c>
      <c r="BK38" s="18">
        <f>IF(BK$2=Calculation!$M$4,0,0)</f>
        <v>0</v>
      </c>
      <c r="BL38" s="4">
        <f>IF(BL$2=Calculation!$M$4,Data!BW38,0)</f>
        <v>0</v>
      </c>
      <c r="BM38" s="4">
        <f>IF(BM$2=Calculation!$M$4,Data!BX38,0)</f>
        <v>0</v>
      </c>
      <c r="BN38" s="4">
        <f>IF(BN$2=Calculation!$M$4,Data!BY38,0)</f>
        <v>0</v>
      </c>
      <c r="BO38" s="4">
        <f>IF(BO$2=Calculation!$M$4,Data!BZ38,0)</f>
        <v>0</v>
      </c>
      <c r="BP38" s="6">
        <f t="shared" si="8"/>
        <v>0</v>
      </c>
      <c r="BQ38" s="4">
        <f>IF(Calculation!$K$6='Reference Data'!BQ$2,Data!BC38,0)</f>
        <v>0</v>
      </c>
      <c r="BR38" s="4">
        <f>IF(Calculation!$K$6='Reference Data'!BR$2,Data!BD38,0)</f>
        <v>0</v>
      </c>
      <c r="BS38" s="4">
        <f>IF(Calculation!$K$6='Reference Data'!BS$2,Data!BE38,0)</f>
        <v>0</v>
      </c>
      <c r="BT38" s="4">
        <f>IF(Calculation!$K$6='Reference Data'!BT$2,Data!BF38,0)</f>
        <v>3.643</v>
      </c>
      <c r="BU38" s="80">
        <f t="shared" si="9"/>
        <v>3.643</v>
      </c>
      <c r="BV38" s="18">
        <f>IF(Calculation!$L$6="Yes",IF((Calculation!J42)&lt;Calculation!K42,(Calculation!J42-Calculation!K42)*Calculation!$L$5,0),0)</f>
        <v>0</v>
      </c>
      <c r="BW38" s="83">
        <f>IF(Calculation!$M$6="Yes",'Reference Data'!BP38*Calculation!$M$5,0)</f>
        <v>0</v>
      </c>
      <c r="BX38" s="18">
        <f>IF(Calculation!$N$6='Reference Data'!BX$2,0,0)</f>
        <v>0</v>
      </c>
      <c r="BY38" s="4">
        <f>IF(Calculation!$N$6='Reference Data'!BY$2,Data!AU38*Calculation!$N$5,0)</f>
        <v>0</v>
      </c>
      <c r="BZ38" s="4">
        <f>IF(Calculation!$N$6='Reference Data'!BZ$2,Data!AV38*Calculation!$N$5,0)</f>
        <v>0</v>
      </c>
      <c r="CA38" s="4">
        <f>IF(Calculation!$N$6='Reference Data'!CA$2,Data!AW38*Calculation!$N$5,0)</f>
        <v>0</v>
      </c>
      <c r="CB38" s="4">
        <f>IF(Calculation!$N$6='Reference Data'!CB$2,Data!AX38*Calculation!$N$5,0)</f>
        <v>0</v>
      </c>
      <c r="CC38" s="4">
        <f>IF(Calculation!$N$6='Reference Data'!CC$2,Data!AY38*Calculation!$N$5,0)</f>
        <v>0</v>
      </c>
      <c r="CD38" s="4">
        <f>IF(Calculation!$N$6='Reference Data'!CD$2,Data!AZ38*Calculation!$N$5,0)</f>
        <v>0</v>
      </c>
      <c r="CE38" s="4">
        <f>IF(Calculation!$N$6='Reference Data'!CE$2,Data!BA38*Calculation!$N$5,0)</f>
        <v>0</v>
      </c>
      <c r="CF38" s="6">
        <f t="shared" si="7"/>
        <v>0</v>
      </c>
      <c r="CG38" s="83">
        <f>IF(Calculation!$O$6="Yes",IF((Calculation!J42-'Reference Data'!BU38)&gt;0,(Calculation!J42-'Reference Data'!BU38)*Calculation!$O$5,0),0)</f>
        <v>0.031209817351598113</v>
      </c>
      <c r="CH38" s="6">
        <f>IF(Calculation!$P$6="Yes",'Proportional Share Calculation'!E41,0)</f>
        <v>0.10612564504950339</v>
      </c>
    </row>
    <row r="39" spans="1:86" ht="15">
      <c r="A39" s="12">
        <v>10097</v>
      </c>
      <c r="B39" s="165" t="s">
        <v>45</v>
      </c>
      <c r="C39" s="18">
        <f>IF(Calculation!$C$6='Reference Data'!C$2,Data!C39,0)</f>
        <v>0</v>
      </c>
      <c r="D39" s="4">
        <f>IF(Calculation!$C$6='Reference Data'!D$2,Data!D39,0)</f>
        <v>0</v>
      </c>
      <c r="E39" s="4">
        <f>IF(Calculation!$C$6='Reference Data'!E$2,Data!E39,0)</f>
        <v>1.9894253424657535</v>
      </c>
      <c r="F39" s="4">
        <f>IF(Calculation!$C$6='Reference Data'!F$2,Data!F39,0)</f>
        <v>0</v>
      </c>
      <c r="G39" s="4">
        <f>IF(Calculation!$C$6='Reference Data'!G$2,Data!G39,0)</f>
        <v>0</v>
      </c>
      <c r="H39" s="4">
        <f>IF(Calculation!$C$6='Reference Data'!H$2,Data!H39,0)</f>
        <v>0</v>
      </c>
      <c r="I39" s="4">
        <f>IF(Calculation!$C$6='Reference Data'!I$2,Data!I39,0)</f>
        <v>0</v>
      </c>
      <c r="J39" s="4">
        <f>IF(Calculation!$C$6='Reference Data'!J$2,Data!J39,0)</f>
        <v>0</v>
      </c>
      <c r="K39" s="4">
        <f>IF(Calculation!$C$6='Reference Data'!K$2,Data!K39,0)</f>
        <v>0</v>
      </c>
      <c r="L39" s="4">
        <f>IF(Calculation!$C$6='Reference Data'!L$2,Data!L39,0)</f>
        <v>0</v>
      </c>
      <c r="M39" s="4">
        <f>IF(Calculation!$C$6='Reference Data'!M$2,Data!M39,0)</f>
        <v>0</v>
      </c>
      <c r="N39" s="4">
        <f>IF(Calculation!$C$6='Reference Data'!N$2,Data!N39,0)</f>
        <v>0</v>
      </c>
      <c r="O39" s="4">
        <f>IF(Calculation!$C$6='Reference Data'!O$2,Data!O39,0)</f>
        <v>0</v>
      </c>
      <c r="P39" s="4">
        <f>IF(Calculation!$C$6='Reference Data'!P$2,Data!P39,0)</f>
        <v>0</v>
      </c>
      <c r="Q39" s="4">
        <f>IF(Calculation!$C$6='Reference Data'!Q$2,Data!Q39,0)</f>
        <v>0</v>
      </c>
      <c r="R39" s="21">
        <f t="shared" si="2"/>
        <v>1.9894253424657535</v>
      </c>
      <c r="S39" s="18">
        <f>IF(Calculation!$D$6="Yes",Data!R39,0)</f>
        <v>0</v>
      </c>
      <c r="T39" s="18">
        <f>IF(T$2=Calculation!$E$6,Data!S39,0)</f>
        <v>0</v>
      </c>
      <c r="U39" s="4">
        <f>IF(U$2=Calculation!$E$6,Data!T39,0)</f>
        <v>0</v>
      </c>
      <c r="V39" s="4">
        <f>IF(V$2=Calculation!$E$6,Data!U39,0)</f>
        <v>0</v>
      </c>
      <c r="W39" s="4">
        <f>IF(W$2=Calculation!$E$6,Data!V39,0)</f>
        <v>0</v>
      </c>
      <c r="X39" s="4">
        <f>IF(X$2=Calculation!$E$6,Data!W39,0)</f>
        <v>0</v>
      </c>
      <c r="Y39" s="4">
        <f>IF(Y$2=Calculation!$E$6,Data!X39,0)</f>
        <v>0</v>
      </c>
      <c r="Z39" s="4">
        <f>IF(Z$2=Calculation!$E$6,Data!Y39,0)</f>
        <v>0</v>
      </c>
      <c r="AA39" s="4">
        <f>IF(AA$2=Calculation!$E$6,Data!Z39,0)</f>
        <v>0</v>
      </c>
      <c r="AB39" s="4">
        <f>IF(AB$2=Calculation!$E$6,Data!AA39,0)</f>
        <v>0</v>
      </c>
      <c r="AC39" s="4">
        <f>IF(AC$2=Calculation!$E$6,Data!AB39,0)</f>
        <v>0</v>
      </c>
      <c r="AD39" s="4">
        <f>IF(AD$2=Calculation!$E$6,Data!AC39,0)</f>
        <v>0</v>
      </c>
      <c r="AE39" s="4">
        <f>IF(AE$2=Calculation!$E$6,Data!AD39,0)</f>
        <v>0</v>
      </c>
      <c r="AF39" s="4">
        <f>IF(AF$2=Calculation!$E$6,Data!AE39,0)</f>
        <v>0</v>
      </c>
      <c r="AG39" s="4">
        <f>IF(AG$2=Calculation!$E$6,Data!AF39,0)</f>
        <v>0</v>
      </c>
      <c r="AH39" s="6">
        <f t="shared" si="3"/>
        <v>0</v>
      </c>
      <c r="AI39" s="18">
        <f>IF(AI$2=Calculation!$F$6,0,0)</f>
        <v>0</v>
      </c>
      <c r="AJ39" s="4">
        <f>IF(AJ$2=Calculation!$F$6,Data!AG39,0)</f>
        <v>0</v>
      </c>
      <c r="AK39" s="4">
        <f>IF(AK$2=Calculation!$F$6,Data!AH39,0)</f>
        <v>0</v>
      </c>
      <c r="AL39" s="4">
        <f>IF(AL$2=Calculation!$F$6,Data!AI39,0)</f>
        <v>0</v>
      </c>
      <c r="AM39" s="4">
        <f>IF(AM$2=Calculation!$F$6,Data!AJ39,0)</f>
        <v>0</v>
      </c>
      <c r="AN39" s="4">
        <f>IF(AN$2=Calculation!$F$6,Data!AK39,0)</f>
        <v>0</v>
      </c>
      <c r="AO39" s="4">
        <f>IF(AO$2=Calculation!$F$6,Data!AL39,0)</f>
        <v>0</v>
      </c>
      <c r="AP39" s="4">
        <f>IF(AP$2=Calculation!$F$6,Data!AM39,0)</f>
        <v>0</v>
      </c>
      <c r="AQ39" s="6">
        <f t="shared" si="4"/>
        <v>0</v>
      </c>
      <c r="AR39" s="18">
        <f>IF(AR$2=Calculation!$G$6,0,0)</f>
        <v>0</v>
      </c>
      <c r="AS39" s="4">
        <f>IF(AS$2=Calculation!$G$6,Data!AN39,0)</f>
        <v>0</v>
      </c>
      <c r="AT39" s="4">
        <f>IF(AT$2=Calculation!$G$6,Data!AO39,0)</f>
        <v>0</v>
      </c>
      <c r="AU39" s="4">
        <f>IF(AU$2=Calculation!$G$6,Data!AP39,0)</f>
        <v>0</v>
      </c>
      <c r="AV39" s="4">
        <f>IF(AV$2=Calculation!$G$6,Data!AQ39,0)</f>
        <v>0</v>
      </c>
      <c r="AW39" s="4">
        <f>IF(AW$2=Calculation!$G$6,Data!AR39,0)</f>
        <v>0</v>
      </c>
      <c r="AX39" s="4">
        <f>IF(AX$2=Calculation!$G$6,Data!AS39,0)</f>
        <v>0</v>
      </c>
      <c r="AY39" s="4">
        <f>IF(AY$2=Calculation!$G$6,Data!AT39,0)</f>
        <v>0</v>
      </c>
      <c r="AZ39" s="6">
        <f t="shared" si="5"/>
        <v>0</v>
      </c>
      <c r="BA39" s="18">
        <f>IF(BA$2=Calculation!$H$6,0,0)</f>
        <v>0</v>
      </c>
      <c r="BB39" s="4">
        <f>IF(BB$2=Calculation!$H$6,Data!AU39,0)</f>
        <v>0</v>
      </c>
      <c r="BC39" s="4">
        <f>IF(BC$2=Calculation!$H$6,Data!AV39,0)</f>
        <v>0</v>
      </c>
      <c r="BD39" s="4">
        <f>IF(BD$2=Calculation!$H$6,Data!AW39,0)</f>
        <v>0</v>
      </c>
      <c r="BE39" s="4">
        <f>IF(BE$2=Calculation!$H$6,Data!AX39,0)</f>
        <v>0</v>
      </c>
      <c r="BF39" s="4">
        <f>IF(BF$2=Calculation!$H$6,Data!AY39,0)</f>
        <v>0</v>
      </c>
      <c r="BG39" s="4">
        <f>IF(BG$2=Calculation!$H$6,Data!AZ39,0)</f>
        <v>0</v>
      </c>
      <c r="BH39" s="4">
        <f>IF(BH$2=Calculation!$H$6,Data!BA39,0)</f>
        <v>0</v>
      </c>
      <c r="BI39" s="6">
        <f t="shared" si="6"/>
        <v>0</v>
      </c>
      <c r="BJ39" s="78">
        <f>IF(Calculation!$I$6="Yes",Data!BB39,0)</f>
        <v>0</v>
      </c>
      <c r="BK39" s="18">
        <f>IF(BK$2=Calculation!$M$4,0,0)</f>
        <v>0</v>
      </c>
      <c r="BL39" s="4">
        <f>IF(BL$2=Calculation!$M$4,Data!BW39,0)</f>
        <v>0</v>
      </c>
      <c r="BM39" s="4">
        <f>IF(BM$2=Calculation!$M$4,Data!BX39,0)</f>
        <v>0</v>
      </c>
      <c r="BN39" s="4">
        <f>IF(BN$2=Calculation!$M$4,Data!BY39,0)</f>
        <v>0</v>
      </c>
      <c r="BO39" s="4">
        <f>IF(BO$2=Calculation!$M$4,Data!BZ39,0)</f>
        <v>0</v>
      </c>
      <c r="BP39" s="6">
        <f t="shared" si="8"/>
        <v>0</v>
      </c>
      <c r="BQ39" s="4">
        <f>IF(Calculation!$K$6='Reference Data'!BQ$2,Data!BC39,0)</f>
        <v>0</v>
      </c>
      <c r="BR39" s="4">
        <f>IF(Calculation!$K$6='Reference Data'!BR$2,Data!BD39,0)</f>
        <v>0</v>
      </c>
      <c r="BS39" s="4">
        <f>IF(Calculation!$K$6='Reference Data'!BS$2,Data!BE39,0)</f>
        <v>0</v>
      </c>
      <c r="BT39" s="4">
        <f>IF(Calculation!$K$6='Reference Data'!BT$2,Data!BF39,0)</f>
        <v>2.038</v>
      </c>
      <c r="BU39" s="80">
        <f t="shared" si="9"/>
        <v>2.038</v>
      </c>
      <c r="BV39" s="18">
        <f>IF(Calculation!$L$6="Yes",IF((Calculation!J43)&lt;Calculation!K43,(Calculation!J43-Calculation!K43)*Calculation!$L$5,0),0)</f>
        <v>-0.04857465753424628</v>
      </c>
      <c r="BW39" s="83">
        <f>IF(Calculation!$M$6="Yes",'Reference Data'!BP39*Calculation!$M$5,0)</f>
        <v>0</v>
      </c>
      <c r="BX39" s="18">
        <f>IF(Calculation!$N$6='Reference Data'!BX$2,0,0)</f>
        <v>0</v>
      </c>
      <c r="BY39" s="4">
        <f>IF(Calculation!$N$6='Reference Data'!BY$2,Data!AU39*Calculation!$N$5,0)</f>
        <v>0</v>
      </c>
      <c r="BZ39" s="4">
        <f>IF(Calculation!$N$6='Reference Data'!BZ$2,Data!AV39*Calculation!$N$5,0)</f>
        <v>0</v>
      </c>
      <c r="CA39" s="4">
        <f>IF(Calculation!$N$6='Reference Data'!CA$2,Data!AW39*Calculation!$N$5,0)</f>
        <v>0</v>
      </c>
      <c r="CB39" s="4">
        <f>IF(Calculation!$N$6='Reference Data'!CB$2,Data!AX39*Calculation!$N$5,0)</f>
        <v>0</v>
      </c>
      <c r="CC39" s="4">
        <f>IF(Calculation!$N$6='Reference Data'!CC$2,Data!AY39*Calculation!$N$5,0)</f>
        <v>0</v>
      </c>
      <c r="CD39" s="4">
        <f>IF(Calculation!$N$6='Reference Data'!CD$2,Data!AZ39*Calculation!$N$5,0)</f>
        <v>0</v>
      </c>
      <c r="CE39" s="4">
        <f>IF(Calculation!$N$6='Reference Data'!CE$2,Data!BA39*Calculation!$N$5,0)</f>
        <v>0</v>
      </c>
      <c r="CF39" s="6">
        <f t="shared" si="7"/>
        <v>0</v>
      </c>
      <c r="CG39" s="83">
        <f>IF(Calculation!$O$6="Yes",IF((Calculation!J43-'Reference Data'!BU39)&gt;0,(Calculation!J43-'Reference Data'!BU39)*Calculation!$O$5,0),0)</f>
        <v>0</v>
      </c>
      <c r="CH39" s="6">
        <f>IF(Calculation!$P$6="Yes",'Proportional Share Calculation'!E42,0)</f>
        <v>0.05746243634480051</v>
      </c>
    </row>
    <row r="40" spans="1:86" ht="15">
      <c r="A40" s="12">
        <v>10101</v>
      </c>
      <c r="B40" s="165" t="s">
        <v>46</v>
      </c>
      <c r="C40" s="18">
        <f>IF(Calculation!$C$6='Reference Data'!C$2,Data!C40,0)</f>
        <v>0</v>
      </c>
      <c r="D40" s="4">
        <f>IF(Calculation!$C$6='Reference Data'!D$2,Data!D40,0)</f>
        <v>0</v>
      </c>
      <c r="E40" s="4">
        <f>IF(Calculation!$C$6='Reference Data'!E$2,Data!E40,0)</f>
        <v>76.7698216894977</v>
      </c>
      <c r="F40" s="4">
        <f>IF(Calculation!$C$6='Reference Data'!F$2,Data!F40,0)</f>
        <v>0</v>
      </c>
      <c r="G40" s="4">
        <f>IF(Calculation!$C$6='Reference Data'!G$2,Data!G40,0)</f>
        <v>0</v>
      </c>
      <c r="H40" s="4">
        <f>IF(Calculation!$C$6='Reference Data'!H$2,Data!H40,0)</f>
        <v>0</v>
      </c>
      <c r="I40" s="4">
        <f>IF(Calculation!$C$6='Reference Data'!I$2,Data!I40,0)</f>
        <v>0</v>
      </c>
      <c r="J40" s="4">
        <f>IF(Calculation!$C$6='Reference Data'!J$2,Data!J40,0)</f>
        <v>0</v>
      </c>
      <c r="K40" s="4">
        <f>IF(Calculation!$C$6='Reference Data'!K$2,Data!K40,0)</f>
        <v>0</v>
      </c>
      <c r="L40" s="4">
        <f>IF(Calculation!$C$6='Reference Data'!L$2,Data!L40,0)</f>
        <v>0</v>
      </c>
      <c r="M40" s="4">
        <f>IF(Calculation!$C$6='Reference Data'!M$2,Data!M40,0)</f>
        <v>0</v>
      </c>
      <c r="N40" s="4">
        <f>IF(Calculation!$C$6='Reference Data'!N$2,Data!N40,0)</f>
        <v>0</v>
      </c>
      <c r="O40" s="4">
        <f>IF(Calculation!$C$6='Reference Data'!O$2,Data!O40,0)</f>
        <v>0</v>
      </c>
      <c r="P40" s="4">
        <f>IF(Calculation!$C$6='Reference Data'!P$2,Data!P40,0)</f>
        <v>0</v>
      </c>
      <c r="Q40" s="4">
        <f>IF(Calculation!$C$6='Reference Data'!Q$2,Data!Q40,0)</f>
        <v>0</v>
      </c>
      <c r="R40" s="21">
        <f t="shared" si="2"/>
        <v>76.7698216894977</v>
      </c>
      <c r="S40" s="18">
        <f>IF(Calculation!$D$6="Yes",Data!R40,0)</f>
        <v>0</v>
      </c>
      <c r="T40" s="18">
        <f>IF(T$2=Calculation!$E$6,Data!S40,0)</f>
        <v>0</v>
      </c>
      <c r="U40" s="4">
        <f>IF(U$2=Calculation!$E$6,Data!T40,0)</f>
        <v>0</v>
      </c>
      <c r="V40" s="4">
        <f>IF(V$2=Calculation!$E$6,Data!U40,0)</f>
        <v>0</v>
      </c>
      <c r="W40" s="4">
        <f>IF(W$2=Calculation!$E$6,Data!V40,0)</f>
        <v>0</v>
      </c>
      <c r="X40" s="4">
        <f>IF(X$2=Calculation!$E$6,Data!W40,0)</f>
        <v>0</v>
      </c>
      <c r="Y40" s="4">
        <f>IF(Y$2=Calculation!$E$6,Data!X40,0)</f>
        <v>0</v>
      </c>
      <c r="Z40" s="4">
        <f>IF(Z$2=Calculation!$E$6,Data!Y40,0)</f>
        <v>0</v>
      </c>
      <c r="AA40" s="4">
        <f>IF(AA$2=Calculation!$E$6,Data!Z40,0)</f>
        <v>0</v>
      </c>
      <c r="AB40" s="4">
        <f>IF(AB$2=Calculation!$E$6,Data!AA40,0)</f>
        <v>0</v>
      </c>
      <c r="AC40" s="4">
        <f>IF(AC$2=Calculation!$E$6,Data!AB40,0)</f>
        <v>0</v>
      </c>
      <c r="AD40" s="4">
        <f>IF(AD$2=Calculation!$E$6,Data!AC40,0)</f>
        <v>0</v>
      </c>
      <c r="AE40" s="4">
        <f>IF(AE$2=Calculation!$E$6,Data!AD40,0)</f>
        <v>0</v>
      </c>
      <c r="AF40" s="4">
        <f>IF(AF$2=Calculation!$E$6,Data!AE40,0)</f>
        <v>0</v>
      </c>
      <c r="AG40" s="4">
        <f>IF(AG$2=Calculation!$E$6,Data!AF40,0)</f>
        <v>0</v>
      </c>
      <c r="AH40" s="6">
        <f t="shared" si="3"/>
        <v>0</v>
      </c>
      <c r="AI40" s="18">
        <f>IF(AI$2=Calculation!$F$6,0,0)</f>
        <v>0</v>
      </c>
      <c r="AJ40" s="4">
        <f>IF(AJ$2=Calculation!$F$6,Data!AG40,0)</f>
        <v>0</v>
      </c>
      <c r="AK40" s="4">
        <f>IF(AK$2=Calculation!$F$6,Data!AH40,0)</f>
        <v>0</v>
      </c>
      <c r="AL40" s="4">
        <f>IF(AL$2=Calculation!$F$6,Data!AI40,0)</f>
        <v>0</v>
      </c>
      <c r="AM40" s="4">
        <f>IF(AM$2=Calculation!$F$6,Data!AJ40,0)</f>
        <v>0</v>
      </c>
      <c r="AN40" s="4">
        <f>IF(AN$2=Calculation!$F$6,Data!AK40,0)</f>
        <v>0</v>
      </c>
      <c r="AO40" s="4">
        <f>IF(AO$2=Calculation!$F$6,Data!AL40,0)</f>
        <v>0</v>
      </c>
      <c r="AP40" s="4">
        <f>IF(AP$2=Calculation!$F$6,Data!AM40,0)</f>
        <v>0</v>
      </c>
      <c r="AQ40" s="6">
        <f t="shared" si="4"/>
        <v>0</v>
      </c>
      <c r="AR40" s="18">
        <f>IF(AR$2=Calculation!$G$6,0,0)</f>
        <v>0</v>
      </c>
      <c r="AS40" s="4">
        <f>IF(AS$2=Calculation!$G$6,Data!AN40,0)</f>
        <v>0</v>
      </c>
      <c r="AT40" s="4">
        <f>IF(AT$2=Calculation!$G$6,Data!AO40,0)</f>
        <v>0</v>
      </c>
      <c r="AU40" s="4">
        <f>IF(AU$2=Calculation!$G$6,Data!AP40,0)</f>
        <v>0</v>
      </c>
      <c r="AV40" s="4">
        <f>IF(AV$2=Calculation!$G$6,Data!AQ40,0)</f>
        <v>0</v>
      </c>
      <c r="AW40" s="4">
        <f>IF(AW$2=Calculation!$G$6,Data!AR40,0)</f>
        <v>0</v>
      </c>
      <c r="AX40" s="4">
        <f>IF(AX$2=Calculation!$G$6,Data!AS40,0)</f>
        <v>0</v>
      </c>
      <c r="AY40" s="4">
        <f>IF(AY$2=Calculation!$G$6,Data!AT40,0)</f>
        <v>0</v>
      </c>
      <c r="AZ40" s="6">
        <f t="shared" si="5"/>
        <v>0</v>
      </c>
      <c r="BA40" s="18">
        <f>IF(BA$2=Calculation!$H$6,0,0)</f>
        <v>0</v>
      </c>
      <c r="BB40" s="4">
        <f>IF(BB$2=Calculation!$H$6,Data!AU40,0)</f>
        <v>0</v>
      </c>
      <c r="BC40" s="4">
        <f>IF(BC$2=Calculation!$H$6,Data!AV40,0)</f>
        <v>0.6731735159817351</v>
      </c>
      <c r="BD40" s="4">
        <f>IF(BD$2=Calculation!$H$6,Data!AW40,0)</f>
        <v>0</v>
      </c>
      <c r="BE40" s="4">
        <f>IF(BE$2=Calculation!$H$6,Data!AX40,0)</f>
        <v>0</v>
      </c>
      <c r="BF40" s="4">
        <f>IF(BF$2=Calculation!$H$6,Data!AY40,0)</f>
        <v>0</v>
      </c>
      <c r="BG40" s="4">
        <f>IF(BG$2=Calculation!$H$6,Data!AZ40,0)</f>
        <v>0</v>
      </c>
      <c r="BH40" s="4">
        <f>IF(BH$2=Calculation!$H$6,Data!BA40,0)</f>
        <v>0</v>
      </c>
      <c r="BI40" s="6">
        <f t="shared" si="6"/>
        <v>0.6731735159817351</v>
      </c>
      <c r="BJ40" s="78">
        <f>IF(Calculation!$I$6="Yes",Data!BB40,0)</f>
        <v>0</v>
      </c>
      <c r="BK40" s="18">
        <f>IF(BK$2=Calculation!$M$4,0,0)</f>
        <v>0</v>
      </c>
      <c r="BL40" s="4">
        <f>IF(BL$2=Calculation!$M$4,Data!BW40,0)</f>
        <v>0</v>
      </c>
      <c r="BM40" s="4">
        <f>IF(BM$2=Calculation!$M$4,Data!BX40,0)</f>
        <v>2.5294999999999996</v>
      </c>
      <c r="BN40" s="4">
        <f>IF(BN$2=Calculation!$M$4,Data!BY40,0)</f>
        <v>0</v>
      </c>
      <c r="BO40" s="4">
        <f>IF(BO$2=Calculation!$M$4,Data!BZ40,0)</f>
        <v>0</v>
      </c>
      <c r="BP40" s="6">
        <f t="shared" si="8"/>
        <v>2.5294999999999996</v>
      </c>
      <c r="BQ40" s="4">
        <f>IF(Calculation!$K$6='Reference Data'!BQ$2,Data!BC40,0)</f>
        <v>0</v>
      </c>
      <c r="BR40" s="4">
        <f>IF(Calculation!$K$6='Reference Data'!BR$2,Data!BD40,0)</f>
        <v>0</v>
      </c>
      <c r="BS40" s="4">
        <f>IF(Calculation!$K$6='Reference Data'!BS$2,Data!BE40,0)</f>
        <v>0</v>
      </c>
      <c r="BT40" s="4">
        <f>IF(Calculation!$K$6='Reference Data'!BT$2,Data!BF40,0)</f>
        <v>76.028</v>
      </c>
      <c r="BU40" s="80">
        <f t="shared" si="9"/>
        <v>76.028</v>
      </c>
      <c r="BV40" s="18">
        <f>IF(Calculation!$L$6="Yes",IF((Calculation!J44)&lt;Calculation!K44,(Calculation!J44-Calculation!K44)*Calculation!$L$5,0),0)</f>
        <v>0</v>
      </c>
      <c r="BW40" s="83">
        <f>IF(Calculation!$M$6="Yes",'Reference Data'!BP40*Calculation!$M$5,0)</f>
        <v>1.2647499999999998</v>
      </c>
      <c r="BX40" s="18">
        <f>IF(Calculation!$N$6='Reference Data'!BX$2,0,0)</f>
        <v>0</v>
      </c>
      <c r="BY40" s="4">
        <f>IF(Calculation!$N$6='Reference Data'!BY$2,Data!AU40*Calculation!$N$5,0)</f>
        <v>0</v>
      </c>
      <c r="BZ40" s="4">
        <f>IF(Calculation!$N$6='Reference Data'!BZ$2,Data!AV40*Calculation!$N$5,0)</f>
        <v>0.33658675799086757</v>
      </c>
      <c r="CA40" s="4">
        <f>IF(Calculation!$N$6='Reference Data'!CA$2,Data!AW40*Calculation!$N$5,0)</f>
        <v>0</v>
      </c>
      <c r="CB40" s="4">
        <f>IF(Calculation!$N$6='Reference Data'!CB$2,Data!AX40*Calculation!$N$5,0)</f>
        <v>0</v>
      </c>
      <c r="CC40" s="4">
        <f>IF(Calculation!$N$6='Reference Data'!CC$2,Data!AY40*Calculation!$N$5,0)</f>
        <v>0</v>
      </c>
      <c r="CD40" s="4">
        <f>IF(Calculation!$N$6='Reference Data'!CD$2,Data!AZ40*Calculation!$N$5,0)</f>
        <v>0</v>
      </c>
      <c r="CE40" s="4">
        <f>IF(Calculation!$N$6='Reference Data'!CE$2,Data!BA40*Calculation!$N$5,0)</f>
        <v>0</v>
      </c>
      <c r="CF40" s="6">
        <f t="shared" si="7"/>
        <v>0.33658675799086757</v>
      </c>
      <c r="CG40" s="83">
        <f>IF(Calculation!$O$6="Yes",IF((Calculation!J44-'Reference Data'!BU40)&gt;0,(Calculation!J44-'Reference Data'!BU40)*Calculation!$O$5,0),0)</f>
        <v>0.017162043378991854</v>
      </c>
      <c r="CH40" s="6">
        <f>IF(Calculation!$P$6="Yes",'Proportional Share Calculation'!E43,0)</f>
        <v>2.2427365830377477</v>
      </c>
    </row>
    <row r="41" spans="1:86" ht="15">
      <c r="A41" s="12">
        <v>10103</v>
      </c>
      <c r="B41" s="165" t="s">
        <v>47</v>
      </c>
      <c r="C41" s="18">
        <f>IF(Calculation!$C$6='Reference Data'!C$2,Data!C41,0)</f>
        <v>0</v>
      </c>
      <c r="D41" s="4">
        <f>IF(Calculation!$C$6='Reference Data'!D$2,Data!D41,0)</f>
        <v>0</v>
      </c>
      <c r="E41" s="4">
        <f>IF(Calculation!$C$6='Reference Data'!E$2,Data!E41,0)</f>
        <v>534.3134636986301</v>
      </c>
      <c r="F41" s="4">
        <f>IF(Calculation!$C$6='Reference Data'!F$2,Data!F41,0)</f>
        <v>0</v>
      </c>
      <c r="G41" s="4">
        <f>IF(Calculation!$C$6='Reference Data'!G$2,Data!G41,0)</f>
        <v>0</v>
      </c>
      <c r="H41" s="4">
        <f>IF(Calculation!$C$6='Reference Data'!H$2,Data!H41,0)</f>
        <v>0</v>
      </c>
      <c r="I41" s="4">
        <f>IF(Calculation!$C$6='Reference Data'!I$2,Data!I41,0)</f>
        <v>0</v>
      </c>
      <c r="J41" s="4">
        <f>IF(Calculation!$C$6='Reference Data'!J$2,Data!J41,0)</f>
        <v>0</v>
      </c>
      <c r="K41" s="4">
        <f>IF(Calculation!$C$6='Reference Data'!K$2,Data!K41,0)</f>
        <v>0</v>
      </c>
      <c r="L41" s="4">
        <f>IF(Calculation!$C$6='Reference Data'!L$2,Data!L41,0)</f>
        <v>0</v>
      </c>
      <c r="M41" s="4">
        <f>IF(Calculation!$C$6='Reference Data'!M$2,Data!M41,0)</f>
        <v>0</v>
      </c>
      <c r="N41" s="4">
        <f>IF(Calculation!$C$6='Reference Data'!N$2,Data!N41,0)</f>
        <v>0</v>
      </c>
      <c r="O41" s="4">
        <f>IF(Calculation!$C$6='Reference Data'!O$2,Data!O41,0)</f>
        <v>0</v>
      </c>
      <c r="P41" s="4">
        <f>IF(Calculation!$C$6='Reference Data'!P$2,Data!P41,0)</f>
        <v>0</v>
      </c>
      <c r="Q41" s="4">
        <f>IF(Calculation!$C$6='Reference Data'!Q$2,Data!Q41,0)</f>
        <v>0</v>
      </c>
      <c r="R41" s="21">
        <f t="shared" si="2"/>
        <v>534.3134636986301</v>
      </c>
      <c r="S41" s="18">
        <f>IF(Calculation!$D$6="Yes",Data!R41,0)</f>
        <v>0</v>
      </c>
      <c r="T41" s="18">
        <f>IF(T$2=Calculation!$E$6,Data!S41,0)</f>
        <v>0</v>
      </c>
      <c r="U41" s="4">
        <f>IF(U$2=Calculation!$E$6,Data!T41,0)</f>
        <v>0</v>
      </c>
      <c r="V41" s="4">
        <f>IF(V$2=Calculation!$E$6,Data!U41,0)</f>
        <v>0</v>
      </c>
      <c r="W41" s="4">
        <f>IF(W$2=Calculation!$E$6,Data!V41,0)</f>
        <v>0</v>
      </c>
      <c r="X41" s="4">
        <f>IF(X$2=Calculation!$E$6,Data!W41,0)</f>
        <v>0</v>
      </c>
      <c r="Y41" s="4">
        <f>IF(Y$2=Calculation!$E$6,Data!X41,0)</f>
        <v>0</v>
      </c>
      <c r="Z41" s="4">
        <f>IF(Z$2=Calculation!$E$6,Data!Y41,0)</f>
        <v>0</v>
      </c>
      <c r="AA41" s="4">
        <f>IF(AA$2=Calculation!$E$6,Data!Z41,0)</f>
        <v>0</v>
      </c>
      <c r="AB41" s="4">
        <f>IF(AB$2=Calculation!$E$6,Data!AA41,0)</f>
        <v>0</v>
      </c>
      <c r="AC41" s="4">
        <f>IF(AC$2=Calculation!$E$6,Data!AB41,0)</f>
        <v>0</v>
      </c>
      <c r="AD41" s="4">
        <f>IF(AD$2=Calculation!$E$6,Data!AC41,0)</f>
        <v>0</v>
      </c>
      <c r="AE41" s="4">
        <f>IF(AE$2=Calculation!$E$6,Data!AD41,0)</f>
        <v>0</v>
      </c>
      <c r="AF41" s="4">
        <f>IF(AF$2=Calculation!$E$6,Data!AE41,0)</f>
        <v>0</v>
      </c>
      <c r="AG41" s="4">
        <f>IF(AG$2=Calculation!$E$6,Data!AF41,0)</f>
        <v>0</v>
      </c>
      <c r="AH41" s="6">
        <f t="shared" si="3"/>
        <v>0</v>
      </c>
      <c r="AI41" s="18">
        <f>IF(AI$2=Calculation!$F$6,0,0)</f>
        <v>0</v>
      </c>
      <c r="AJ41" s="4">
        <f>IF(AJ$2=Calculation!$F$6,Data!AG41,0)</f>
        <v>0</v>
      </c>
      <c r="AK41" s="4">
        <f>IF(AK$2=Calculation!$F$6,Data!AH41,0)</f>
        <v>225.94851598173517</v>
      </c>
      <c r="AL41" s="4">
        <f>IF(AL$2=Calculation!$F$6,Data!AI41,0)</f>
        <v>0</v>
      </c>
      <c r="AM41" s="4">
        <f>IF(AM$2=Calculation!$F$6,Data!AJ41,0)</f>
        <v>0</v>
      </c>
      <c r="AN41" s="4">
        <f>IF(AN$2=Calculation!$F$6,Data!AK41,0)</f>
        <v>0</v>
      </c>
      <c r="AO41" s="4">
        <f>IF(AO$2=Calculation!$F$6,Data!AL41,0)</f>
        <v>0</v>
      </c>
      <c r="AP41" s="4">
        <f>IF(AP$2=Calculation!$F$6,Data!AM41,0)</f>
        <v>0</v>
      </c>
      <c r="AQ41" s="6">
        <f t="shared" si="4"/>
        <v>225.94851598173517</v>
      </c>
      <c r="AR41" s="18">
        <f>IF(AR$2=Calculation!$G$6,0,0)</f>
        <v>0</v>
      </c>
      <c r="AS41" s="4">
        <f>IF(AS$2=Calculation!$G$6,Data!AN41,0)</f>
        <v>0</v>
      </c>
      <c r="AT41" s="4">
        <f>IF(AT$2=Calculation!$G$6,Data!AO41,0)</f>
        <v>0</v>
      </c>
      <c r="AU41" s="4">
        <f>IF(AU$2=Calculation!$G$6,Data!AP41,0)</f>
        <v>0</v>
      </c>
      <c r="AV41" s="4">
        <f>IF(AV$2=Calculation!$G$6,Data!AQ41,0)</f>
        <v>0</v>
      </c>
      <c r="AW41" s="4">
        <f>IF(AW$2=Calculation!$G$6,Data!AR41,0)</f>
        <v>0</v>
      </c>
      <c r="AX41" s="4">
        <f>IF(AX$2=Calculation!$G$6,Data!AS41,0)</f>
        <v>0</v>
      </c>
      <c r="AY41" s="4">
        <f>IF(AY$2=Calculation!$G$6,Data!AT41,0)</f>
        <v>0</v>
      </c>
      <c r="AZ41" s="6">
        <f t="shared" si="5"/>
        <v>0</v>
      </c>
      <c r="BA41" s="18">
        <f>IF(BA$2=Calculation!$H$6,0,0)</f>
        <v>0</v>
      </c>
      <c r="BB41" s="4">
        <f>IF(BB$2=Calculation!$H$6,Data!AU41,0)</f>
        <v>0</v>
      </c>
      <c r="BC41" s="4">
        <f>IF(BC$2=Calculation!$H$6,Data!AV41,0)</f>
        <v>0</v>
      </c>
      <c r="BD41" s="4">
        <f>IF(BD$2=Calculation!$H$6,Data!AW41,0)</f>
        <v>0</v>
      </c>
      <c r="BE41" s="4">
        <f>IF(BE$2=Calculation!$H$6,Data!AX41,0)</f>
        <v>0</v>
      </c>
      <c r="BF41" s="4">
        <f>IF(BF$2=Calculation!$H$6,Data!AY41,0)</f>
        <v>0</v>
      </c>
      <c r="BG41" s="4">
        <f>IF(BG$2=Calculation!$H$6,Data!AZ41,0)</f>
        <v>0</v>
      </c>
      <c r="BH41" s="4">
        <f>IF(BH$2=Calculation!$H$6,Data!BA41,0)</f>
        <v>0</v>
      </c>
      <c r="BI41" s="6">
        <f t="shared" si="6"/>
        <v>0</v>
      </c>
      <c r="BJ41" s="78">
        <f>IF(Calculation!$I$6="Yes",Data!BB41,0)</f>
        <v>123</v>
      </c>
      <c r="BK41" s="18">
        <f>IF(BK$2=Calculation!$M$4,0,0)</f>
        <v>0</v>
      </c>
      <c r="BL41" s="4">
        <f>IF(BL$2=Calculation!$M$4,Data!BW41,0)</f>
        <v>0</v>
      </c>
      <c r="BM41" s="4">
        <f>IF(BM$2=Calculation!$M$4,Data!BX41,0)</f>
        <v>41.809</v>
      </c>
      <c r="BN41" s="4">
        <f>IF(BN$2=Calculation!$M$4,Data!BY41,0)</f>
        <v>0</v>
      </c>
      <c r="BO41" s="4">
        <f>IF(BO$2=Calculation!$M$4,Data!BZ41,0)</f>
        <v>0</v>
      </c>
      <c r="BP41" s="6">
        <f t="shared" si="8"/>
        <v>41.809</v>
      </c>
      <c r="BQ41" s="4">
        <f>IF(Calculation!$K$6='Reference Data'!BQ$2,Data!BC41,0)</f>
        <v>0</v>
      </c>
      <c r="BR41" s="4">
        <f>IF(Calculation!$K$6='Reference Data'!BR$2,Data!BD41,0)</f>
        <v>0</v>
      </c>
      <c r="BS41" s="4">
        <f>IF(Calculation!$K$6='Reference Data'!BS$2,Data!BE41,0)</f>
        <v>0</v>
      </c>
      <c r="BT41" s="4">
        <f>IF(Calculation!$K$6='Reference Data'!BT$2,Data!BF41,0)</f>
        <v>318.494</v>
      </c>
      <c r="BU41" s="80">
        <f t="shared" si="9"/>
        <v>318.494</v>
      </c>
      <c r="BV41" s="18">
        <f>IF(Calculation!$L$6="Yes",IF((Calculation!J45)&lt;Calculation!K45,(Calculation!J45-Calculation!K45)*Calculation!$L$5,0),0)</f>
        <v>0</v>
      </c>
      <c r="BW41" s="83">
        <f>IF(Calculation!$M$6="Yes",'Reference Data'!BP41*Calculation!$M$5,0)</f>
        <v>20.9045</v>
      </c>
      <c r="BX41" s="18">
        <f>IF(Calculation!$N$6='Reference Data'!BX$2,0,0)</f>
        <v>0</v>
      </c>
      <c r="BY41" s="4">
        <f>IF(Calculation!$N$6='Reference Data'!BY$2,Data!AU41*Calculation!$N$5,0)</f>
        <v>0</v>
      </c>
      <c r="BZ41" s="4">
        <f>IF(Calculation!$N$6='Reference Data'!BZ$2,Data!AV41*Calculation!$N$5,0)</f>
        <v>0</v>
      </c>
      <c r="CA41" s="4">
        <f>IF(Calculation!$N$6='Reference Data'!CA$2,Data!AW41*Calculation!$N$5,0)</f>
        <v>0</v>
      </c>
      <c r="CB41" s="4">
        <f>IF(Calculation!$N$6='Reference Data'!CB$2,Data!AX41*Calculation!$N$5,0)</f>
        <v>0</v>
      </c>
      <c r="CC41" s="4">
        <f>IF(Calculation!$N$6='Reference Data'!CC$2,Data!AY41*Calculation!$N$5,0)</f>
        <v>0</v>
      </c>
      <c r="CD41" s="4">
        <f>IF(Calculation!$N$6='Reference Data'!CD$2,Data!AZ41*Calculation!$N$5,0)</f>
        <v>0</v>
      </c>
      <c r="CE41" s="4">
        <f>IF(Calculation!$N$6='Reference Data'!CE$2,Data!BA41*Calculation!$N$5,0)</f>
        <v>0</v>
      </c>
      <c r="CF41" s="6">
        <f t="shared" si="7"/>
        <v>0</v>
      </c>
      <c r="CG41" s="83">
        <f>IF(Calculation!$O$6="Yes",IF((Calculation!J45-'Reference Data'!BU41)&gt;0,(Calculation!J45-'Reference Data'!BU41)*Calculation!$O$5,0),0)</f>
        <v>28.217736929223733</v>
      </c>
      <c r="CH41" s="6">
        <f>IF(Calculation!$P$6="Yes",'Proportional Share Calculation'!E44,0)</f>
        <v>10.618204243683127</v>
      </c>
    </row>
    <row r="42" spans="1:86" ht="15">
      <c r="A42" s="12">
        <v>10105</v>
      </c>
      <c r="B42" s="165" t="s">
        <v>48</v>
      </c>
      <c r="C42" s="18">
        <f>IF(Calculation!$C$6='Reference Data'!C$2,Data!C42,0)</f>
        <v>0</v>
      </c>
      <c r="D42" s="4">
        <f>IF(Calculation!$C$6='Reference Data'!D$2,Data!D42,0)</f>
        <v>0</v>
      </c>
      <c r="E42" s="4">
        <f>IF(Calculation!$C$6='Reference Data'!E$2,Data!E42,0)</f>
        <v>83.2379303652968</v>
      </c>
      <c r="F42" s="4">
        <f>IF(Calculation!$C$6='Reference Data'!F$2,Data!F42,0)</f>
        <v>0</v>
      </c>
      <c r="G42" s="4">
        <f>IF(Calculation!$C$6='Reference Data'!G$2,Data!G42,0)</f>
        <v>0</v>
      </c>
      <c r="H42" s="4">
        <f>IF(Calculation!$C$6='Reference Data'!H$2,Data!H42,0)</f>
        <v>0</v>
      </c>
      <c r="I42" s="4">
        <f>IF(Calculation!$C$6='Reference Data'!I$2,Data!I42,0)</f>
        <v>0</v>
      </c>
      <c r="J42" s="4">
        <f>IF(Calculation!$C$6='Reference Data'!J$2,Data!J42,0)</f>
        <v>0</v>
      </c>
      <c r="K42" s="4">
        <f>IF(Calculation!$C$6='Reference Data'!K$2,Data!K42,0)</f>
        <v>0</v>
      </c>
      <c r="L42" s="4">
        <f>IF(Calculation!$C$6='Reference Data'!L$2,Data!L42,0)</f>
        <v>0</v>
      </c>
      <c r="M42" s="4">
        <f>IF(Calculation!$C$6='Reference Data'!M$2,Data!M42,0)</f>
        <v>0</v>
      </c>
      <c r="N42" s="4">
        <f>IF(Calculation!$C$6='Reference Data'!N$2,Data!N42,0)</f>
        <v>0</v>
      </c>
      <c r="O42" s="4">
        <f>IF(Calculation!$C$6='Reference Data'!O$2,Data!O42,0)</f>
        <v>0</v>
      </c>
      <c r="P42" s="4">
        <f>IF(Calculation!$C$6='Reference Data'!P$2,Data!P42,0)</f>
        <v>0</v>
      </c>
      <c r="Q42" s="4">
        <f>IF(Calculation!$C$6='Reference Data'!Q$2,Data!Q42,0)</f>
        <v>0</v>
      </c>
      <c r="R42" s="21">
        <f t="shared" si="2"/>
        <v>83.2379303652968</v>
      </c>
      <c r="S42" s="18">
        <f>IF(Calculation!$D$6="Yes",Data!R42,0)</f>
        <v>0</v>
      </c>
      <c r="T42" s="18">
        <f>IF(T$2=Calculation!$E$6,Data!S42,0)</f>
        <v>0</v>
      </c>
      <c r="U42" s="4">
        <f>IF(U$2=Calculation!$E$6,Data!T42,0)</f>
        <v>0</v>
      </c>
      <c r="V42" s="4">
        <f>IF(V$2=Calculation!$E$6,Data!U42,0)</f>
        <v>0</v>
      </c>
      <c r="W42" s="4">
        <f>IF(W$2=Calculation!$E$6,Data!V42,0)</f>
        <v>0</v>
      </c>
      <c r="X42" s="4">
        <f>IF(X$2=Calculation!$E$6,Data!W42,0)</f>
        <v>0</v>
      </c>
      <c r="Y42" s="4">
        <f>IF(Y$2=Calculation!$E$6,Data!X42,0)</f>
        <v>0</v>
      </c>
      <c r="Z42" s="4">
        <f>IF(Z$2=Calculation!$E$6,Data!Y42,0)</f>
        <v>0</v>
      </c>
      <c r="AA42" s="4">
        <f>IF(AA$2=Calculation!$E$6,Data!Z42,0)</f>
        <v>0</v>
      </c>
      <c r="AB42" s="4">
        <f>IF(AB$2=Calculation!$E$6,Data!AA42,0)</f>
        <v>0</v>
      </c>
      <c r="AC42" s="4">
        <f>IF(AC$2=Calculation!$E$6,Data!AB42,0)</f>
        <v>0</v>
      </c>
      <c r="AD42" s="4">
        <f>IF(AD$2=Calculation!$E$6,Data!AC42,0)</f>
        <v>0</v>
      </c>
      <c r="AE42" s="4">
        <f>IF(AE$2=Calculation!$E$6,Data!AD42,0)</f>
        <v>0</v>
      </c>
      <c r="AF42" s="4">
        <f>IF(AF$2=Calculation!$E$6,Data!AE42,0)</f>
        <v>0</v>
      </c>
      <c r="AG42" s="4">
        <f>IF(AG$2=Calculation!$E$6,Data!AF42,0)</f>
        <v>0</v>
      </c>
      <c r="AH42" s="6">
        <f t="shared" si="3"/>
        <v>0</v>
      </c>
      <c r="AI42" s="18">
        <f>IF(AI$2=Calculation!$F$6,0,0)</f>
        <v>0</v>
      </c>
      <c r="AJ42" s="4">
        <f>IF(AJ$2=Calculation!$F$6,Data!AG42,0)</f>
        <v>0</v>
      </c>
      <c r="AK42" s="4">
        <f>IF(AK$2=Calculation!$F$6,Data!AH42,0)</f>
        <v>0</v>
      </c>
      <c r="AL42" s="4">
        <f>IF(AL$2=Calculation!$F$6,Data!AI42,0)</f>
        <v>0</v>
      </c>
      <c r="AM42" s="4">
        <f>IF(AM$2=Calculation!$F$6,Data!AJ42,0)</f>
        <v>0</v>
      </c>
      <c r="AN42" s="4">
        <f>IF(AN$2=Calculation!$F$6,Data!AK42,0)</f>
        <v>0</v>
      </c>
      <c r="AO42" s="4">
        <f>IF(AO$2=Calculation!$F$6,Data!AL42,0)</f>
        <v>0</v>
      </c>
      <c r="AP42" s="4">
        <f>IF(AP$2=Calculation!$F$6,Data!AM42,0)</f>
        <v>0</v>
      </c>
      <c r="AQ42" s="6">
        <f t="shared" si="4"/>
        <v>0</v>
      </c>
      <c r="AR42" s="18">
        <f>IF(AR$2=Calculation!$G$6,0,0)</f>
        <v>0</v>
      </c>
      <c r="AS42" s="4">
        <f>IF(AS$2=Calculation!$G$6,Data!AN42,0)</f>
        <v>0</v>
      </c>
      <c r="AT42" s="4">
        <f>IF(AT$2=Calculation!$G$6,Data!AO42,0)</f>
        <v>0</v>
      </c>
      <c r="AU42" s="4">
        <f>IF(AU$2=Calculation!$G$6,Data!AP42,0)</f>
        <v>0</v>
      </c>
      <c r="AV42" s="4">
        <f>IF(AV$2=Calculation!$G$6,Data!AQ42,0)</f>
        <v>0</v>
      </c>
      <c r="AW42" s="4">
        <f>IF(AW$2=Calculation!$G$6,Data!AR42,0)</f>
        <v>0</v>
      </c>
      <c r="AX42" s="4">
        <f>IF(AX$2=Calculation!$G$6,Data!AS42,0)</f>
        <v>0</v>
      </c>
      <c r="AY42" s="4">
        <f>IF(AY$2=Calculation!$G$6,Data!AT42,0)</f>
        <v>0</v>
      </c>
      <c r="AZ42" s="6">
        <f t="shared" si="5"/>
        <v>0</v>
      </c>
      <c r="BA42" s="18">
        <f>IF(BA$2=Calculation!$H$6,0,0)</f>
        <v>0</v>
      </c>
      <c r="BB42" s="4">
        <f>IF(BB$2=Calculation!$H$6,Data!AU42,0)</f>
        <v>0</v>
      </c>
      <c r="BC42" s="4">
        <f>IF(BC$2=Calculation!$H$6,Data!AV42,0)</f>
        <v>0</v>
      </c>
      <c r="BD42" s="4">
        <f>IF(BD$2=Calculation!$H$6,Data!AW42,0)</f>
        <v>0</v>
      </c>
      <c r="BE42" s="4">
        <f>IF(BE$2=Calculation!$H$6,Data!AX42,0)</f>
        <v>0</v>
      </c>
      <c r="BF42" s="4">
        <f>IF(BF$2=Calculation!$H$6,Data!AY42,0)</f>
        <v>0</v>
      </c>
      <c r="BG42" s="4">
        <f>IF(BG$2=Calculation!$H$6,Data!AZ42,0)</f>
        <v>0</v>
      </c>
      <c r="BH42" s="4">
        <f>IF(BH$2=Calculation!$H$6,Data!BA42,0)</f>
        <v>0</v>
      </c>
      <c r="BI42" s="6">
        <f t="shared" si="6"/>
        <v>0</v>
      </c>
      <c r="BJ42" s="78">
        <f>IF(Calculation!$I$6="Yes",Data!BB42,0)</f>
        <v>0</v>
      </c>
      <c r="BK42" s="18">
        <f>IF(BK$2=Calculation!$M$4,0,0)</f>
        <v>0</v>
      </c>
      <c r="BL42" s="4">
        <f>IF(BL$2=Calculation!$M$4,Data!BW42,0)</f>
        <v>0</v>
      </c>
      <c r="BM42" s="4">
        <f>IF(BM$2=Calculation!$M$4,Data!BX42,0)</f>
        <v>0</v>
      </c>
      <c r="BN42" s="4">
        <f>IF(BN$2=Calculation!$M$4,Data!BY42,0)</f>
        <v>0</v>
      </c>
      <c r="BO42" s="4">
        <f>IF(BO$2=Calculation!$M$4,Data!BZ42,0)</f>
        <v>0</v>
      </c>
      <c r="BP42" s="6">
        <f t="shared" si="8"/>
        <v>0</v>
      </c>
      <c r="BQ42" s="4">
        <f>IF(Calculation!$K$6='Reference Data'!BQ$2,Data!BC42,0)</f>
        <v>0</v>
      </c>
      <c r="BR42" s="4">
        <f>IF(Calculation!$K$6='Reference Data'!BR$2,Data!BD42,0)</f>
        <v>0</v>
      </c>
      <c r="BS42" s="4">
        <f>IF(Calculation!$K$6='Reference Data'!BS$2,Data!BE42,0)</f>
        <v>0</v>
      </c>
      <c r="BT42" s="4">
        <f>IF(Calculation!$K$6='Reference Data'!BT$2,Data!BF42,0)</f>
        <v>92.838</v>
      </c>
      <c r="BU42" s="80">
        <f t="shared" si="9"/>
        <v>92.838</v>
      </c>
      <c r="BV42" s="18">
        <f>IF(Calculation!$L$6="Yes",IF((Calculation!J46)&lt;Calculation!K46,(Calculation!J46-Calculation!K46)*Calculation!$L$5,0),0)</f>
        <v>-9.600069634703189</v>
      </c>
      <c r="BW42" s="83">
        <f>IF(Calculation!$M$6="Yes",'Reference Data'!BP42*Calculation!$M$5,0)</f>
        <v>0</v>
      </c>
      <c r="BX42" s="18">
        <f>IF(Calculation!$N$6='Reference Data'!BX$2,0,0)</f>
        <v>0</v>
      </c>
      <c r="BY42" s="4">
        <f>IF(Calculation!$N$6='Reference Data'!BY$2,Data!AU42*Calculation!$N$5,0)</f>
        <v>0</v>
      </c>
      <c r="BZ42" s="4">
        <f>IF(Calculation!$N$6='Reference Data'!BZ$2,Data!AV42*Calculation!$N$5,0)</f>
        <v>0</v>
      </c>
      <c r="CA42" s="4">
        <f>IF(Calculation!$N$6='Reference Data'!CA$2,Data!AW42*Calculation!$N$5,0)</f>
        <v>0</v>
      </c>
      <c r="CB42" s="4">
        <f>IF(Calculation!$N$6='Reference Data'!CB$2,Data!AX42*Calculation!$N$5,0)</f>
        <v>0</v>
      </c>
      <c r="CC42" s="4">
        <f>IF(Calculation!$N$6='Reference Data'!CC$2,Data!AY42*Calculation!$N$5,0)</f>
        <v>0</v>
      </c>
      <c r="CD42" s="4">
        <f>IF(Calculation!$N$6='Reference Data'!CD$2,Data!AZ42*Calculation!$N$5,0)</f>
        <v>0</v>
      </c>
      <c r="CE42" s="4">
        <f>IF(Calculation!$N$6='Reference Data'!CE$2,Data!BA42*Calculation!$N$5,0)</f>
        <v>0</v>
      </c>
      <c r="CF42" s="6">
        <f t="shared" si="7"/>
        <v>0</v>
      </c>
      <c r="CG42" s="83">
        <f>IF(Calculation!$O$6="Yes",IF((Calculation!J46-'Reference Data'!BU42)&gt;0,(Calculation!J46-'Reference Data'!BU42)*Calculation!$O$5,0),0)</f>
        <v>0</v>
      </c>
      <c r="CH42" s="6">
        <f>IF(Calculation!$P$6="Yes",'Proportional Share Calculation'!E45,0)</f>
        <v>2.4042391403140284</v>
      </c>
    </row>
    <row r="43" spans="1:86" ht="15">
      <c r="A43" s="12">
        <v>10106</v>
      </c>
      <c r="B43" s="165" t="s">
        <v>49</v>
      </c>
      <c r="C43" s="18">
        <f>IF(Calculation!$C$6='Reference Data'!C$2,Data!C43,0)</f>
        <v>0</v>
      </c>
      <c r="D43" s="4">
        <f>IF(Calculation!$C$6='Reference Data'!D$2,Data!D43,0)</f>
        <v>0</v>
      </c>
      <c r="E43" s="4">
        <f>IF(Calculation!$C$6='Reference Data'!E$2,Data!E43,0)</f>
        <v>23.794894520547945</v>
      </c>
      <c r="F43" s="4">
        <f>IF(Calculation!$C$6='Reference Data'!F$2,Data!F43,0)</f>
        <v>0</v>
      </c>
      <c r="G43" s="4">
        <f>IF(Calculation!$C$6='Reference Data'!G$2,Data!G43,0)</f>
        <v>0</v>
      </c>
      <c r="H43" s="4">
        <f>IF(Calculation!$C$6='Reference Data'!H$2,Data!H43,0)</f>
        <v>0</v>
      </c>
      <c r="I43" s="4">
        <f>IF(Calculation!$C$6='Reference Data'!I$2,Data!I43,0)</f>
        <v>0</v>
      </c>
      <c r="J43" s="4">
        <f>IF(Calculation!$C$6='Reference Data'!J$2,Data!J43,0)</f>
        <v>0</v>
      </c>
      <c r="K43" s="4">
        <f>IF(Calculation!$C$6='Reference Data'!K$2,Data!K43,0)</f>
        <v>0</v>
      </c>
      <c r="L43" s="4">
        <f>IF(Calculation!$C$6='Reference Data'!L$2,Data!L43,0)</f>
        <v>0</v>
      </c>
      <c r="M43" s="4">
        <f>IF(Calculation!$C$6='Reference Data'!M$2,Data!M43,0)</f>
        <v>0</v>
      </c>
      <c r="N43" s="4">
        <f>IF(Calculation!$C$6='Reference Data'!N$2,Data!N43,0)</f>
        <v>0</v>
      </c>
      <c r="O43" s="4">
        <f>IF(Calculation!$C$6='Reference Data'!O$2,Data!O43,0)</f>
        <v>0</v>
      </c>
      <c r="P43" s="4">
        <f>IF(Calculation!$C$6='Reference Data'!P$2,Data!P43,0)</f>
        <v>0</v>
      </c>
      <c r="Q43" s="4">
        <f>IF(Calculation!$C$6='Reference Data'!Q$2,Data!Q43,0)</f>
        <v>0</v>
      </c>
      <c r="R43" s="21">
        <f t="shared" si="2"/>
        <v>23.794894520547945</v>
      </c>
      <c r="S43" s="18">
        <f>IF(Calculation!$D$6="Yes",Data!R43,0)</f>
        <v>0</v>
      </c>
      <c r="T43" s="18">
        <f>IF(T$2=Calculation!$E$6,Data!S43,0)</f>
        <v>0</v>
      </c>
      <c r="U43" s="4">
        <f>IF(U$2=Calculation!$E$6,Data!T43,0)</f>
        <v>0</v>
      </c>
      <c r="V43" s="4">
        <f>IF(V$2=Calculation!$E$6,Data!U43,0)</f>
        <v>0</v>
      </c>
      <c r="W43" s="4">
        <f>IF(W$2=Calculation!$E$6,Data!V43,0)</f>
        <v>0</v>
      </c>
      <c r="X43" s="4">
        <f>IF(X$2=Calculation!$E$6,Data!W43,0)</f>
        <v>0</v>
      </c>
      <c r="Y43" s="4">
        <f>IF(Y$2=Calculation!$E$6,Data!X43,0)</f>
        <v>0</v>
      </c>
      <c r="Z43" s="4">
        <f>IF(Z$2=Calculation!$E$6,Data!Y43,0)</f>
        <v>0</v>
      </c>
      <c r="AA43" s="4">
        <f>IF(AA$2=Calculation!$E$6,Data!Z43,0)</f>
        <v>0</v>
      </c>
      <c r="AB43" s="4">
        <f>IF(AB$2=Calculation!$E$6,Data!AA43,0)</f>
        <v>0</v>
      </c>
      <c r="AC43" s="4">
        <f>IF(AC$2=Calculation!$E$6,Data!AB43,0)</f>
        <v>0</v>
      </c>
      <c r="AD43" s="4">
        <f>IF(AD$2=Calculation!$E$6,Data!AC43,0)</f>
        <v>0</v>
      </c>
      <c r="AE43" s="4">
        <f>IF(AE$2=Calculation!$E$6,Data!AD43,0)</f>
        <v>0</v>
      </c>
      <c r="AF43" s="4">
        <f>IF(AF$2=Calculation!$E$6,Data!AE43,0)</f>
        <v>0</v>
      </c>
      <c r="AG43" s="4">
        <f>IF(AG$2=Calculation!$E$6,Data!AF43,0)</f>
        <v>0</v>
      </c>
      <c r="AH43" s="6">
        <f t="shared" si="3"/>
        <v>0</v>
      </c>
      <c r="AI43" s="18">
        <f>IF(AI$2=Calculation!$F$6,0,0)</f>
        <v>0</v>
      </c>
      <c r="AJ43" s="4">
        <f>IF(AJ$2=Calculation!$F$6,Data!AG43,0)</f>
        <v>0</v>
      </c>
      <c r="AK43" s="4">
        <f>IF(AK$2=Calculation!$F$6,Data!AH43,0)</f>
        <v>0</v>
      </c>
      <c r="AL43" s="4">
        <f>IF(AL$2=Calculation!$F$6,Data!AI43,0)</f>
        <v>0</v>
      </c>
      <c r="AM43" s="4">
        <f>IF(AM$2=Calculation!$F$6,Data!AJ43,0)</f>
        <v>0</v>
      </c>
      <c r="AN43" s="4">
        <f>IF(AN$2=Calculation!$F$6,Data!AK43,0)</f>
        <v>0</v>
      </c>
      <c r="AO43" s="4">
        <f>IF(AO$2=Calculation!$F$6,Data!AL43,0)</f>
        <v>0</v>
      </c>
      <c r="AP43" s="4">
        <f>IF(AP$2=Calculation!$F$6,Data!AM43,0)</f>
        <v>0</v>
      </c>
      <c r="AQ43" s="6">
        <f t="shared" si="4"/>
        <v>0</v>
      </c>
      <c r="AR43" s="18">
        <f>IF(AR$2=Calculation!$G$6,0,0)</f>
        <v>0</v>
      </c>
      <c r="AS43" s="4">
        <f>IF(AS$2=Calculation!$G$6,Data!AN43,0)</f>
        <v>0</v>
      </c>
      <c r="AT43" s="4">
        <f>IF(AT$2=Calculation!$G$6,Data!AO43,0)</f>
        <v>0</v>
      </c>
      <c r="AU43" s="4">
        <f>IF(AU$2=Calculation!$G$6,Data!AP43,0)</f>
        <v>0</v>
      </c>
      <c r="AV43" s="4">
        <f>IF(AV$2=Calculation!$G$6,Data!AQ43,0)</f>
        <v>0</v>
      </c>
      <c r="AW43" s="4">
        <f>IF(AW$2=Calculation!$G$6,Data!AR43,0)</f>
        <v>0</v>
      </c>
      <c r="AX43" s="4">
        <f>IF(AX$2=Calculation!$G$6,Data!AS43,0)</f>
        <v>0</v>
      </c>
      <c r="AY43" s="4">
        <f>IF(AY$2=Calculation!$G$6,Data!AT43,0)</f>
        <v>0</v>
      </c>
      <c r="AZ43" s="6">
        <f t="shared" si="5"/>
        <v>0</v>
      </c>
      <c r="BA43" s="18">
        <f>IF(BA$2=Calculation!$H$6,0,0)</f>
        <v>0</v>
      </c>
      <c r="BB43" s="4">
        <f>IF(BB$2=Calculation!$H$6,Data!AU43,0)</f>
        <v>0</v>
      </c>
      <c r="BC43" s="4">
        <f>IF(BC$2=Calculation!$H$6,Data!AV43,0)</f>
        <v>0</v>
      </c>
      <c r="BD43" s="4">
        <f>IF(BD$2=Calculation!$H$6,Data!AW43,0)</f>
        <v>0</v>
      </c>
      <c r="BE43" s="4">
        <f>IF(BE$2=Calculation!$H$6,Data!AX43,0)</f>
        <v>0</v>
      </c>
      <c r="BF43" s="4">
        <f>IF(BF$2=Calculation!$H$6,Data!AY43,0)</f>
        <v>0</v>
      </c>
      <c r="BG43" s="4">
        <f>IF(BG$2=Calculation!$H$6,Data!AZ43,0)</f>
        <v>0</v>
      </c>
      <c r="BH43" s="4">
        <f>IF(BH$2=Calculation!$H$6,Data!BA43,0)</f>
        <v>0</v>
      </c>
      <c r="BI43" s="6">
        <f t="shared" si="6"/>
        <v>0</v>
      </c>
      <c r="BJ43" s="78">
        <f>IF(Calculation!$I$6="Yes",Data!BB43,0)</f>
        <v>0</v>
      </c>
      <c r="BK43" s="18">
        <f>IF(BK$2=Calculation!$M$4,0,0)</f>
        <v>0</v>
      </c>
      <c r="BL43" s="4">
        <f>IF(BL$2=Calculation!$M$4,Data!BW43,0)</f>
        <v>0</v>
      </c>
      <c r="BM43" s="4">
        <f>IF(BM$2=Calculation!$M$4,Data!BX43,0)</f>
        <v>0</v>
      </c>
      <c r="BN43" s="4">
        <f>IF(BN$2=Calculation!$M$4,Data!BY43,0)</f>
        <v>0</v>
      </c>
      <c r="BO43" s="4">
        <f>IF(BO$2=Calculation!$M$4,Data!BZ43,0)</f>
        <v>0</v>
      </c>
      <c r="BP43" s="6">
        <f t="shared" si="8"/>
        <v>0</v>
      </c>
      <c r="BQ43" s="4">
        <f>IF(Calculation!$K$6='Reference Data'!BQ$2,Data!BC43,0)</f>
        <v>0</v>
      </c>
      <c r="BR43" s="4">
        <f>IF(Calculation!$K$6='Reference Data'!BR$2,Data!BD43,0)</f>
        <v>0</v>
      </c>
      <c r="BS43" s="4">
        <f>IF(Calculation!$K$6='Reference Data'!BS$2,Data!BE43,0)</f>
        <v>0</v>
      </c>
      <c r="BT43" s="4">
        <f>IF(Calculation!$K$6='Reference Data'!BT$2,Data!BF43,0)</f>
        <v>23.879</v>
      </c>
      <c r="BU43" s="80">
        <f t="shared" si="9"/>
        <v>23.879</v>
      </c>
      <c r="BV43" s="18">
        <f>IF(Calculation!$L$6="Yes",IF((Calculation!J47)&lt;Calculation!K47,(Calculation!J47-Calculation!K47)*Calculation!$L$5,0),0)</f>
        <v>-0.08410547945205593</v>
      </c>
      <c r="BW43" s="83">
        <f>IF(Calculation!$M$6="Yes",'Reference Data'!BP43*Calculation!$M$5,0)</f>
        <v>0</v>
      </c>
      <c r="BX43" s="18">
        <f>IF(Calculation!$N$6='Reference Data'!BX$2,0,0)</f>
        <v>0</v>
      </c>
      <c r="BY43" s="4">
        <f>IF(Calculation!$N$6='Reference Data'!BY$2,Data!AU43*Calculation!$N$5,0)</f>
        <v>0</v>
      </c>
      <c r="BZ43" s="4">
        <f>IF(Calculation!$N$6='Reference Data'!BZ$2,Data!AV43*Calculation!$N$5,0)</f>
        <v>0</v>
      </c>
      <c r="CA43" s="4">
        <f>IF(Calculation!$N$6='Reference Data'!CA$2,Data!AW43*Calculation!$N$5,0)</f>
        <v>0</v>
      </c>
      <c r="CB43" s="4">
        <f>IF(Calculation!$N$6='Reference Data'!CB$2,Data!AX43*Calculation!$N$5,0)</f>
        <v>0</v>
      </c>
      <c r="CC43" s="4">
        <f>IF(Calculation!$N$6='Reference Data'!CC$2,Data!AY43*Calculation!$N$5,0)</f>
        <v>0</v>
      </c>
      <c r="CD43" s="4">
        <f>IF(Calculation!$N$6='Reference Data'!CD$2,Data!AZ43*Calculation!$N$5,0)</f>
        <v>0</v>
      </c>
      <c r="CE43" s="4">
        <f>IF(Calculation!$N$6='Reference Data'!CE$2,Data!BA43*Calculation!$N$5,0)</f>
        <v>0</v>
      </c>
      <c r="CF43" s="6">
        <f t="shared" si="7"/>
        <v>0</v>
      </c>
      <c r="CG43" s="83">
        <f>IF(Calculation!$O$6="Yes",IF((Calculation!J47-'Reference Data'!BU43)&gt;0,(Calculation!J47-'Reference Data'!BU43)*Calculation!$O$5,0),0)</f>
        <v>0</v>
      </c>
      <c r="CH43" s="6">
        <f>IF(Calculation!$P$6="Yes",'Proportional Share Calculation'!E46,0)</f>
        <v>0.6872902352915342</v>
      </c>
    </row>
    <row r="44" spans="1:86" ht="15">
      <c r="A44" s="12">
        <v>10109</v>
      </c>
      <c r="B44" s="165" t="s">
        <v>50</v>
      </c>
      <c r="C44" s="18">
        <f>IF(Calculation!$C$6='Reference Data'!C$2,Data!C44,0)</f>
        <v>0</v>
      </c>
      <c r="D44" s="4">
        <f>IF(Calculation!$C$6='Reference Data'!D$2,Data!D44,0)</f>
        <v>0</v>
      </c>
      <c r="E44" s="4">
        <f>IF(Calculation!$C$6='Reference Data'!E$2,Data!E44,0)</f>
        <v>14.048723287671232</v>
      </c>
      <c r="F44" s="4">
        <f>IF(Calculation!$C$6='Reference Data'!F$2,Data!F44,0)</f>
        <v>0</v>
      </c>
      <c r="G44" s="4">
        <f>IF(Calculation!$C$6='Reference Data'!G$2,Data!G44,0)</f>
        <v>0</v>
      </c>
      <c r="H44" s="4">
        <f>IF(Calculation!$C$6='Reference Data'!H$2,Data!H44,0)</f>
        <v>0</v>
      </c>
      <c r="I44" s="4">
        <f>IF(Calculation!$C$6='Reference Data'!I$2,Data!I44,0)</f>
        <v>0</v>
      </c>
      <c r="J44" s="4">
        <f>IF(Calculation!$C$6='Reference Data'!J$2,Data!J44,0)</f>
        <v>0</v>
      </c>
      <c r="K44" s="4">
        <f>IF(Calculation!$C$6='Reference Data'!K$2,Data!K44,0)</f>
        <v>0</v>
      </c>
      <c r="L44" s="4">
        <f>IF(Calculation!$C$6='Reference Data'!L$2,Data!L44,0)</f>
        <v>0</v>
      </c>
      <c r="M44" s="4">
        <f>IF(Calculation!$C$6='Reference Data'!M$2,Data!M44,0)</f>
        <v>0</v>
      </c>
      <c r="N44" s="4">
        <f>IF(Calculation!$C$6='Reference Data'!N$2,Data!N44,0)</f>
        <v>0</v>
      </c>
      <c r="O44" s="4">
        <f>IF(Calculation!$C$6='Reference Data'!O$2,Data!O44,0)</f>
        <v>0</v>
      </c>
      <c r="P44" s="4">
        <f>IF(Calculation!$C$6='Reference Data'!P$2,Data!P44,0)</f>
        <v>0</v>
      </c>
      <c r="Q44" s="4">
        <f>IF(Calculation!$C$6='Reference Data'!Q$2,Data!Q44,0)</f>
        <v>0</v>
      </c>
      <c r="R44" s="21">
        <f t="shared" si="2"/>
        <v>14.048723287671232</v>
      </c>
      <c r="S44" s="18">
        <f>IF(Calculation!$D$6="Yes",Data!R44,0)</f>
        <v>0</v>
      </c>
      <c r="T44" s="18">
        <f>IF(T$2=Calculation!$E$6,Data!S44,0)</f>
        <v>0</v>
      </c>
      <c r="U44" s="4">
        <f>IF(U$2=Calculation!$E$6,Data!T44,0)</f>
        <v>0</v>
      </c>
      <c r="V44" s="4">
        <f>IF(V$2=Calculation!$E$6,Data!U44,0)</f>
        <v>0</v>
      </c>
      <c r="W44" s="4">
        <f>IF(W$2=Calculation!$E$6,Data!V44,0)</f>
        <v>0</v>
      </c>
      <c r="X44" s="4">
        <f>IF(X$2=Calculation!$E$6,Data!W44,0)</f>
        <v>0</v>
      </c>
      <c r="Y44" s="4">
        <f>IF(Y$2=Calculation!$E$6,Data!X44,0)</f>
        <v>0</v>
      </c>
      <c r="Z44" s="4">
        <f>IF(Z$2=Calculation!$E$6,Data!Y44,0)</f>
        <v>0</v>
      </c>
      <c r="AA44" s="4">
        <f>IF(AA$2=Calculation!$E$6,Data!Z44,0)</f>
        <v>0</v>
      </c>
      <c r="AB44" s="4">
        <f>IF(AB$2=Calculation!$E$6,Data!AA44,0)</f>
        <v>0</v>
      </c>
      <c r="AC44" s="4">
        <f>IF(AC$2=Calculation!$E$6,Data!AB44,0)</f>
        <v>0</v>
      </c>
      <c r="AD44" s="4">
        <f>IF(AD$2=Calculation!$E$6,Data!AC44,0)</f>
        <v>0</v>
      </c>
      <c r="AE44" s="4">
        <f>IF(AE$2=Calculation!$E$6,Data!AD44,0)</f>
        <v>0</v>
      </c>
      <c r="AF44" s="4">
        <f>IF(AF$2=Calculation!$E$6,Data!AE44,0)</f>
        <v>0</v>
      </c>
      <c r="AG44" s="4">
        <f>IF(AG$2=Calculation!$E$6,Data!AF44,0)</f>
        <v>0</v>
      </c>
      <c r="AH44" s="6">
        <f t="shared" si="3"/>
        <v>0</v>
      </c>
      <c r="AI44" s="18">
        <f>IF(AI$2=Calculation!$F$6,0,0)</f>
        <v>0</v>
      </c>
      <c r="AJ44" s="4">
        <f>IF(AJ$2=Calculation!$F$6,Data!AG44,0)</f>
        <v>0</v>
      </c>
      <c r="AK44" s="4">
        <f>IF(AK$2=Calculation!$F$6,Data!AH44,0)</f>
        <v>0</v>
      </c>
      <c r="AL44" s="4">
        <f>IF(AL$2=Calculation!$F$6,Data!AI44,0)</f>
        <v>0</v>
      </c>
      <c r="AM44" s="4">
        <f>IF(AM$2=Calculation!$F$6,Data!AJ44,0)</f>
        <v>0</v>
      </c>
      <c r="AN44" s="4">
        <f>IF(AN$2=Calculation!$F$6,Data!AK44,0)</f>
        <v>0</v>
      </c>
      <c r="AO44" s="4">
        <f>IF(AO$2=Calculation!$F$6,Data!AL44,0)</f>
        <v>0</v>
      </c>
      <c r="AP44" s="4">
        <f>IF(AP$2=Calculation!$F$6,Data!AM44,0)</f>
        <v>0</v>
      </c>
      <c r="AQ44" s="6">
        <f t="shared" si="4"/>
        <v>0</v>
      </c>
      <c r="AR44" s="18">
        <f>IF(AR$2=Calculation!$G$6,0,0)</f>
        <v>0</v>
      </c>
      <c r="AS44" s="4">
        <f>IF(AS$2=Calculation!$G$6,Data!AN44,0)</f>
        <v>0</v>
      </c>
      <c r="AT44" s="4">
        <f>IF(AT$2=Calculation!$G$6,Data!AO44,0)</f>
        <v>0</v>
      </c>
      <c r="AU44" s="4">
        <f>IF(AU$2=Calculation!$G$6,Data!AP44,0)</f>
        <v>0</v>
      </c>
      <c r="AV44" s="4">
        <f>IF(AV$2=Calculation!$G$6,Data!AQ44,0)</f>
        <v>0</v>
      </c>
      <c r="AW44" s="4">
        <f>IF(AW$2=Calculation!$G$6,Data!AR44,0)</f>
        <v>0</v>
      </c>
      <c r="AX44" s="4">
        <f>IF(AX$2=Calculation!$G$6,Data!AS44,0)</f>
        <v>0</v>
      </c>
      <c r="AY44" s="4">
        <f>IF(AY$2=Calculation!$G$6,Data!AT44,0)</f>
        <v>0</v>
      </c>
      <c r="AZ44" s="6">
        <f t="shared" si="5"/>
        <v>0</v>
      </c>
      <c r="BA44" s="18">
        <f>IF(BA$2=Calculation!$H$6,0,0)</f>
        <v>0</v>
      </c>
      <c r="BB44" s="4">
        <f>IF(BB$2=Calculation!$H$6,Data!AU44,0)</f>
        <v>0</v>
      </c>
      <c r="BC44" s="4">
        <f>IF(BC$2=Calculation!$H$6,Data!AV44,0)</f>
        <v>0</v>
      </c>
      <c r="BD44" s="4">
        <f>IF(BD$2=Calculation!$H$6,Data!AW44,0)</f>
        <v>0</v>
      </c>
      <c r="BE44" s="4">
        <f>IF(BE$2=Calculation!$H$6,Data!AX44,0)</f>
        <v>0</v>
      </c>
      <c r="BF44" s="4">
        <f>IF(BF$2=Calculation!$H$6,Data!AY44,0)</f>
        <v>0</v>
      </c>
      <c r="BG44" s="4">
        <f>IF(BG$2=Calculation!$H$6,Data!AZ44,0)</f>
        <v>0</v>
      </c>
      <c r="BH44" s="4">
        <f>IF(BH$2=Calculation!$H$6,Data!BA44,0)</f>
        <v>0</v>
      </c>
      <c r="BI44" s="6">
        <f t="shared" si="6"/>
        <v>0</v>
      </c>
      <c r="BJ44" s="78">
        <f>IF(Calculation!$I$6="Yes",Data!BB44,0)</f>
        <v>0</v>
      </c>
      <c r="BK44" s="18">
        <f>IF(BK$2=Calculation!$M$4,0,0)</f>
        <v>0</v>
      </c>
      <c r="BL44" s="4">
        <f>IF(BL$2=Calculation!$M$4,Data!BW44,0)</f>
        <v>0</v>
      </c>
      <c r="BM44" s="4">
        <f>IF(BM$2=Calculation!$M$4,Data!BX44,0)</f>
        <v>0.05399999999999999</v>
      </c>
      <c r="BN44" s="4">
        <f>IF(BN$2=Calculation!$M$4,Data!BY44,0)</f>
        <v>0</v>
      </c>
      <c r="BO44" s="4">
        <f>IF(BO$2=Calculation!$M$4,Data!BZ44,0)</f>
        <v>0</v>
      </c>
      <c r="BP44" s="6">
        <f t="shared" si="8"/>
        <v>0.05399999999999999</v>
      </c>
      <c r="BQ44" s="4">
        <f>IF(Calculation!$K$6='Reference Data'!BQ$2,Data!BC44,0)</f>
        <v>0</v>
      </c>
      <c r="BR44" s="4">
        <f>IF(Calculation!$K$6='Reference Data'!BR$2,Data!BD44,0)</f>
        <v>0</v>
      </c>
      <c r="BS44" s="4">
        <f>IF(Calculation!$K$6='Reference Data'!BS$2,Data!BE44,0)</f>
        <v>0</v>
      </c>
      <c r="BT44" s="4">
        <f>IF(Calculation!$K$6='Reference Data'!BT$2,Data!BF44,0)</f>
        <v>12.118</v>
      </c>
      <c r="BU44" s="80">
        <f t="shared" si="9"/>
        <v>12.118</v>
      </c>
      <c r="BV44" s="18">
        <f>IF(Calculation!$L$6="Yes",IF((Calculation!J48)&lt;Calculation!K48,(Calculation!J48-Calculation!K48)*Calculation!$L$5,0),0)</f>
        <v>0</v>
      </c>
      <c r="BW44" s="83">
        <f>IF(Calculation!$M$6="Yes",'Reference Data'!BP44*Calculation!$M$5,0)</f>
        <v>0.026999999999999996</v>
      </c>
      <c r="BX44" s="18">
        <f>IF(Calculation!$N$6='Reference Data'!BX$2,0,0)</f>
        <v>0</v>
      </c>
      <c r="BY44" s="4">
        <f>IF(Calculation!$N$6='Reference Data'!BY$2,Data!AU44*Calculation!$N$5,0)</f>
        <v>0</v>
      </c>
      <c r="BZ44" s="4">
        <f>IF(Calculation!$N$6='Reference Data'!BZ$2,Data!AV44*Calculation!$N$5,0)</f>
        <v>0</v>
      </c>
      <c r="CA44" s="4">
        <f>IF(Calculation!$N$6='Reference Data'!CA$2,Data!AW44*Calculation!$N$5,0)</f>
        <v>0</v>
      </c>
      <c r="CB44" s="4">
        <f>IF(Calculation!$N$6='Reference Data'!CB$2,Data!AX44*Calculation!$N$5,0)</f>
        <v>0</v>
      </c>
      <c r="CC44" s="4">
        <f>IF(Calculation!$N$6='Reference Data'!CC$2,Data!AY44*Calculation!$N$5,0)</f>
        <v>0</v>
      </c>
      <c r="CD44" s="4">
        <f>IF(Calculation!$N$6='Reference Data'!CD$2,Data!AZ44*Calculation!$N$5,0)</f>
        <v>0</v>
      </c>
      <c r="CE44" s="4">
        <f>IF(Calculation!$N$6='Reference Data'!CE$2,Data!BA44*Calculation!$N$5,0)</f>
        <v>0</v>
      </c>
      <c r="CF44" s="6">
        <f t="shared" si="7"/>
        <v>0</v>
      </c>
      <c r="CG44" s="83">
        <f>IF(Calculation!$O$6="Yes",IF((Calculation!J48-'Reference Data'!BU44)&gt;0,(Calculation!J48-'Reference Data'!BU44)*Calculation!$O$5,0),0)</f>
        <v>0.4826808219178078</v>
      </c>
      <c r="CH44" s="6">
        <f>IF(Calculation!$P$6="Yes",'Proportional Share Calculation'!E47,0)</f>
        <v>0.3647371378674398</v>
      </c>
    </row>
    <row r="45" spans="1:86" ht="15">
      <c r="A45" s="12">
        <v>10111</v>
      </c>
      <c r="B45" s="165" t="s">
        <v>51</v>
      </c>
      <c r="C45" s="18">
        <f>IF(Calculation!$C$6='Reference Data'!C$2,Data!C45,0)</f>
        <v>0</v>
      </c>
      <c r="D45" s="4">
        <f>IF(Calculation!$C$6='Reference Data'!D$2,Data!D45,0)</f>
        <v>0</v>
      </c>
      <c r="E45" s="4">
        <f>IF(Calculation!$C$6='Reference Data'!E$2,Data!E45,0)</f>
        <v>3.033764155251142</v>
      </c>
      <c r="F45" s="4">
        <f>IF(Calculation!$C$6='Reference Data'!F$2,Data!F45,0)</f>
        <v>0</v>
      </c>
      <c r="G45" s="4">
        <f>IF(Calculation!$C$6='Reference Data'!G$2,Data!G45,0)</f>
        <v>0</v>
      </c>
      <c r="H45" s="4">
        <f>IF(Calculation!$C$6='Reference Data'!H$2,Data!H45,0)</f>
        <v>0</v>
      </c>
      <c r="I45" s="4">
        <f>IF(Calculation!$C$6='Reference Data'!I$2,Data!I45,0)</f>
        <v>0</v>
      </c>
      <c r="J45" s="4">
        <f>IF(Calculation!$C$6='Reference Data'!J$2,Data!J45,0)</f>
        <v>0</v>
      </c>
      <c r="K45" s="4">
        <f>IF(Calculation!$C$6='Reference Data'!K$2,Data!K45,0)</f>
        <v>0</v>
      </c>
      <c r="L45" s="4">
        <f>IF(Calculation!$C$6='Reference Data'!L$2,Data!L45,0)</f>
        <v>0</v>
      </c>
      <c r="M45" s="4">
        <f>IF(Calculation!$C$6='Reference Data'!M$2,Data!M45,0)</f>
        <v>0</v>
      </c>
      <c r="N45" s="4">
        <f>IF(Calculation!$C$6='Reference Data'!N$2,Data!N45,0)</f>
        <v>0</v>
      </c>
      <c r="O45" s="4">
        <f>IF(Calculation!$C$6='Reference Data'!O$2,Data!O45,0)</f>
        <v>0</v>
      </c>
      <c r="P45" s="4">
        <f>IF(Calculation!$C$6='Reference Data'!P$2,Data!P45,0)</f>
        <v>0</v>
      </c>
      <c r="Q45" s="4">
        <f>IF(Calculation!$C$6='Reference Data'!Q$2,Data!Q45,0)</f>
        <v>0</v>
      </c>
      <c r="R45" s="21">
        <f t="shared" si="2"/>
        <v>3.033764155251142</v>
      </c>
      <c r="S45" s="18">
        <f>IF(Calculation!$D$6="Yes",Data!R45,0)</f>
        <v>0</v>
      </c>
      <c r="T45" s="18">
        <f>IF(T$2=Calculation!$E$6,Data!S45,0)</f>
        <v>0</v>
      </c>
      <c r="U45" s="4">
        <f>IF(U$2=Calculation!$E$6,Data!T45,0)</f>
        <v>0</v>
      </c>
      <c r="V45" s="4">
        <f>IF(V$2=Calculation!$E$6,Data!U45,0)</f>
        <v>0</v>
      </c>
      <c r="W45" s="4">
        <f>IF(W$2=Calculation!$E$6,Data!V45,0)</f>
        <v>0</v>
      </c>
      <c r="X45" s="4">
        <f>IF(X$2=Calculation!$E$6,Data!W45,0)</f>
        <v>0</v>
      </c>
      <c r="Y45" s="4">
        <f>IF(Y$2=Calculation!$E$6,Data!X45,0)</f>
        <v>0</v>
      </c>
      <c r="Z45" s="4">
        <f>IF(Z$2=Calculation!$E$6,Data!Y45,0)</f>
        <v>0</v>
      </c>
      <c r="AA45" s="4">
        <f>IF(AA$2=Calculation!$E$6,Data!Z45,0)</f>
        <v>0</v>
      </c>
      <c r="AB45" s="4">
        <f>IF(AB$2=Calculation!$E$6,Data!AA45,0)</f>
        <v>0</v>
      </c>
      <c r="AC45" s="4">
        <f>IF(AC$2=Calculation!$E$6,Data!AB45,0)</f>
        <v>0</v>
      </c>
      <c r="AD45" s="4">
        <f>IF(AD$2=Calculation!$E$6,Data!AC45,0)</f>
        <v>0</v>
      </c>
      <c r="AE45" s="4">
        <f>IF(AE$2=Calculation!$E$6,Data!AD45,0)</f>
        <v>0</v>
      </c>
      <c r="AF45" s="4">
        <f>IF(AF$2=Calculation!$E$6,Data!AE45,0)</f>
        <v>0</v>
      </c>
      <c r="AG45" s="4">
        <f>IF(AG$2=Calculation!$E$6,Data!AF45,0)</f>
        <v>0</v>
      </c>
      <c r="AH45" s="6">
        <f t="shared" si="3"/>
        <v>0</v>
      </c>
      <c r="AI45" s="18">
        <f>IF(AI$2=Calculation!$F$6,0,0)</f>
        <v>0</v>
      </c>
      <c r="AJ45" s="4">
        <f>IF(AJ$2=Calculation!$F$6,Data!AG45,0)</f>
        <v>0</v>
      </c>
      <c r="AK45" s="4">
        <f>IF(AK$2=Calculation!$F$6,Data!AH45,0)</f>
        <v>0</v>
      </c>
      <c r="AL45" s="4">
        <f>IF(AL$2=Calculation!$F$6,Data!AI45,0)</f>
        <v>0</v>
      </c>
      <c r="AM45" s="4">
        <f>IF(AM$2=Calculation!$F$6,Data!AJ45,0)</f>
        <v>0</v>
      </c>
      <c r="AN45" s="4">
        <f>IF(AN$2=Calculation!$F$6,Data!AK45,0)</f>
        <v>0</v>
      </c>
      <c r="AO45" s="4">
        <f>IF(AO$2=Calculation!$F$6,Data!AL45,0)</f>
        <v>0</v>
      </c>
      <c r="AP45" s="4">
        <f>IF(AP$2=Calculation!$F$6,Data!AM45,0)</f>
        <v>0</v>
      </c>
      <c r="AQ45" s="6">
        <f t="shared" si="4"/>
        <v>0</v>
      </c>
      <c r="AR45" s="18">
        <f>IF(AR$2=Calculation!$G$6,0,0)</f>
        <v>0</v>
      </c>
      <c r="AS45" s="4">
        <f>IF(AS$2=Calculation!$G$6,Data!AN45,0)</f>
        <v>0</v>
      </c>
      <c r="AT45" s="4">
        <f>IF(AT$2=Calculation!$G$6,Data!AO45,0)</f>
        <v>0</v>
      </c>
      <c r="AU45" s="4">
        <f>IF(AU$2=Calculation!$G$6,Data!AP45,0)</f>
        <v>0</v>
      </c>
      <c r="AV45" s="4">
        <f>IF(AV$2=Calculation!$G$6,Data!AQ45,0)</f>
        <v>0</v>
      </c>
      <c r="AW45" s="4">
        <f>IF(AW$2=Calculation!$G$6,Data!AR45,0)</f>
        <v>0</v>
      </c>
      <c r="AX45" s="4">
        <f>IF(AX$2=Calculation!$G$6,Data!AS45,0)</f>
        <v>0</v>
      </c>
      <c r="AY45" s="4">
        <f>IF(AY$2=Calculation!$G$6,Data!AT45,0)</f>
        <v>0</v>
      </c>
      <c r="AZ45" s="6">
        <f t="shared" si="5"/>
        <v>0</v>
      </c>
      <c r="BA45" s="18">
        <f>IF(BA$2=Calculation!$H$6,0,0)</f>
        <v>0</v>
      </c>
      <c r="BB45" s="4">
        <f>IF(BB$2=Calculation!$H$6,Data!AU45,0)</f>
        <v>0</v>
      </c>
      <c r="BC45" s="4">
        <f>IF(BC$2=Calculation!$H$6,Data!AV45,0)</f>
        <v>0</v>
      </c>
      <c r="BD45" s="4">
        <f>IF(BD$2=Calculation!$H$6,Data!AW45,0)</f>
        <v>0</v>
      </c>
      <c r="BE45" s="4">
        <f>IF(BE$2=Calculation!$H$6,Data!AX45,0)</f>
        <v>0</v>
      </c>
      <c r="BF45" s="4">
        <f>IF(BF$2=Calculation!$H$6,Data!AY45,0)</f>
        <v>0</v>
      </c>
      <c r="BG45" s="4">
        <f>IF(BG$2=Calculation!$H$6,Data!AZ45,0)</f>
        <v>0</v>
      </c>
      <c r="BH45" s="4">
        <f>IF(BH$2=Calculation!$H$6,Data!BA45,0)</f>
        <v>0</v>
      </c>
      <c r="BI45" s="6">
        <f t="shared" si="6"/>
        <v>0</v>
      </c>
      <c r="BJ45" s="78">
        <f>IF(Calculation!$I$6="Yes",Data!BB45,0)</f>
        <v>0</v>
      </c>
      <c r="BK45" s="18">
        <f>IF(BK$2=Calculation!$M$4,0,0)</f>
        <v>0</v>
      </c>
      <c r="BL45" s="4">
        <f>IF(BL$2=Calculation!$M$4,Data!BW45,0)</f>
        <v>0</v>
      </c>
      <c r="BM45" s="4">
        <f>IF(BM$2=Calculation!$M$4,Data!BX45,0)</f>
        <v>0</v>
      </c>
      <c r="BN45" s="4">
        <f>IF(BN$2=Calculation!$M$4,Data!BY45,0)</f>
        <v>0</v>
      </c>
      <c r="BO45" s="4">
        <f>IF(BO$2=Calculation!$M$4,Data!BZ45,0)</f>
        <v>0</v>
      </c>
      <c r="BP45" s="6">
        <f t="shared" si="8"/>
        <v>0</v>
      </c>
      <c r="BQ45" s="4">
        <f>IF(Calculation!$K$6='Reference Data'!BQ$2,Data!BC45,0)</f>
        <v>0</v>
      </c>
      <c r="BR45" s="4">
        <f>IF(Calculation!$K$6='Reference Data'!BR$2,Data!BD45,0)</f>
        <v>0</v>
      </c>
      <c r="BS45" s="4">
        <f>IF(Calculation!$K$6='Reference Data'!BS$2,Data!BE45,0)</f>
        <v>0</v>
      </c>
      <c r="BT45" s="4">
        <f>IF(Calculation!$K$6='Reference Data'!BT$2,Data!BF45,0)</f>
        <v>3.235</v>
      </c>
      <c r="BU45" s="80">
        <f t="shared" si="9"/>
        <v>3.235</v>
      </c>
      <c r="BV45" s="18">
        <f>IF(Calculation!$L$6="Yes",IF((Calculation!J49)&lt;Calculation!K49,(Calculation!J49-Calculation!K49)*Calculation!$L$5,0),0)</f>
        <v>-0.20123584474885803</v>
      </c>
      <c r="BW45" s="83">
        <f>IF(Calculation!$M$6="Yes",'Reference Data'!BP45*Calculation!$M$5,0)</f>
        <v>0</v>
      </c>
      <c r="BX45" s="18">
        <f>IF(Calculation!$N$6='Reference Data'!BX$2,0,0)</f>
        <v>0</v>
      </c>
      <c r="BY45" s="4">
        <f>IF(Calculation!$N$6='Reference Data'!BY$2,Data!AU45*Calculation!$N$5,0)</f>
        <v>0</v>
      </c>
      <c r="BZ45" s="4">
        <f>IF(Calculation!$N$6='Reference Data'!BZ$2,Data!AV45*Calculation!$N$5,0)</f>
        <v>0</v>
      </c>
      <c r="CA45" s="4">
        <f>IF(Calculation!$N$6='Reference Data'!CA$2,Data!AW45*Calculation!$N$5,0)</f>
        <v>0</v>
      </c>
      <c r="CB45" s="4">
        <f>IF(Calculation!$N$6='Reference Data'!CB$2,Data!AX45*Calculation!$N$5,0)</f>
        <v>0</v>
      </c>
      <c r="CC45" s="4">
        <f>IF(Calculation!$N$6='Reference Data'!CC$2,Data!AY45*Calculation!$N$5,0)</f>
        <v>0</v>
      </c>
      <c r="CD45" s="4">
        <f>IF(Calculation!$N$6='Reference Data'!CD$2,Data!AZ45*Calculation!$N$5,0)</f>
        <v>0</v>
      </c>
      <c r="CE45" s="4">
        <f>IF(Calculation!$N$6='Reference Data'!CE$2,Data!BA45*Calculation!$N$5,0)</f>
        <v>0</v>
      </c>
      <c r="CF45" s="6">
        <f t="shared" si="7"/>
        <v>0</v>
      </c>
      <c r="CG45" s="83">
        <f>IF(Calculation!$O$6="Yes",IF((Calculation!J49-'Reference Data'!BU45)&gt;0,(Calculation!J49-'Reference Data'!BU45)*Calculation!$O$5,0),0)</f>
        <v>0</v>
      </c>
      <c r="CH45" s="6">
        <f>IF(Calculation!$P$6="Yes",'Proportional Share Calculation'!E48,0)</f>
        <v>0.08762705286552222</v>
      </c>
    </row>
    <row r="46" spans="1:86" ht="15">
      <c r="A46" s="12">
        <v>10112</v>
      </c>
      <c r="B46" s="165" t="s">
        <v>52</v>
      </c>
      <c r="C46" s="18">
        <f>IF(Calculation!$C$6='Reference Data'!C$2,Data!C46,0)</f>
        <v>0</v>
      </c>
      <c r="D46" s="4">
        <f>IF(Calculation!$C$6='Reference Data'!D$2,Data!D46,0)</f>
        <v>0</v>
      </c>
      <c r="E46" s="4">
        <f>IF(Calculation!$C$6='Reference Data'!E$2,Data!E46,0)</f>
        <v>58.825668378995424</v>
      </c>
      <c r="F46" s="4">
        <f>IF(Calculation!$C$6='Reference Data'!F$2,Data!F46,0)</f>
        <v>0</v>
      </c>
      <c r="G46" s="4">
        <f>IF(Calculation!$C$6='Reference Data'!G$2,Data!G46,0)</f>
        <v>0</v>
      </c>
      <c r="H46" s="4">
        <f>IF(Calculation!$C$6='Reference Data'!H$2,Data!H46,0)</f>
        <v>0</v>
      </c>
      <c r="I46" s="4">
        <f>IF(Calculation!$C$6='Reference Data'!I$2,Data!I46,0)</f>
        <v>0</v>
      </c>
      <c r="J46" s="4">
        <f>IF(Calculation!$C$6='Reference Data'!J$2,Data!J46,0)</f>
        <v>0</v>
      </c>
      <c r="K46" s="4">
        <f>IF(Calculation!$C$6='Reference Data'!K$2,Data!K46,0)</f>
        <v>0</v>
      </c>
      <c r="L46" s="4">
        <f>IF(Calculation!$C$6='Reference Data'!L$2,Data!L46,0)</f>
        <v>0</v>
      </c>
      <c r="M46" s="4">
        <f>IF(Calculation!$C$6='Reference Data'!M$2,Data!M46,0)</f>
        <v>0</v>
      </c>
      <c r="N46" s="4">
        <f>IF(Calculation!$C$6='Reference Data'!N$2,Data!N46,0)</f>
        <v>0</v>
      </c>
      <c r="O46" s="4">
        <f>IF(Calculation!$C$6='Reference Data'!O$2,Data!O46,0)</f>
        <v>0</v>
      </c>
      <c r="P46" s="4">
        <f>IF(Calculation!$C$6='Reference Data'!P$2,Data!P46,0)</f>
        <v>0</v>
      </c>
      <c r="Q46" s="4">
        <f>IF(Calculation!$C$6='Reference Data'!Q$2,Data!Q46,0)</f>
        <v>0</v>
      </c>
      <c r="R46" s="21">
        <f t="shared" si="2"/>
        <v>58.825668378995424</v>
      </c>
      <c r="S46" s="18">
        <f>IF(Calculation!$D$6="Yes",Data!R46,0)</f>
        <v>0</v>
      </c>
      <c r="T46" s="18">
        <f>IF(T$2=Calculation!$E$6,Data!S46,0)</f>
        <v>0</v>
      </c>
      <c r="U46" s="4">
        <f>IF(U$2=Calculation!$E$6,Data!T46,0)</f>
        <v>0</v>
      </c>
      <c r="V46" s="4">
        <f>IF(V$2=Calculation!$E$6,Data!U46,0)</f>
        <v>0</v>
      </c>
      <c r="W46" s="4">
        <f>IF(W$2=Calculation!$E$6,Data!V46,0)</f>
        <v>0</v>
      </c>
      <c r="X46" s="4">
        <f>IF(X$2=Calculation!$E$6,Data!W46,0)</f>
        <v>0</v>
      </c>
      <c r="Y46" s="4">
        <f>IF(Y$2=Calculation!$E$6,Data!X46,0)</f>
        <v>0</v>
      </c>
      <c r="Z46" s="4">
        <f>IF(Z$2=Calculation!$E$6,Data!Y46,0)</f>
        <v>0</v>
      </c>
      <c r="AA46" s="4">
        <f>IF(AA$2=Calculation!$E$6,Data!Z46,0)</f>
        <v>0</v>
      </c>
      <c r="AB46" s="4">
        <f>IF(AB$2=Calculation!$E$6,Data!AA46,0)</f>
        <v>0</v>
      </c>
      <c r="AC46" s="4">
        <f>IF(AC$2=Calculation!$E$6,Data!AB46,0)</f>
        <v>0</v>
      </c>
      <c r="AD46" s="4">
        <f>IF(AD$2=Calculation!$E$6,Data!AC46,0)</f>
        <v>0</v>
      </c>
      <c r="AE46" s="4">
        <f>IF(AE$2=Calculation!$E$6,Data!AD46,0)</f>
        <v>0</v>
      </c>
      <c r="AF46" s="4">
        <f>IF(AF$2=Calculation!$E$6,Data!AE46,0)</f>
        <v>0</v>
      </c>
      <c r="AG46" s="4">
        <f>IF(AG$2=Calculation!$E$6,Data!AF46,0)</f>
        <v>0</v>
      </c>
      <c r="AH46" s="6">
        <f t="shared" si="3"/>
        <v>0</v>
      </c>
      <c r="AI46" s="18">
        <f>IF(AI$2=Calculation!$F$6,0,0)</f>
        <v>0</v>
      </c>
      <c r="AJ46" s="4">
        <f>IF(AJ$2=Calculation!$F$6,Data!AG46,0)</f>
        <v>0</v>
      </c>
      <c r="AK46" s="4">
        <f>IF(AK$2=Calculation!$F$6,Data!AH46,0)</f>
        <v>0</v>
      </c>
      <c r="AL46" s="4">
        <f>IF(AL$2=Calculation!$F$6,Data!AI46,0)</f>
        <v>0</v>
      </c>
      <c r="AM46" s="4">
        <f>IF(AM$2=Calculation!$F$6,Data!AJ46,0)</f>
        <v>0</v>
      </c>
      <c r="AN46" s="4">
        <f>IF(AN$2=Calculation!$F$6,Data!AK46,0)</f>
        <v>0</v>
      </c>
      <c r="AO46" s="4">
        <f>IF(AO$2=Calculation!$F$6,Data!AL46,0)</f>
        <v>0</v>
      </c>
      <c r="AP46" s="4">
        <f>IF(AP$2=Calculation!$F$6,Data!AM46,0)</f>
        <v>0</v>
      </c>
      <c r="AQ46" s="6">
        <f t="shared" si="4"/>
        <v>0</v>
      </c>
      <c r="AR46" s="18">
        <f>IF(AR$2=Calculation!$G$6,0,0)</f>
        <v>0</v>
      </c>
      <c r="AS46" s="4">
        <f>IF(AS$2=Calculation!$G$6,Data!AN46,0)</f>
        <v>0</v>
      </c>
      <c r="AT46" s="4">
        <f>IF(AT$2=Calculation!$G$6,Data!AO46,0)</f>
        <v>0</v>
      </c>
      <c r="AU46" s="4">
        <f>IF(AU$2=Calculation!$G$6,Data!AP46,0)</f>
        <v>0</v>
      </c>
      <c r="AV46" s="4">
        <f>IF(AV$2=Calculation!$G$6,Data!AQ46,0)</f>
        <v>0</v>
      </c>
      <c r="AW46" s="4">
        <f>IF(AW$2=Calculation!$G$6,Data!AR46,0)</f>
        <v>0</v>
      </c>
      <c r="AX46" s="4">
        <f>IF(AX$2=Calculation!$G$6,Data!AS46,0)</f>
        <v>0</v>
      </c>
      <c r="AY46" s="4">
        <f>IF(AY$2=Calculation!$G$6,Data!AT46,0)</f>
        <v>0</v>
      </c>
      <c r="AZ46" s="6">
        <f t="shared" si="5"/>
        <v>0</v>
      </c>
      <c r="BA46" s="18">
        <f>IF(BA$2=Calculation!$H$6,0,0)</f>
        <v>0</v>
      </c>
      <c r="BB46" s="4">
        <f>IF(BB$2=Calculation!$H$6,Data!AU46,0)</f>
        <v>0</v>
      </c>
      <c r="BC46" s="4">
        <f>IF(BC$2=Calculation!$H$6,Data!AV46,0)</f>
        <v>0</v>
      </c>
      <c r="BD46" s="4">
        <f>IF(BD$2=Calculation!$H$6,Data!AW46,0)</f>
        <v>0</v>
      </c>
      <c r="BE46" s="4">
        <f>IF(BE$2=Calculation!$H$6,Data!AX46,0)</f>
        <v>0</v>
      </c>
      <c r="BF46" s="4">
        <f>IF(BF$2=Calculation!$H$6,Data!AY46,0)</f>
        <v>0</v>
      </c>
      <c r="BG46" s="4">
        <f>IF(BG$2=Calculation!$H$6,Data!AZ46,0)</f>
        <v>0</v>
      </c>
      <c r="BH46" s="4">
        <f>IF(BH$2=Calculation!$H$6,Data!BA46,0)</f>
        <v>0</v>
      </c>
      <c r="BI46" s="6">
        <f t="shared" si="6"/>
        <v>0</v>
      </c>
      <c r="BJ46" s="78">
        <f>IF(Calculation!$I$6="Yes",Data!BB46,0)</f>
        <v>0</v>
      </c>
      <c r="BK46" s="18">
        <f>IF(BK$2=Calculation!$M$4,0,0)</f>
        <v>0</v>
      </c>
      <c r="BL46" s="4">
        <f>IF(BL$2=Calculation!$M$4,Data!BW46,0)</f>
        <v>0</v>
      </c>
      <c r="BM46" s="4">
        <f>IF(BM$2=Calculation!$M$4,Data!BX46,0)</f>
        <v>0.9515</v>
      </c>
      <c r="BN46" s="4">
        <f>IF(BN$2=Calculation!$M$4,Data!BY46,0)</f>
        <v>0</v>
      </c>
      <c r="BO46" s="4">
        <f>IF(BO$2=Calculation!$M$4,Data!BZ46,0)</f>
        <v>0</v>
      </c>
      <c r="BP46" s="6">
        <f t="shared" si="8"/>
        <v>0.9515</v>
      </c>
      <c r="BQ46" s="4">
        <f>IF(Calculation!$K$6='Reference Data'!BQ$2,Data!BC46,0)</f>
        <v>0</v>
      </c>
      <c r="BR46" s="4">
        <f>IF(Calculation!$K$6='Reference Data'!BR$2,Data!BD46,0)</f>
        <v>0</v>
      </c>
      <c r="BS46" s="4">
        <f>IF(Calculation!$K$6='Reference Data'!BS$2,Data!BE46,0)</f>
        <v>0</v>
      </c>
      <c r="BT46" s="4">
        <f>IF(Calculation!$K$6='Reference Data'!BT$2,Data!BF46,0)</f>
        <v>58.25</v>
      </c>
      <c r="BU46" s="80">
        <f t="shared" si="9"/>
        <v>58.25</v>
      </c>
      <c r="BV46" s="18">
        <f>IF(Calculation!$L$6="Yes",IF((Calculation!J50)&lt;Calculation!K50,(Calculation!J50-Calculation!K50)*Calculation!$L$5,0),0)</f>
        <v>0</v>
      </c>
      <c r="BW46" s="83">
        <f>IF(Calculation!$M$6="Yes",'Reference Data'!BP46*Calculation!$M$5,0)</f>
        <v>0.47575</v>
      </c>
      <c r="BX46" s="18">
        <f>IF(Calculation!$N$6='Reference Data'!BX$2,0,0)</f>
        <v>0</v>
      </c>
      <c r="BY46" s="4">
        <f>IF(Calculation!$N$6='Reference Data'!BY$2,Data!AU46*Calculation!$N$5,0)</f>
        <v>0</v>
      </c>
      <c r="BZ46" s="4">
        <f>IF(Calculation!$N$6='Reference Data'!BZ$2,Data!AV46*Calculation!$N$5,0)</f>
        <v>0</v>
      </c>
      <c r="CA46" s="4">
        <f>IF(Calculation!$N$6='Reference Data'!CA$2,Data!AW46*Calculation!$N$5,0)</f>
        <v>0</v>
      </c>
      <c r="CB46" s="4">
        <f>IF(Calculation!$N$6='Reference Data'!CB$2,Data!AX46*Calculation!$N$5,0)</f>
        <v>0</v>
      </c>
      <c r="CC46" s="4">
        <f>IF(Calculation!$N$6='Reference Data'!CC$2,Data!AY46*Calculation!$N$5,0)</f>
        <v>0</v>
      </c>
      <c r="CD46" s="4">
        <f>IF(Calculation!$N$6='Reference Data'!CD$2,Data!AZ46*Calculation!$N$5,0)</f>
        <v>0</v>
      </c>
      <c r="CE46" s="4">
        <f>IF(Calculation!$N$6='Reference Data'!CE$2,Data!BA46*Calculation!$N$5,0)</f>
        <v>0</v>
      </c>
      <c r="CF46" s="6">
        <f t="shared" si="7"/>
        <v>0</v>
      </c>
      <c r="CG46" s="83">
        <f>IF(Calculation!$O$6="Yes",IF((Calculation!J50-'Reference Data'!BU46)&gt;0,(Calculation!J50-'Reference Data'!BU46)*Calculation!$O$5,0),0)</f>
        <v>0.14391709474885594</v>
      </c>
      <c r="CH46" s="6">
        <f>IF(Calculation!$P$6="Yes",'Proportional Share Calculation'!E49,0)</f>
        <v>1.7003877581447044</v>
      </c>
    </row>
    <row r="47" spans="1:86" ht="15">
      <c r="A47" s="12">
        <v>10113</v>
      </c>
      <c r="B47" s="165" t="s">
        <v>53</v>
      </c>
      <c r="C47" s="18">
        <f>IF(Calculation!$C$6='Reference Data'!C$2,Data!C47,0)</f>
        <v>0</v>
      </c>
      <c r="D47" s="4">
        <f>IF(Calculation!$C$6='Reference Data'!D$2,Data!D47,0)</f>
        <v>0</v>
      </c>
      <c r="E47" s="4">
        <f>IF(Calculation!$C$6='Reference Data'!E$2,Data!E47,0)</f>
        <v>42.52357910958905</v>
      </c>
      <c r="F47" s="4">
        <f>IF(Calculation!$C$6='Reference Data'!F$2,Data!F47,0)</f>
        <v>0</v>
      </c>
      <c r="G47" s="4">
        <f>IF(Calculation!$C$6='Reference Data'!G$2,Data!G47,0)</f>
        <v>0</v>
      </c>
      <c r="H47" s="4">
        <f>IF(Calculation!$C$6='Reference Data'!H$2,Data!H47,0)</f>
        <v>0</v>
      </c>
      <c r="I47" s="4">
        <f>IF(Calculation!$C$6='Reference Data'!I$2,Data!I47,0)</f>
        <v>0</v>
      </c>
      <c r="J47" s="4">
        <f>IF(Calculation!$C$6='Reference Data'!J$2,Data!J47,0)</f>
        <v>0</v>
      </c>
      <c r="K47" s="4">
        <f>IF(Calculation!$C$6='Reference Data'!K$2,Data!K47,0)</f>
        <v>0</v>
      </c>
      <c r="L47" s="4">
        <f>IF(Calculation!$C$6='Reference Data'!L$2,Data!L47,0)</f>
        <v>0</v>
      </c>
      <c r="M47" s="4">
        <f>IF(Calculation!$C$6='Reference Data'!M$2,Data!M47,0)</f>
        <v>0</v>
      </c>
      <c r="N47" s="4">
        <f>IF(Calculation!$C$6='Reference Data'!N$2,Data!N47,0)</f>
        <v>0</v>
      </c>
      <c r="O47" s="4">
        <f>IF(Calculation!$C$6='Reference Data'!O$2,Data!O47,0)</f>
        <v>0</v>
      </c>
      <c r="P47" s="4">
        <f>IF(Calculation!$C$6='Reference Data'!P$2,Data!P47,0)</f>
        <v>0</v>
      </c>
      <c r="Q47" s="4">
        <f>IF(Calculation!$C$6='Reference Data'!Q$2,Data!Q47,0)</f>
        <v>0</v>
      </c>
      <c r="R47" s="21">
        <f t="shared" si="2"/>
        <v>42.52357910958905</v>
      </c>
      <c r="S47" s="18">
        <f>IF(Calculation!$D$6="Yes",Data!R47,0)</f>
        <v>0</v>
      </c>
      <c r="T47" s="18">
        <f>IF(T$2=Calculation!$E$6,Data!S47,0)</f>
        <v>0</v>
      </c>
      <c r="U47" s="4">
        <f>IF(U$2=Calculation!$E$6,Data!T47,0)</f>
        <v>0</v>
      </c>
      <c r="V47" s="4">
        <f>IF(V$2=Calculation!$E$6,Data!U47,0)</f>
        <v>0</v>
      </c>
      <c r="W47" s="4">
        <f>IF(W$2=Calculation!$E$6,Data!V47,0)</f>
        <v>0</v>
      </c>
      <c r="X47" s="4">
        <f>IF(X$2=Calculation!$E$6,Data!W47,0)</f>
        <v>0</v>
      </c>
      <c r="Y47" s="4">
        <f>IF(Y$2=Calculation!$E$6,Data!X47,0)</f>
        <v>0</v>
      </c>
      <c r="Z47" s="4">
        <f>IF(Z$2=Calculation!$E$6,Data!Y47,0)</f>
        <v>0</v>
      </c>
      <c r="AA47" s="4">
        <f>IF(AA$2=Calculation!$E$6,Data!Z47,0)</f>
        <v>0</v>
      </c>
      <c r="AB47" s="4">
        <f>IF(AB$2=Calculation!$E$6,Data!AA47,0)</f>
        <v>0</v>
      </c>
      <c r="AC47" s="4">
        <f>IF(AC$2=Calculation!$E$6,Data!AB47,0)</f>
        <v>0</v>
      </c>
      <c r="AD47" s="4">
        <f>IF(AD$2=Calculation!$E$6,Data!AC47,0)</f>
        <v>0</v>
      </c>
      <c r="AE47" s="4">
        <f>IF(AE$2=Calculation!$E$6,Data!AD47,0)</f>
        <v>0</v>
      </c>
      <c r="AF47" s="4">
        <f>IF(AF$2=Calculation!$E$6,Data!AE47,0)</f>
        <v>0</v>
      </c>
      <c r="AG47" s="4">
        <f>IF(AG$2=Calculation!$E$6,Data!AF47,0)</f>
        <v>0</v>
      </c>
      <c r="AH47" s="6">
        <f t="shared" si="3"/>
        <v>0</v>
      </c>
      <c r="AI47" s="18">
        <f>IF(AI$2=Calculation!$F$6,0,0)</f>
        <v>0</v>
      </c>
      <c r="AJ47" s="4">
        <f>IF(AJ$2=Calculation!$F$6,Data!AG47,0)</f>
        <v>0</v>
      </c>
      <c r="AK47" s="4">
        <f>IF(AK$2=Calculation!$F$6,Data!AH47,0)</f>
        <v>0</v>
      </c>
      <c r="AL47" s="4">
        <f>IF(AL$2=Calculation!$F$6,Data!AI47,0)</f>
        <v>0</v>
      </c>
      <c r="AM47" s="4">
        <f>IF(AM$2=Calculation!$F$6,Data!AJ47,0)</f>
        <v>0</v>
      </c>
      <c r="AN47" s="4">
        <f>IF(AN$2=Calculation!$F$6,Data!AK47,0)</f>
        <v>0</v>
      </c>
      <c r="AO47" s="4">
        <f>IF(AO$2=Calculation!$F$6,Data!AL47,0)</f>
        <v>0</v>
      </c>
      <c r="AP47" s="4">
        <f>IF(AP$2=Calculation!$F$6,Data!AM47,0)</f>
        <v>0</v>
      </c>
      <c r="AQ47" s="6">
        <f t="shared" si="4"/>
        <v>0</v>
      </c>
      <c r="AR47" s="18">
        <f>IF(AR$2=Calculation!$G$6,0,0)</f>
        <v>0</v>
      </c>
      <c r="AS47" s="4">
        <f>IF(AS$2=Calculation!$G$6,Data!AN47,0)</f>
        <v>0</v>
      </c>
      <c r="AT47" s="4">
        <f>IF(AT$2=Calculation!$G$6,Data!AO47,0)</f>
        <v>0</v>
      </c>
      <c r="AU47" s="4">
        <f>IF(AU$2=Calculation!$G$6,Data!AP47,0)</f>
        <v>0</v>
      </c>
      <c r="AV47" s="4">
        <f>IF(AV$2=Calculation!$G$6,Data!AQ47,0)</f>
        <v>0</v>
      </c>
      <c r="AW47" s="4">
        <f>IF(AW$2=Calculation!$G$6,Data!AR47,0)</f>
        <v>0</v>
      </c>
      <c r="AX47" s="4">
        <f>IF(AX$2=Calculation!$G$6,Data!AS47,0)</f>
        <v>0</v>
      </c>
      <c r="AY47" s="4">
        <f>IF(AY$2=Calculation!$G$6,Data!AT47,0)</f>
        <v>0</v>
      </c>
      <c r="AZ47" s="6">
        <f t="shared" si="5"/>
        <v>0</v>
      </c>
      <c r="BA47" s="18">
        <f>IF(BA$2=Calculation!$H$6,0,0)</f>
        <v>0</v>
      </c>
      <c r="BB47" s="4">
        <f>IF(BB$2=Calculation!$H$6,Data!AU47,0)</f>
        <v>0</v>
      </c>
      <c r="BC47" s="4">
        <f>IF(BC$2=Calculation!$H$6,Data!AV47,0)</f>
        <v>0.3057077625570776</v>
      </c>
      <c r="BD47" s="4">
        <f>IF(BD$2=Calculation!$H$6,Data!AW47,0)</f>
        <v>0</v>
      </c>
      <c r="BE47" s="4">
        <f>IF(BE$2=Calculation!$H$6,Data!AX47,0)</f>
        <v>0</v>
      </c>
      <c r="BF47" s="4">
        <f>IF(BF$2=Calculation!$H$6,Data!AY47,0)</f>
        <v>0</v>
      </c>
      <c r="BG47" s="4">
        <f>IF(BG$2=Calculation!$H$6,Data!AZ47,0)</f>
        <v>0</v>
      </c>
      <c r="BH47" s="4">
        <f>IF(BH$2=Calculation!$H$6,Data!BA47,0)</f>
        <v>0</v>
      </c>
      <c r="BI47" s="6">
        <f t="shared" si="6"/>
        <v>0.3057077625570776</v>
      </c>
      <c r="BJ47" s="78">
        <f>IF(Calculation!$I$6="Yes",Data!BB47,0)</f>
        <v>0</v>
      </c>
      <c r="BK47" s="18">
        <f>IF(BK$2=Calculation!$M$4,0,0)</f>
        <v>0</v>
      </c>
      <c r="BL47" s="4">
        <f>IF(BL$2=Calculation!$M$4,Data!BW47,0)</f>
        <v>0</v>
      </c>
      <c r="BM47" s="4">
        <f>IF(BM$2=Calculation!$M$4,Data!BX47,0)</f>
        <v>0.051000000000000004</v>
      </c>
      <c r="BN47" s="4">
        <f>IF(BN$2=Calculation!$M$4,Data!BY47,0)</f>
        <v>0</v>
      </c>
      <c r="BO47" s="4">
        <f>IF(BO$2=Calculation!$M$4,Data!BZ47,0)</f>
        <v>0</v>
      </c>
      <c r="BP47" s="6">
        <f t="shared" si="8"/>
        <v>0.051000000000000004</v>
      </c>
      <c r="BQ47" s="4">
        <f>IF(Calculation!$K$6='Reference Data'!BQ$2,Data!BC47,0)</f>
        <v>0</v>
      </c>
      <c r="BR47" s="4">
        <f>IF(Calculation!$K$6='Reference Data'!BR$2,Data!BD47,0)</f>
        <v>0</v>
      </c>
      <c r="BS47" s="4">
        <f>IF(Calculation!$K$6='Reference Data'!BS$2,Data!BE47,0)</f>
        <v>0</v>
      </c>
      <c r="BT47" s="4">
        <f>IF(Calculation!$K$6='Reference Data'!BT$2,Data!BF47,0)</f>
        <v>37.693</v>
      </c>
      <c r="BU47" s="80">
        <f t="shared" si="9"/>
        <v>37.693</v>
      </c>
      <c r="BV47" s="18">
        <f>IF(Calculation!$L$6="Yes",IF((Calculation!J51)&lt;Calculation!K51,(Calculation!J51-Calculation!K51)*Calculation!$L$5,0),0)</f>
        <v>0</v>
      </c>
      <c r="BW47" s="83">
        <f>IF(Calculation!$M$6="Yes",'Reference Data'!BP47*Calculation!$M$5,0)</f>
        <v>0.025500000000000002</v>
      </c>
      <c r="BX47" s="18">
        <f>IF(Calculation!$N$6='Reference Data'!BX$2,0,0)</f>
        <v>0</v>
      </c>
      <c r="BY47" s="4">
        <f>IF(Calculation!$N$6='Reference Data'!BY$2,Data!AU47*Calculation!$N$5,0)</f>
        <v>0</v>
      </c>
      <c r="BZ47" s="4">
        <f>IF(Calculation!$N$6='Reference Data'!BZ$2,Data!AV47*Calculation!$N$5,0)</f>
        <v>0.1528538812785388</v>
      </c>
      <c r="CA47" s="4">
        <f>IF(Calculation!$N$6='Reference Data'!CA$2,Data!AW47*Calculation!$N$5,0)</f>
        <v>0</v>
      </c>
      <c r="CB47" s="4">
        <f>IF(Calculation!$N$6='Reference Data'!CB$2,Data!AX47*Calculation!$N$5,0)</f>
        <v>0</v>
      </c>
      <c r="CC47" s="4">
        <f>IF(Calculation!$N$6='Reference Data'!CC$2,Data!AY47*Calculation!$N$5,0)</f>
        <v>0</v>
      </c>
      <c r="CD47" s="4">
        <f>IF(Calculation!$N$6='Reference Data'!CD$2,Data!AZ47*Calculation!$N$5,0)</f>
        <v>0</v>
      </c>
      <c r="CE47" s="4">
        <f>IF(Calculation!$N$6='Reference Data'!CE$2,Data!BA47*Calculation!$N$5,0)</f>
        <v>0</v>
      </c>
      <c r="CF47" s="6">
        <f t="shared" si="7"/>
        <v>0.1528538812785388</v>
      </c>
      <c r="CG47" s="83">
        <f>IF(Calculation!$O$6="Yes",IF((Calculation!J51-'Reference Data'!BU47)&gt;0,(Calculation!J51-'Reference Data'!BU47)*Calculation!$O$5,0),0)</f>
        <v>1.131217836757994</v>
      </c>
      <c r="CH47" s="6">
        <f>IF(Calculation!$P$6="Yes",'Proportional Share Calculation'!E50,0)</f>
        <v>1.126547826043777</v>
      </c>
    </row>
    <row r="48" spans="1:86" ht="15">
      <c r="A48" s="12">
        <v>10116</v>
      </c>
      <c r="B48" s="165" t="s">
        <v>54</v>
      </c>
      <c r="C48" s="18">
        <f>IF(Calculation!$C$6='Reference Data'!C$2,Data!C48,0)</f>
        <v>0</v>
      </c>
      <c r="D48" s="4">
        <f>IF(Calculation!$C$6='Reference Data'!D$2,Data!D48,0)</f>
        <v>0</v>
      </c>
      <c r="E48" s="4">
        <f>IF(Calculation!$C$6='Reference Data'!E$2,Data!E48,0)</f>
        <v>0.23030216894977168</v>
      </c>
      <c r="F48" s="4">
        <f>IF(Calculation!$C$6='Reference Data'!F$2,Data!F48,0)</f>
        <v>0</v>
      </c>
      <c r="G48" s="4">
        <f>IF(Calculation!$C$6='Reference Data'!G$2,Data!G48,0)</f>
        <v>0</v>
      </c>
      <c r="H48" s="4">
        <f>IF(Calculation!$C$6='Reference Data'!H$2,Data!H48,0)</f>
        <v>0</v>
      </c>
      <c r="I48" s="4">
        <f>IF(Calculation!$C$6='Reference Data'!I$2,Data!I48,0)</f>
        <v>0</v>
      </c>
      <c r="J48" s="4">
        <f>IF(Calculation!$C$6='Reference Data'!J$2,Data!J48,0)</f>
        <v>0</v>
      </c>
      <c r="K48" s="4">
        <f>IF(Calculation!$C$6='Reference Data'!K$2,Data!K48,0)</f>
        <v>0</v>
      </c>
      <c r="L48" s="4">
        <f>IF(Calculation!$C$6='Reference Data'!L$2,Data!L48,0)</f>
        <v>0</v>
      </c>
      <c r="M48" s="4">
        <f>IF(Calculation!$C$6='Reference Data'!M$2,Data!M48,0)</f>
        <v>0</v>
      </c>
      <c r="N48" s="4">
        <f>IF(Calculation!$C$6='Reference Data'!N$2,Data!N48,0)</f>
        <v>0</v>
      </c>
      <c r="O48" s="4">
        <f>IF(Calculation!$C$6='Reference Data'!O$2,Data!O48,0)</f>
        <v>0</v>
      </c>
      <c r="P48" s="4">
        <f>IF(Calculation!$C$6='Reference Data'!P$2,Data!P48,0)</f>
        <v>0</v>
      </c>
      <c r="Q48" s="4">
        <f>IF(Calculation!$C$6='Reference Data'!Q$2,Data!Q48,0)</f>
        <v>0</v>
      </c>
      <c r="R48" s="21">
        <f t="shared" si="2"/>
        <v>0.23030216894977168</v>
      </c>
      <c r="S48" s="18">
        <f>IF(Calculation!$D$6="Yes",Data!R48,0)</f>
        <v>0</v>
      </c>
      <c r="T48" s="18">
        <f>IF(T$2=Calculation!$E$6,Data!S48,0)</f>
        <v>0</v>
      </c>
      <c r="U48" s="4">
        <f>IF(U$2=Calculation!$E$6,Data!T48,0)</f>
        <v>0</v>
      </c>
      <c r="V48" s="4">
        <f>IF(V$2=Calculation!$E$6,Data!U48,0)</f>
        <v>0</v>
      </c>
      <c r="W48" s="4">
        <f>IF(W$2=Calculation!$E$6,Data!V48,0)</f>
        <v>0</v>
      </c>
      <c r="X48" s="4">
        <f>IF(X$2=Calculation!$E$6,Data!W48,0)</f>
        <v>0</v>
      </c>
      <c r="Y48" s="4">
        <f>IF(Y$2=Calculation!$E$6,Data!X48,0)</f>
        <v>0</v>
      </c>
      <c r="Z48" s="4">
        <f>IF(Z$2=Calculation!$E$6,Data!Y48,0)</f>
        <v>0</v>
      </c>
      <c r="AA48" s="4">
        <f>IF(AA$2=Calculation!$E$6,Data!Z48,0)</f>
        <v>0</v>
      </c>
      <c r="AB48" s="4">
        <f>IF(AB$2=Calculation!$E$6,Data!AA48,0)</f>
        <v>0</v>
      </c>
      <c r="AC48" s="4">
        <f>IF(AC$2=Calculation!$E$6,Data!AB48,0)</f>
        <v>0</v>
      </c>
      <c r="AD48" s="4">
        <f>IF(AD$2=Calculation!$E$6,Data!AC48,0)</f>
        <v>0</v>
      </c>
      <c r="AE48" s="4">
        <f>IF(AE$2=Calculation!$E$6,Data!AD48,0)</f>
        <v>0</v>
      </c>
      <c r="AF48" s="4">
        <f>IF(AF$2=Calculation!$E$6,Data!AE48,0)</f>
        <v>0</v>
      </c>
      <c r="AG48" s="4">
        <f>IF(AG$2=Calculation!$E$6,Data!AF48,0)</f>
        <v>0</v>
      </c>
      <c r="AH48" s="6">
        <f t="shared" si="3"/>
        <v>0</v>
      </c>
      <c r="AI48" s="18">
        <f>IF(AI$2=Calculation!$F$6,0,0)</f>
        <v>0</v>
      </c>
      <c r="AJ48" s="4">
        <f>IF(AJ$2=Calculation!$F$6,Data!AG48,0)</f>
        <v>0</v>
      </c>
      <c r="AK48" s="4">
        <f>IF(AK$2=Calculation!$F$6,Data!AH48,0)</f>
        <v>0</v>
      </c>
      <c r="AL48" s="4">
        <f>IF(AL$2=Calculation!$F$6,Data!AI48,0)</f>
        <v>0</v>
      </c>
      <c r="AM48" s="4">
        <f>IF(AM$2=Calculation!$F$6,Data!AJ48,0)</f>
        <v>0</v>
      </c>
      <c r="AN48" s="4">
        <f>IF(AN$2=Calculation!$F$6,Data!AK48,0)</f>
        <v>0</v>
      </c>
      <c r="AO48" s="4">
        <f>IF(AO$2=Calculation!$F$6,Data!AL48,0)</f>
        <v>0</v>
      </c>
      <c r="AP48" s="4">
        <f>IF(AP$2=Calculation!$F$6,Data!AM48,0)</f>
        <v>0</v>
      </c>
      <c r="AQ48" s="6">
        <f t="shared" si="4"/>
        <v>0</v>
      </c>
      <c r="AR48" s="18">
        <f>IF(AR$2=Calculation!$G$6,0,0)</f>
        <v>0</v>
      </c>
      <c r="AS48" s="4">
        <f>IF(AS$2=Calculation!$G$6,Data!AN48,0)</f>
        <v>0</v>
      </c>
      <c r="AT48" s="4">
        <f>IF(AT$2=Calculation!$G$6,Data!AO48,0)</f>
        <v>0</v>
      </c>
      <c r="AU48" s="4">
        <f>IF(AU$2=Calculation!$G$6,Data!AP48,0)</f>
        <v>0</v>
      </c>
      <c r="AV48" s="4">
        <f>IF(AV$2=Calculation!$G$6,Data!AQ48,0)</f>
        <v>0</v>
      </c>
      <c r="AW48" s="4">
        <f>IF(AW$2=Calculation!$G$6,Data!AR48,0)</f>
        <v>0</v>
      </c>
      <c r="AX48" s="4">
        <f>IF(AX$2=Calculation!$G$6,Data!AS48,0)</f>
        <v>0</v>
      </c>
      <c r="AY48" s="4">
        <f>IF(AY$2=Calculation!$G$6,Data!AT48,0)</f>
        <v>0</v>
      </c>
      <c r="AZ48" s="6">
        <f t="shared" si="5"/>
        <v>0</v>
      </c>
      <c r="BA48" s="18">
        <f>IF(BA$2=Calculation!$H$6,0,0)</f>
        <v>0</v>
      </c>
      <c r="BB48" s="4">
        <f>IF(BB$2=Calculation!$H$6,Data!AU48,0)</f>
        <v>0</v>
      </c>
      <c r="BC48" s="4">
        <f>IF(BC$2=Calculation!$H$6,Data!AV48,0)</f>
        <v>0</v>
      </c>
      <c r="BD48" s="4">
        <f>IF(BD$2=Calculation!$H$6,Data!AW48,0)</f>
        <v>0</v>
      </c>
      <c r="BE48" s="4">
        <f>IF(BE$2=Calculation!$H$6,Data!AX48,0)</f>
        <v>0</v>
      </c>
      <c r="BF48" s="4">
        <f>IF(BF$2=Calculation!$H$6,Data!AY48,0)</f>
        <v>0</v>
      </c>
      <c r="BG48" s="4">
        <f>IF(BG$2=Calculation!$H$6,Data!AZ48,0)</f>
        <v>0</v>
      </c>
      <c r="BH48" s="4">
        <f>IF(BH$2=Calculation!$H$6,Data!BA48,0)</f>
        <v>0</v>
      </c>
      <c r="BI48" s="6">
        <f t="shared" si="6"/>
        <v>0</v>
      </c>
      <c r="BJ48" s="78">
        <f>IF(Calculation!$I$6="Yes",Data!BB48,0)</f>
        <v>0</v>
      </c>
      <c r="BK48" s="18">
        <f>IF(BK$2=Calculation!$M$4,0,0)</f>
        <v>0</v>
      </c>
      <c r="BL48" s="4">
        <f>IF(BL$2=Calculation!$M$4,Data!BW48,0)</f>
        <v>0</v>
      </c>
      <c r="BM48" s="4">
        <f>IF(BM$2=Calculation!$M$4,Data!BX48,0)</f>
        <v>0.006500000000000001</v>
      </c>
      <c r="BN48" s="4">
        <f>IF(BN$2=Calculation!$M$4,Data!BY48,0)</f>
        <v>0</v>
      </c>
      <c r="BO48" s="4">
        <f>IF(BO$2=Calculation!$M$4,Data!BZ48,0)</f>
        <v>0</v>
      </c>
      <c r="BP48" s="6">
        <f t="shared" si="8"/>
        <v>0.006500000000000001</v>
      </c>
      <c r="BQ48" s="4">
        <f>IF(Calculation!$K$6='Reference Data'!BQ$2,Data!BC48,0)</f>
        <v>0</v>
      </c>
      <c r="BR48" s="4">
        <f>IF(Calculation!$K$6='Reference Data'!BR$2,Data!BD48,0)</f>
        <v>0</v>
      </c>
      <c r="BS48" s="4">
        <f>IF(Calculation!$K$6='Reference Data'!BS$2,Data!BE48,0)</f>
        <v>0</v>
      </c>
      <c r="BT48" s="4">
        <f>IF(Calculation!$K$6='Reference Data'!BT$2,Data!BF48,0)</f>
        <v>0.228</v>
      </c>
      <c r="BU48" s="80">
        <f t="shared" si="9"/>
        <v>0.228</v>
      </c>
      <c r="BV48" s="18">
        <f>IF(Calculation!$L$6="Yes",IF((Calculation!J52)&lt;Calculation!K52,(Calculation!J52-Calculation!K52)*Calculation!$L$5,0),0)</f>
        <v>0</v>
      </c>
      <c r="BW48" s="83">
        <f>IF(Calculation!$M$6="Yes",'Reference Data'!BP48*Calculation!$M$5,0)</f>
        <v>0.0032500000000000003</v>
      </c>
      <c r="BX48" s="18">
        <f>IF(Calculation!$N$6='Reference Data'!BX$2,0,0)</f>
        <v>0</v>
      </c>
      <c r="BY48" s="4">
        <f>IF(Calculation!$N$6='Reference Data'!BY$2,Data!AU48*Calculation!$N$5,0)</f>
        <v>0</v>
      </c>
      <c r="BZ48" s="4">
        <f>IF(Calculation!$N$6='Reference Data'!BZ$2,Data!AV48*Calculation!$N$5,0)</f>
        <v>0</v>
      </c>
      <c r="CA48" s="4">
        <f>IF(Calculation!$N$6='Reference Data'!CA$2,Data!AW48*Calculation!$N$5,0)</f>
        <v>0</v>
      </c>
      <c r="CB48" s="4">
        <f>IF(Calculation!$N$6='Reference Data'!CB$2,Data!AX48*Calculation!$N$5,0)</f>
        <v>0</v>
      </c>
      <c r="CC48" s="4">
        <f>IF(Calculation!$N$6='Reference Data'!CC$2,Data!AY48*Calculation!$N$5,0)</f>
        <v>0</v>
      </c>
      <c r="CD48" s="4">
        <f>IF(Calculation!$N$6='Reference Data'!CD$2,Data!AZ48*Calculation!$N$5,0)</f>
        <v>0</v>
      </c>
      <c r="CE48" s="4">
        <f>IF(Calculation!$N$6='Reference Data'!CE$2,Data!BA48*Calculation!$N$5,0)</f>
        <v>0</v>
      </c>
      <c r="CF48" s="6">
        <f t="shared" si="7"/>
        <v>0</v>
      </c>
      <c r="CG48" s="83">
        <f>IF(Calculation!$O$6="Yes",IF((Calculation!J52-'Reference Data'!BU48)&gt;0,(Calculation!J52-'Reference Data'!BU48)*Calculation!$O$5,0),0)</f>
        <v>0.0005755422374429178</v>
      </c>
      <c r="CH48" s="6">
        <f>IF(Calculation!$P$6="Yes",'Proportional Share Calculation'!E51,0)</f>
        <v>0.0066960343670937434</v>
      </c>
    </row>
    <row r="49" spans="1:86" ht="15">
      <c r="A49" s="12">
        <v>10118</v>
      </c>
      <c r="B49" s="165" t="s">
        <v>55</v>
      </c>
      <c r="C49" s="18">
        <f>IF(Calculation!$C$6='Reference Data'!C$2,Data!C49,0)</f>
        <v>0</v>
      </c>
      <c r="D49" s="4">
        <f>IF(Calculation!$C$6='Reference Data'!D$2,Data!D49,0)</f>
        <v>0</v>
      </c>
      <c r="E49" s="4">
        <f>IF(Calculation!$C$6='Reference Data'!E$2,Data!E49,0)</f>
        <v>50.21134440639269</v>
      </c>
      <c r="F49" s="4">
        <f>IF(Calculation!$C$6='Reference Data'!F$2,Data!F49,0)</f>
        <v>0</v>
      </c>
      <c r="G49" s="4">
        <f>IF(Calculation!$C$6='Reference Data'!G$2,Data!G49,0)</f>
        <v>0</v>
      </c>
      <c r="H49" s="4">
        <f>IF(Calculation!$C$6='Reference Data'!H$2,Data!H49,0)</f>
        <v>0</v>
      </c>
      <c r="I49" s="4">
        <f>IF(Calculation!$C$6='Reference Data'!I$2,Data!I49,0)</f>
        <v>0</v>
      </c>
      <c r="J49" s="4">
        <f>IF(Calculation!$C$6='Reference Data'!J$2,Data!J49,0)</f>
        <v>0</v>
      </c>
      <c r="K49" s="4">
        <f>IF(Calculation!$C$6='Reference Data'!K$2,Data!K49,0)</f>
        <v>0</v>
      </c>
      <c r="L49" s="4">
        <f>IF(Calculation!$C$6='Reference Data'!L$2,Data!L49,0)</f>
        <v>0</v>
      </c>
      <c r="M49" s="4">
        <f>IF(Calculation!$C$6='Reference Data'!M$2,Data!M49,0)</f>
        <v>0</v>
      </c>
      <c r="N49" s="4">
        <f>IF(Calculation!$C$6='Reference Data'!N$2,Data!N49,0)</f>
        <v>0</v>
      </c>
      <c r="O49" s="4">
        <f>IF(Calculation!$C$6='Reference Data'!O$2,Data!O49,0)</f>
        <v>0</v>
      </c>
      <c r="P49" s="4">
        <f>IF(Calculation!$C$6='Reference Data'!P$2,Data!P49,0)</f>
        <v>0</v>
      </c>
      <c r="Q49" s="4">
        <f>IF(Calculation!$C$6='Reference Data'!Q$2,Data!Q49,0)</f>
        <v>0</v>
      </c>
      <c r="R49" s="21">
        <f t="shared" si="2"/>
        <v>50.21134440639269</v>
      </c>
      <c r="S49" s="18">
        <f>IF(Calculation!$D$6="Yes",Data!R49,0)</f>
        <v>0</v>
      </c>
      <c r="T49" s="18">
        <f>IF(T$2=Calculation!$E$6,Data!S49,0)</f>
        <v>0</v>
      </c>
      <c r="U49" s="4">
        <f>IF(U$2=Calculation!$E$6,Data!T49,0)</f>
        <v>0</v>
      </c>
      <c r="V49" s="4">
        <f>IF(V$2=Calculation!$E$6,Data!U49,0)</f>
        <v>0</v>
      </c>
      <c r="W49" s="4">
        <f>IF(W$2=Calculation!$E$6,Data!V49,0)</f>
        <v>0</v>
      </c>
      <c r="X49" s="4">
        <f>IF(X$2=Calculation!$E$6,Data!W49,0)</f>
        <v>0</v>
      </c>
      <c r="Y49" s="4">
        <f>IF(Y$2=Calculation!$E$6,Data!X49,0)</f>
        <v>0</v>
      </c>
      <c r="Z49" s="4">
        <f>IF(Z$2=Calculation!$E$6,Data!Y49,0)</f>
        <v>0</v>
      </c>
      <c r="AA49" s="4">
        <f>IF(AA$2=Calculation!$E$6,Data!Z49,0)</f>
        <v>0</v>
      </c>
      <c r="AB49" s="4">
        <f>IF(AB$2=Calculation!$E$6,Data!AA49,0)</f>
        <v>0</v>
      </c>
      <c r="AC49" s="4">
        <f>IF(AC$2=Calculation!$E$6,Data!AB49,0)</f>
        <v>0</v>
      </c>
      <c r="AD49" s="4">
        <f>IF(AD$2=Calculation!$E$6,Data!AC49,0)</f>
        <v>0</v>
      </c>
      <c r="AE49" s="4">
        <f>IF(AE$2=Calculation!$E$6,Data!AD49,0)</f>
        <v>0</v>
      </c>
      <c r="AF49" s="4">
        <f>IF(AF$2=Calculation!$E$6,Data!AE49,0)</f>
        <v>0</v>
      </c>
      <c r="AG49" s="4">
        <f>IF(AG$2=Calculation!$E$6,Data!AF49,0)</f>
        <v>0</v>
      </c>
      <c r="AH49" s="6">
        <f t="shared" si="3"/>
        <v>0</v>
      </c>
      <c r="AI49" s="18">
        <f>IF(AI$2=Calculation!$F$6,0,0)</f>
        <v>0</v>
      </c>
      <c r="AJ49" s="4">
        <f>IF(AJ$2=Calculation!$F$6,Data!AG49,0)</f>
        <v>0</v>
      </c>
      <c r="AK49" s="4">
        <f>IF(AK$2=Calculation!$F$6,Data!AH49,0)</f>
        <v>2.362785388127854</v>
      </c>
      <c r="AL49" s="4">
        <f>IF(AL$2=Calculation!$F$6,Data!AI49,0)</f>
        <v>0</v>
      </c>
      <c r="AM49" s="4">
        <f>IF(AM$2=Calculation!$F$6,Data!AJ49,0)</f>
        <v>0</v>
      </c>
      <c r="AN49" s="4">
        <f>IF(AN$2=Calculation!$F$6,Data!AK49,0)</f>
        <v>0</v>
      </c>
      <c r="AO49" s="4">
        <f>IF(AO$2=Calculation!$F$6,Data!AL49,0)</f>
        <v>0</v>
      </c>
      <c r="AP49" s="4">
        <f>IF(AP$2=Calculation!$F$6,Data!AM49,0)</f>
        <v>0</v>
      </c>
      <c r="AQ49" s="6">
        <f t="shared" si="4"/>
        <v>2.362785388127854</v>
      </c>
      <c r="AR49" s="18">
        <f>IF(AR$2=Calculation!$G$6,0,0)</f>
        <v>0</v>
      </c>
      <c r="AS49" s="4">
        <f>IF(AS$2=Calculation!$G$6,Data!AN49,0)</f>
        <v>0</v>
      </c>
      <c r="AT49" s="4">
        <f>IF(AT$2=Calculation!$G$6,Data!AO49,0)</f>
        <v>0</v>
      </c>
      <c r="AU49" s="4">
        <f>IF(AU$2=Calculation!$G$6,Data!AP49,0)</f>
        <v>0</v>
      </c>
      <c r="AV49" s="4">
        <f>IF(AV$2=Calculation!$G$6,Data!AQ49,0)</f>
        <v>0</v>
      </c>
      <c r="AW49" s="4">
        <f>IF(AW$2=Calculation!$G$6,Data!AR49,0)</f>
        <v>0</v>
      </c>
      <c r="AX49" s="4">
        <f>IF(AX$2=Calculation!$G$6,Data!AS49,0)</f>
        <v>0</v>
      </c>
      <c r="AY49" s="4">
        <f>IF(AY$2=Calculation!$G$6,Data!AT49,0)</f>
        <v>0</v>
      </c>
      <c r="AZ49" s="6">
        <f t="shared" si="5"/>
        <v>0</v>
      </c>
      <c r="BA49" s="18">
        <f>IF(BA$2=Calculation!$H$6,0,0)</f>
        <v>0</v>
      </c>
      <c r="BB49" s="4">
        <f>IF(BB$2=Calculation!$H$6,Data!AU49,0)</f>
        <v>0</v>
      </c>
      <c r="BC49" s="4">
        <f>IF(BC$2=Calculation!$H$6,Data!AV49,0)</f>
        <v>0</v>
      </c>
      <c r="BD49" s="4">
        <f>IF(BD$2=Calculation!$H$6,Data!AW49,0)</f>
        <v>0</v>
      </c>
      <c r="BE49" s="4">
        <f>IF(BE$2=Calculation!$H$6,Data!AX49,0)</f>
        <v>0</v>
      </c>
      <c r="BF49" s="4">
        <f>IF(BF$2=Calculation!$H$6,Data!AY49,0)</f>
        <v>0</v>
      </c>
      <c r="BG49" s="4">
        <f>IF(BG$2=Calculation!$H$6,Data!AZ49,0)</f>
        <v>0</v>
      </c>
      <c r="BH49" s="4">
        <f>IF(BH$2=Calculation!$H$6,Data!BA49,0)</f>
        <v>0</v>
      </c>
      <c r="BI49" s="6">
        <f t="shared" si="6"/>
        <v>0</v>
      </c>
      <c r="BJ49" s="78">
        <f>IF(Calculation!$I$6="Yes",Data!BB49,0)</f>
        <v>0</v>
      </c>
      <c r="BK49" s="18">
        <f>IF(BK$2=Calculation!$M$4,0,0)</f>
        <v>0</v>
      </c>
      <c r="BL49" s="4">
        <f>IF(BL$2=Calculation!$M$4,Data!BW49,0)</f>
        <v>0</v>
      </c>
      <c r="BM49" s="4">
        <f>IF(BM$2=Calculation!$M$4,Data!BX49,0)</f>
        <v>0.5495</v>
      </c>
      <c r="BN49" s="4">
        <f>IF(BN$2=Calculation!$M$4,Data!BY49,0)</f>
        <v>0</v>
      </c>
      <c r="BO49" s="4">
        <f>IF(BO$2=Calculation!$M$4,Data!BZ49,0)</f>
        <v>0</v>
      </c>
      <c r="BP49" s="6">
        <f t="shared" si="8"/>
        <v>0.5495</v>
      </c>
      <c r="BQ49" s="4">
        <f>IF(Calculation!$K$6='Reference Data'!BQ$2,Data!BC49,0)</f>
        <v>0</v>
      </c>
      <c r="BR49" s="4">
        <f>IF(Calculation!$K$6='Reference Data'!BR$2,Data!BD49,0)</f>
        <v>0</v>
      </c>
      <c r="BS49" s="4">
        <f>IF(Calculation!$K$6='Reference Data'!BS$2,Data!BE49,0)</f>
        <v>0</v>
      </c>
      <c r="BT49" s="4">
        <f>IF(Calculation!$K$6='Reference Data'!BT$2,Data!BF49,0)</f>
        <v>45.674</v>
      </c>
      <c r="BU49" s="80">
        <f t="shared" si="9"/>
        <v>45.674</v>
      </c>
      <c r="BV49" s="18">
        <f>IF(Calculation!$L$6="Yes",IF((Calculation!J53)&lt;Calculation!K53,(Calculation!J53-Calculation!K53)*Calculation!$L$5,0),0)</f>
        <v>0</v>
      </c>
      <c r="BW49" s="83">
        <f>IF(Calculation!$M$6="Yes",'Reference Data'!BP49*Calculation!$M$5,0)</f>
        <v>0.27475</v>
      </c>
      <c r="BX49" s="18">
        <f>IF(Calculation!$N$6='Reference Data'!BX$2,0,0)</f>
        <v>0</v>
      </c>
      <c r="BY49" s="4">
        <f>IF(Calculation!$N$6='Reference Data'!BY$2,Data!AU49*Calculation!$N$5,0)</f>
        <v>0</v>
      </c>
      <c r="BZ49" s="4">
        <f>IF(Calculation!$N$6='Reference Data'!BZ$2,Data!AV49*Calculation!$N$5,0)</f>
        <v>0</v>
      </c>
      <c r="CA49" s="4">
        <f>IF(Calculation!$N$6='Reference Data'!CA$2,Data!AW49*Calculation!$N$5,0)</f>
        <v>0</v>
      </c>
      <c r="CB49" s="4">
        <f>IF(Calculation!$N$6='Reference Data'!CB$2,Data!AX49*Calculation!$N$5,0)</f>
        <v>0</v>
      </c>
      <c r="CC49" s="4">
        <f>IF(Calculation!$N$6='Reference Data'!CC$2,Data!AY49*Calculation!$N$5,0)</f>
        <v>0</v>
      </c>
      <c r="CD49" s="4">
        <f>IF(Calculation!$N$6='Reference Data'!CD$2,Data!AZ49*Calculation!$N$5,0)</f>
        <v>0</v>
      </c>
      <c r="CE49" s="4">
        <f>IF(Calculation!$N$6='Reference Data'!CE$2,Data!BA49*Calculation!$N$5,0)</f>
        <v>0</v>
      </c>
      <c r="CF49" s="6">
        <f t="shared" si="7"/>
        <v>0</v>
      </c>
      <c r="CG49" s="83">
        <f>IF(Calculation!$O$6="Yes",IF((Calculation!J53-'Reference Data'!BU49)&gt;0,(Calculation!J53-'Reference Data'!BU49)*Calculation!$O$5,0),0)</f>
        <v>0.5436397545662093</v>
      </c>
      <c r="CH49" s="6">
        <f>IF(Calculation!$P$6="Yes",'Proportional Share Calculation'!E52,0)</f>
        <v>1.3428832586792108</v>
      </c>
    </row>
    <row r="50" spans="1:86" ht="15">
      <c r="A50" s="12">
        <v>10121</v>
      </c>
      <c r="B50" s="165" t="s">
        <v>56</v>
      </c>
      <c r="C50" s="18">
        <f>IF(Calculation!$C$6='Reference Data'!C$2,Data!C50,0)</f>
        <v>0</v>
      </c>
      <c r="D50" s="4">
        <f>IF(Calculation!$C$6='Reference Data'!D$2,Data!D50,0)</f>
        <v>0</v>
      </c>
      <c r="E50" s="4">
        <f>IF(Calculation!$C$6='Reference Data'!E$2,Data!E50,0)</f>
        <v>39.24235650684932</v>
      </c>
      <c r="F50" s="4">
        <f>IF(Calculation!$C$6='Reference Data'!F$2,Data!F50,0)</f>
        <v>0</v>
      </c>
      <c r="G50" s="4">
        <f>IF(Calculation!$C$6='Reference Data'!G$2,Data!G50,0)</f>
        <v>0</v>
      </c>
      <c r="H50" s="4">
        <f>IF(Calculation!$C$6='Reference Data'!H$2,Data!H50,0)</f>
        <v>0</v>
      </c>
      <c r="I50" s="4">
        <f>IF(Calculation!$C$6='Reference Data'!I$2,Data!I50,0)</f>
        <v>0</v>
      </c>
      <c r="J50" s="4">
        <f>IF(Calculation!$C$6='Reference Data'!J$2,Data!J50,0)</f>
        <v>0</v>
      </c>
      <c r="K50" s="4">
        <f>IF(Calculation!$C$6='Reference Data'!K$2,Data!K50,0)</f>
        <v>0</v>
      </c>
      <c r="L50" s="4">
        <f>IF(Calculation!$C$6='Reference Data'!L$2,Data!L50,0)</f>
        <v>0</v>
      </c>
      <c r="M50" s="4">
        <f>IF(Calculation!$C$6='Reference Data'!M$2,Data!M50,0)</f>
        <v>0</v>
      </c>
      <c r="N50" s="4">
        <f>IF(Calculation!$C$6='Reference Data'!N$2,Data!N50,0)</f>
        <v>0</v>
      </c>
      <c r="O50" s="4">
        <f>IF(Calculation!$C$6='Reference Data'!O$2,Data!O50,0)</f>
        <v>0</v>
      </c>
      <c r="P50" s="4">
        <f>IF(Calculation!$C$6='Reference Data'!P$2,Data!P50,0)</f>
        <v>0</v>
      </c>
      <c r="Q50" s="4">
        <f>IF(Calculation!$C$6='Reference Data'!Q$2,Data!Q50,0)</f>
        <v>0</v>
      </c>
      <c r="R50" s="21">
        <f t="shared" si="2"/>
        <v>39.24235650684932</v>
      </c>
      <c r="S50" s="18">
        <f>IF(Calculation!$D$6="Yes",Data!R50,0)</f>
        <v>0</v>
      </c>
      <c r="T50" s="18">
        <f>IF(T$2=Calculation!$E$6,Data!S50,0)</f>
        <v>0</v>
      </c>
      <c r="U50" s="4">
        <f>IF(U$2=Calculation!$E$6,Data!T50,0)</f>
        <v>0</v>
      </c>
      <c r="V50" s="4">
        <f>IF(V$2=Calculation!$E$6,Data!U50,0)</f>
        <v>0</v>
      </c>
      <c r="W50" s="4">
        <f>IF(W$2=Calculation!$E$6,Data!V50,0)</f>
        <v>0</v>
      </c>
      <c r="X50" s="4">
        <f>IF(X$2=Calculation!$E$6,Data!W50,0)</f>
        <v>0</v>
      </c>
      <c r="Y50" s="4">
        <f>IF(Y$2=Calculation!$E$6,Data!X50,0)</f>
        <v>0</v>
      </c>
      <c r="Z50" s="4">
        <f>IF(Z$2=Calculation!$E$6,Data!Y50,0)</f>
        <v>0</v>
      </c>
      <c r="AA50" s="4">
        <f>IF(AA$2=Calculation!$E$6,Data!Z50,0)</f>
        <v>0</v>
      </c>
      <c r="AB50" s="4">
        <f>IF(AB$2=Calculation!$E$6,Data!AA50,0)</f>
        <v>0</v>
      </c>
      <c r="AC50" s="4">
        <f>IF(AC$2=Calculation!$E$6,Data!AB50,0)</f>
        <v>0</v>
      </c>
      <c r="AD50" s="4">
        <f>IF(AD$2=Calculation!$E$6,Data!AC50,0)</f>
        <v>0</v>
      </c>
      <c r="AE50" s="4">
        <f>IF(AE$2=Calculation!$E$6,Data!AD50,0)</f>
        <v>0</v>
      </c>
      <c r="AF50" s="4">
        <f>IF(AF$2=Calculation!$E$6,Data!AE50,0)</f>
        <v>0</v>
      </c>
      <c r="AG50" s="4">
        <f>IF(AG$2=Calculation!$E$6,Data!AF50,0)</f>
        <v>0</v>
      </c>
      <c r="AH50" s="6">
        <f t="shared" si="3"/>
        <v>0</v>
      </c>
      <c r="AI50" s="18">
        <f>IF(AI$2=Calculation!$F$6,0,0)</f>
        <v>0</v>
      </c>
      <c r="AJ50" s="4">
        <f>IF(AJ$2=Calculation!$F$6,Data!AG50,0)</f>
        <v>0</v>
      </c>
      <c r="AK50" s="4">
        <f>IF(AK$2=Calculation!$F$6,Data!AH50,0)</f>
        <v>0</v>
      </c>
      <c r="AL50" s="4">
        <f>IF(AL$2=Calculation!$F$6,Data!AI50,0)</f>
        <v>0</v>
      </c>
      <c r="AM50" s="4">
        <f>IF(AM$2=Calculation!$F$6,Data!AJ50,0)</f>
        <v>0</v>
      </c>
      <c r="AN50" s="4">
        <f>IF(AN$2=Calculation!$F$6,Data!AK50,0)</f>
        <v>0</v>
      </c>
      <c r="AO50" s="4">
        <f>IF(AO$2=Calculation!$F$6,Data!AL50,0)</f>
        <v>0</v>
      </c>
      <c r="AP50" s="4">
        <f>IF(AP$2=Calculation!$F$6,Data!AM50,0)</f>
        <v>0</v>
      </c>
      <c r="AQ50" s="6">
        <f t="shared" si="4"/>
        <v>0</v>
      </c>
      <c r="AR50" s="18">
        <f>IF(AR$2=Calculation!$G$6,0,0)</f>
        <v>0</v>
      </c>
      <c r="AS50" s="4">
        <f>IF(AS$2=Calculation!$G$6,Data!AN50,0)</f>
        <v>0</v>
      </c>
      <c r="AT50" s="4">
        <f>IF(AT$2=Calculation!$G$6,Data!AO50,0)</f>
        <v>0</v>
      </c>
      <c r="AU50" s="4">
        <f>IF(AU$2=Calculation!$G$6,Data!AP50,0)</f>
        <v>0</v>
      </c>
      <c r="AV50" s="4">
        <f>IF(AV$2=Calculation!$G$6,Data!AQ50,0)</f>
        <v>0</v>
      </c>
      <c r="AW50" s="4">
        <f>IF(AW$2=Calculation!$G$6,Data!AR50,0)</f>
        <v>0</v>
      </c>
      <c r="AX50" s="4">
        <f>IF(AX$2=Calculation!$G$6,Data!AS50,0)</f>
        <v>0</v>
      </c>
      <c r="AY50" s="4">
        <f>IF(AY$2=Calculation!$G$6,Data!AT50,0)</f>
        <v>0</v>
      </c>
      <c r="AZ50" s="6">
        <f t="shared" si="5"/>
        <v>0</v>
      </c>
      <c r="BA50" s="18">
        <f>IF(BA$2=Calculation!$H$6,0,0)</f>
        <v>0</v>
      </c>
      <c r="BB50" s="4">
        <f>IF(BB$2=Calculation!$H$6,Data!AU50,0)</f>
        <v>0</v>
      </c>
      <c r="BC50" s="4">
        <f>IF(BC$2=Calculation!$H$6,Data!AV50,0)</f>
        <v>0</v>
      </c>
      <c r="BD50" s="4">
        <f>IF(BD$2=Calculation!$H$6,Data!AW50,0)</f>
        <v>0</v>
      </c>
      <c r="BE50" s="4">
        <f>IF(BE$2=Calculation!$H$6,Data!AX50,0)</f>
        <v>0</v>
      </c>
      <c r="BF50" s="4">
        <f>IF(BF$2=Calculation!$H$6,Data!AY50,0)</f>
        <v>0</v>
      </c>
      <c r="BG50" s="4">
        <f>IF(BG$2=Calculation!$H$6,Data!AZ50,0)</f>
        <v>0</v>
      </c>
      <c r="BH50" s="4">
        <f>IF(BH$2=Calculation!$H$6,Data!BA50,0)</f>
        <v>0</v>
      </c>
      <c r="BI50" s="6">
        <f t="shared" si="6"/>
        <v>0</v>
      </c>
      <c r="BJ50" s="78">
        <f>IF(Calculation!$I$6="Yes",Data!BB50,0)</f>
        <v>0</v>
      </c>
      <c r="BK50" s="18">
        <f>IF(BK$2=Calculation!$M$4,0,0)</f>
        <v>0</v>
      </c>
      <c r="BL50" s="4">
        <f>IF(BL$2=Calculation!$M$4,Data!BW50,0)</f>
        <v>0</v>
      </c>
      <c r="BM50" s="4">
        <f>IF(BM$2=Calculation!$M$4,Data!BX50,0)</f>
        <v>0</v>
      </c>
      <c r="BN50" s="4">
        <f>IF(BN$2=Calculation!$M$4,Data!BY50,0)</f>
        <v>0</v>
      </c>
      <c r="BO50" s="4">
        <f>IF(BO$2=Calculation!$M$4,Data!BZ50,0)</f>
        <v>0</v>
      </c>
      <c r="BP50" s="6">
        <f t="shared" si="8"/>
        <v>0</v>
      </c>
      <c r="BQ50" s="4">
        <f>IF(Calculation!$K$6='Reference Data'!BQ$2,Data!BC50,0)</f>
        <v>0</v>
      </c>
      <c r="BR50" s="4">
        <f>IF(Calculation!$K$6='Reference Data'!BR$2,Data!BD50,0)</f>
        <v>0</v>
      </c>
      <c r="BS50" s="4">
        <f>IF(Calculation!$K$6='Reference Data'!BS$2,Data!BE50,0)</f>
        <v>0</v>
      </c>
      <c r="BT50" s="4">
        <f>IF(Calculation!$K$6='Reference Data'!BT$2,Data!BF50,0)</f>
        <v>40.875</v>
      </c>
      <c r="BU50" s="80">
        <f t="shared" si="9"/>
        <v>40.875</v>
      </c>
      <c r="BV50" s="18">
        <f>IF(Calculation!$L$6="Yes",IF((Calculation!J54)&lt;Calculation!K54,(Calculation!J54-Calculation!K54)*Calculation!$L$5,0),0)</f>
        <v>-1.632643493150681</v>
      </c>
      <c r="BW50" s="83">
        <f>IF(Calculation!$M$6="Yes",'Reference Data'!BP50*Calculation!$M$5,0)</f>
        <v>0</v>
      </c>
      <c r="BX50" s="18">
        <f>IF(Calculation!$N$6='Reference Data'!BX$2,0,0)</f>
        <v>0</v>
      </c>
      <c r="BY50" s="4">
        <f>IF(Calculation!$N$6='Reference Data'!BY$2,Data!AU50*Calculation!$N$5,0)</f>
        <v>0</v>
      </c>
      <c r="BZ50" s="4">
        <f>IF(Calculation!$N$6='Reference Data'!BZ$2,Data!AV50*Calculation!$N$5,0)</f>
        <v>0</v>
      </c>
      <c r="CA50" s="4">
        <f>IF(Calculation!$N$6='Reference Data'!CA$2,Data!AW50*Calculation!$N$5,0)</f>
        <v>0</v>
      </c>
      <c r="CB50" s="4">
        <f>IF(Calculation!$N$6='Reference Data'!CB$2,Data!AX50*Calculation!$N$5,0)</f>
        <v>0</v>
      </c>
      <c r="CC50" s="4">
        <f>IF(Calculation!$N$6='Reference Data'!CC$2,Data!AY50*Calculation!$N$5,0)</f>
        <v>0</v>
      </c>
      <c r="CD50" s="4">
        <f>IF(Calculation!$N$6='Reference Data'!CD$2,Data!AZ50*Calculation!$N$5,0)</f>
        <v>0</v>
      </c>
      <c r="CE50" s="4">
        <f>IF(Calculation!$N$6='Reference Data'!CE$2,Data!BA50*Calculation!$N$5,0)</f>
        <v>0</v>
      </c>
      <c r="CF50" s="6">
        <f t="shared" si="7"/>
        <v>0</v>
      </c>
      <c r="CG50" s="83">
        <f>IF(Calculation!$O$6="Yes",IF((Calculation!J54-'Reference Data'!BU50)&gt;0,(Calculation!J54-'Reference Data'!BU50)*Calculation!$O$5,0),0)</f>
        <v>0</v>
      </c>
      <c r="CH50" s="6">
        <f>IF(Calculation!$P$6="Yes",'Proportional Share Calculation'!E53,0)</f>
        <v>1.1334737547878675</v>
      </c>
    </row>
    <row r="51" spans="1:86" ht="15">
      <c r="A51" s="12">
        <v>10123</v>
      </c>
      <c r="B51" s="165" t="s">
        <v>57</v>
      </c>
      <c r="C51" s="18">
        <f>IF(Calculation!$C$6='Reference Data'!C$2,Data!C51,0)</f>
        <v>0</v>
      </c>
      <c r="D51" s="4">
        <f>IF(Calculation!$C$6='Reference Data'!D$2,Data!D51,0)</f>
        <v>0</v>
      </c>
      <c r="E51" s="4">
        <f>IF(Calculation!$C$6='Reference Data'!E$2,Data!E51,0)</f>
        <v>518.6848386986302</v>
      </c>
      <c r="F51" s="4">
        <f>IF(Calculation!$C$6='Reference Data'!F$2,Data!F51,0)</f>
        <v>0</v>
      </c>
      <c r="G51" s="4">
        <f>IF(Calculation!$C$6='Reference Data'!G$2,Data!G51,0)</f>
        <v>0</v>
      </c>
      <c r="H51" s="4">
        <f>IF(Calculation!$C$6='Reference Data'!H$2,Data!H51,0)</f>
        <v>0</v>
      </c>
      <c r="I51" s="4">
        <f>IF(Calculation!$C$6='Reference Data'!I$2,Data!I51,0)</f>
        <v>0</v>
      </c>
      <c r="J51" s="4">
        <f>IF(Calculation!$C$6='Reference Data'!J$2,Data!J51,0)</f>
        <v>0</v>
      </c>
      <c r="K51" s="4">
        <f>IF(Calculation!$C$6='Reference Data'!K$2,Data!K51,0)</f>
        <v>0</v>
      </c>
      <c r="L51" s="4">
        <f>IF(Calculation!$C$6='Reference Data'!L$2,Data!L51,0)</f>
        <v>0</v>
      </c>
      <c r="M51" s="4">
        <f>IF(Calculation!$C$6='Reference Data'!M$2,Data!M51,0)</f>
        <v>0</v>
      </c>
      <c r="N51" s="4">
        <f>IF(Calculation!$C$6='Reference Data'!N$2,Data!N51,0)</f>
        <v>0</v>
      </c>
      <c r="O51" s="4">
        <f>IF(Calculation!$C$6='Reference Data'!O$2,Data!O51,0)</f>
        <v>0</v>
      </c>
      <c r="P51" s="4">
        <f>IF(Calculation!$C$6='Reference Data'!P$2,Data!P51,0)</f>
        <v>0</v>
      </c>
      <c r="Q51" s="4">
        <f>IF(Calculation!$C$6='Reference Data'!Q$2,Data!Q51,0)</f>
        <v>0</v>
      </c>
      <c r="R51" s="21">
        <f t="shared" si="2"/>
        <v>518.6848386986302</v>
      </c>
      <c r="S51" s="18">
        <f>IF(Calculation!$D$6="Yes",Data!R51,0)</f>
        <v>0</v>
      </c>
      <c r="T51" s="18">
        <f>IF(T$2=Calculation!$E$6,Data!S51,0)</f>
        <v>0</v>
      </c>
      <c r="U51" s="4">
        <f>IF(U$2=Calculation!$E$6,Data!T51,0)</f>
        <v>26</v>
      </c>
      <c r="V51" s="4">
        <f>IF(V$2=Calculation!$E$6,Data!U51,0)</f>
        <v>0</v>
      </c>
      <c r="W51" s="4">
        <f>IF(W$2=Calculation!$E$6,Data!V51,0)</f>
        <v>0</v>
      </c>
      <c r="X51" s="4">
        <f>IF(X$2=Calculation!$E$6,Data!W51,0)</f>
        <v>0</v>
      </c>
      <c r="Y51" s="4">
        <f>IF(Y$2=Calculation!$E$6,Data!X51,0)</f>
        <v>0</v>
      </c>
      <c r="Z51" s="4">
        <f>IF(Z$2=Calculation!$E$6,Data!Y51,0)</f>
        <v>0</v>
      </c>
      <c r="AA51" s="4">
        <f>IF(AA$2=Calculation!$E$6,Data!Z51,0)</f>
        <v>0</v>
      </c>
      <c r="AB51" s="4">
        <f>IF(AB$2=Calculation!$E$6,Data!AA51,0)</f>
        <v>0</v>
      </c>
      <c r="AC51" s="4">
        <f>IF(AC$2=Calculation!$E$6,Data!AB51,0)</f>
        <v>0</v>
      </c>
      <c r="AD51" s="4">
        <f>IF(AD$2=Calculation!$E$6,Data!AC51,0)</f>
        <v>0</v>
      </c>
      <c r="AE51" s="4">
        <f>IF(AE$2=Calculation!$E$6,Data!AD51,0)</f>
        <v>0</v>
      </c>
      <c r="AF51" s="4">
        <f>IF(AF$2=Calculation!$E$6,Data!AE51,0)</f>
        <v>0</v>
      </c>
      <c r="AG51" s="4">
        <f>IF(AG$2=Calculation!$E$6,Data!AF51,0)</f>
        <v>0</v>
      </c>
      <c r="AH51" s="6">
        <f t="shared" si="3"/>
        <v>26</v>
      </c>
      <c r="AI51" s="18">
        <f>IF(AI$2=Calculation!$F$6,0,0)</f>
        <v>0</v>
      </c>
      <c r="AJ51" s="4">
        <f>IF(AJ$2=Calculation!$F$6,Data!AG51,0)</f>
        <v>0</v>
      </c>
      <c r="AK51" s="4">
        <f>IF(AK$2=Calculation!$F$6,Data!AH51,0)</f>
        <v>15.719977168949772</v>
      </c>
      <c r="AL51" s="4">
        <f>IF(AL$2=Calculation!$F$6,Data!AI51,0)</f>
        <v>0</v>
      </c>
      <c r="AM51" s="4">
        <f>IF(AM$2=Calculation!$F$6,Data!AJ51,0)</f>
        <v>0</v>
      </c>
      <c r="AN51" s="4">
        <f>IF(AN$2=Calculation!$F$6,Data!AK51,0)</f>
        <v>0</v>
      </c>
      <c r="AO51" s="4">
        <f>IF(AO$2=Calculation!$F$6,Data!AL51,0)</f>
        <v>0</v>
      </c>
      <c r="AP51" s="4">
        <f>IF(AP$2=Calculation!$F$6,Data!AM51,0)</f>
        <v>0</v>
      </c>
      <c r="AQ51" s="6">
        <f t="shared" si="4"/>
        <v>15.719977168949772</v>
      </c>
      <c r="AR51" s="18">
        <f>IF(AR$2=Calculation!$G$6,0,0)</f>
        <v>0</v>
      </c>
      <c r="AS51" s="4">
        <f>IF(AS$2=Calculation!$G$6,Data!AN51,0)</f>
        <v>0</v>
      </c>
      <c r="AT51" s="4">
        <f>IF(AT$2=Calculation!$G$6,Data!AO51,0)</f>
        <v>0</v>
      </c>
      <c r="AU51" s="4">
        <f>IF(AU$2=Calculation!$G$6,Data!AP51,0)</f>
        <v>0</v>
      </c>
      <c r="AV51" s="4">
        <f>IF(AV$2=Calculation!$G$6,Data!AQ51,0)</f>
        <v>0</v>
      </c>
      <c r="AW51" s="4">
        <f>IF(AW$2=Calculation!$G$6,Data!AR51,0)</f>
        <v>0</v>
      </c>
      <c r="AX51" s="4">
        <f>IF(AX$2=Calculation!$G$6,Data!AS51,0)</f>
        <v>0</v>
      </c>
      <c r="AY51" s="4">
        <f>IF(AY$2=Calculation!$G$6,Data!AT51,0)</f>
        <v>0</v>
      </c>
      <c r="AZ51" s="6">
        <f t="shared" si="5"/>
        <v>0</v>
      </c>
      <c r="BA51" s="18">
        <f>IF(BA$2=Calculation!$H$6,0,0)</f>
        <v>0</v>
      </c>
      <c r="BB51" s="4">
        <f>IF(BB$2=Calculation!$H$6,Data!AU51,0)</f>
        <v>0</v>
      </c>
      <c r="BC51" s="4">
        <f>IF(BC$2=Calculation!$H$6,Data!AV51,0)</f>
        <v>0</v>
      </c>
      <c r="BD51" s="4">
        <f>IF(BD$2=Calculation!$H$6,Data!AW51,0)</f>
        <v>0</v>
      </c>
      <c r="BE51" s="4">
        <f>IF(BE$2=Calculation!$H$6,Data!AX51,0)</f>
        <v>0</v>
      </c>
      <c r="BF51" s="4">
        <f>IF(BF$2=Calculation!$H$6,Data!AY51,0)</f>
        <v>0</v>
      </c>
      <c r="BG51" s="4">
        <f>IF(BG$2=Calculation!$H$6,Data!AZ51,0)</f>
        <v>0</v>
      </c>
      <c r="BH51" s="4">
        <f>IF(BH$2=Calculation!$H$6,Data!BA51,0)</f>
        <v>0</v>
      </c>
      <c r="BI51" s="6">
        <f t="shared" si="6"/>
        <v>0</v>
      </c>
      <c r="BJ51" s="78">
        <f>IF(Calculation!$I$6="Yes",Data!BB51,0)</f>
        <v>0</v>
      </c>
      <c r="BK51" s="18">
        <f>IF(BK$2=Calculation!$M$4,0,0)</f>
        <v>0</v>
      </c>
      <c r="BL51" s="4">
        <f>IF(BL$2=Calculation!$M$4,Data!BW51,0)</f>
        <v>0</v>
      </c>
      <c r="BM51" s="4">
        <f>IF(BM$2=Calculation!$M$4,Data!BX51,0)</f>
        <v>9.5685</v>
      </c>
      <c r="BN51" s="4">
        <f>IF(BN$2=Calculation!$M$4,Data!BY51,0)</f>
        <v>0</v>
      </c>
      <c r="BO51" s="4">
        <f>IF(BO$2=Calculation!$M$4,Data!BZ51,0)</f>
        <v>0</v>
      </c>
      <c r="BP51" s="6">
        <f t="shared" si="8"/>
        <v>9.5685</v>
      </c>
      <c r="BQ51" s="4">
        <f>IF(Calculation!$K$6='Reference Data'!BQ$2,Data!BC51,0)</f>
        <v>0</v>
      </c>
      <c r="BR51" s="4">
        <f>IF(Calculation!$K$6='Reference Data'!BR$2,Data!BD51,0)</f>
        <v>0</v>
      </c>
      <c r="BS51" s="4">
        <f>IF(Calculation!$K$6='Reference Data'!BS$2,Data!BE51,0)</f>
        <v>0</v>
      </c>
      <c r="BT51" s="4">
        <f>IF(Calculation!$K$6='Reference Data'!BT$2,Data!BF51,0)</f>
        <v>549.199</v>
      </c>
      <c r="BU51" s="80">
        <f t="shared" si="9"/>
        <v>549.199</v>
      </c>
      <c r="BV51" s="18">
        <f>IF(Calculation!$L$6="Yes",IF((Calculation!J55)&lt;Calculation!K55,(Calculation!J55-Calculation!K55)*Calculation!$L$5,0),0)</f>
        <v>-72.23413847031952</v>
      </c>
      <c r="BW51" s="83">
        <f>IF(Calculation!$M$6="Yes",'Reference Data'!BP51*Calculation!$M$5,0)</f>
        <v>4.78425</v>
      </c>
      <c r="BX51" s="18">
        <f>IF(Calculation!$N$6='Reference Data'!BX$2,0,0)</f>
        <v>0</v>
      </c>
      <c r="BY51" s="4">
        <f>IF(Calculation!$N$6='Reference Data'!BY$2,Data!AU51*Calculation!$N$5,0)</f>
        <v>0</v>
      </c>
      <c r="BZ51" s="4">
        <f>IF(Calculation!$N$6='Reference Data'!BZ$2,Data!AV51*Calculation!$N$5,0)</f>
        <v>0</v>
      </c>
      <c r="CA51" s="4">
        <f>IF(Calculation!$N$6='Reference Data'!CA$2,Data!AW51*Calculation!$N$5,0)</f>
        <v>0</v>
      </c>
      <c r="CB51" s="4">
        <f>IF(Calculation!$N$6='Reference Data'!CB$2,Data!AX51*Calculation!$N$5,0)</f>
        <v>0</v>
      </c>
      <c r="CC51" s="4">
        <f>IF(Calculation!$N$6='Reference Data'!CC$2,Data!AY51*Calculation!$N$5,0)</f>
        <v>0</v>
      </c>
      <c r="CD51" s="4">
        <f>IF(Calculation!$N$6='Reference Data'!CD$2,Data!AZ51*Calculation!$N$5,0)</f>
        <v>0</v>
      </c>
      <c r="CE51" s="4">
        <f>IF(Calculation!$N$6='Reference Data'!CE$2,Data!BA51*Calculation!$N$5,0)</f>
        <v>0</v>
      </c>
      <c r="CF51" s="6">
        <f t="shared" si="7"/>
        <v>0</v>
      </c>
      <c r="CG51" s="83">
        <f>IF(Calculation!$O$6="Yes",IF((Calculation!J55-'Reference Data'!BU51)&gt;0,(Calculation!J55-'Reference Data'!BU51)*Calculation!$O$5,0),0)</f>
        <v>0</v>
      </c>
      <c r="CH51" s="6">
        <f>IF(Calculation!$P$6="Yes",'Proportional Share Calculation'!E54,0)</f>
        <v>13.914811008252245</v>
      </c>
    </row>
    <row r="52" spans="1:86" ht="15">
      <c r="A52" s="12">
        <v>10136</v>
      </c>
      <c r="B52" s="165" t="s">
        <v>58</v>
      </c>
      <c r="C52" s="18">
        <f>IF(Calculation!$C$6='Reference Data'!C$2,Data!C52,0)</f>
        <v>0</v>
      </c>
      <c r="D52" s="4">
        <f>IF(Calculation!$C$6='Reference Data'!D$2,Data!D52,0)</f>
        <v>0</v>
      </c>
      <c r="E52" s="4">
        <f>IF(Calculation!$C$6='Reference Data'!E$2,Data!E52,0)</f>
        <v>18.341732305936066</v>
      </c>
      <c r="F52" s="4">
        <f>IF(Calculation!$C$6='Reference Data'!F$2,Data!F52,0)</f>
        <v>0</v>
      </c>
      <c r="G52" s="4">
        <f>IF(Calculation!$C$6='Reference Data'!G$2,Data!G52,0)</f>
        <v>0</v>
      </c>
      <c r="H52" s="4">
        <f>IF(Calculation!$C$6='Reference Data'!H$2,Data!H52,0)</f>
        <v>0</v>
      </c>
      <c r="I52" s="4">
        <f>IF(Calculation!$C$6='Reference Data'!I$2,Data!I52,0)</f>
        <v>0</v>
      </c>
      <c r="J52" s="4">
        <f>IF(Calculation!$C$6='Reference Data'!J$2,Data!J52,0)</f>
        <v>0</v>
      </c>
      <c r="K52" s="4">
        <f>IF(Calculation!$C$6='Reference Data'!K$2,Data!K52,0)</f>
        <v>0</v>
      </c>
      <c r="L52" s="4">
        <f>IF(Calculation!$C$6='Reference Data'!L$2,Data!L52,0)</f>
        <v>0</v>
      </c>
      <c r="M52" s="4">
        <f>IF(Calculation!$C$6='Reference Data'!M$2,Data!M52,0)</f>
        <v>0</v>
      </c>
      <c r="N52" s="4">
        <f>IF(Calculation!$C$6='Reference Data'!N$2,Data!N52,0)</f>
        <v>0</v>
      </c>
      <c r="O52" s="4">
        <f>IF(Calculation!$C$6='Reference Data'!O$2,Data!O52,0)</f>
        <v>0</v>
      </c>
      <c r="P52" s="4">
        <f>IF(Calculation!$C$6='Reference Data'!P$2,Data!P52,0)</f>
        <v>0</v>
      </c>
      <c r="Q52" s="4">
        <f>IF(Calculation!$C$6='Reference Data'!Q$2,Data!Q52,0)</f>
        <v>0</v>
      </c>
      <c r="R52" s="21">
        <f t="shared" si="2"/>
        <v>18.341732305936066</v>
      </c>
      <c r="S52" s="18">
        <f>IF(Calculation!$D$6="Yes",Data!R52,0)</f>
        <v>0</v>
      </c>
      <c r="T52" s="18">
        <f>IF(T$2=Calculation!$E$6,Data!S52,0)</f>
        <v>0</v>
      </c>
      <c r="U52" s="4">
        <f>IF(U$2=Calculation!$E$6,Data!T52,0)</f>
        <v>0</v>
      </c>
      <c r="V52" s="4">
        <f>IF(V$2=Calculation!$E$6,Data!U52,0)</f>
        <v>0</v>
      </c>
      <c r="W52" s="4">
        <f>IF(W$2=Calculation!$E$6,Data!V52,0)</f>
        <v>0</v>
      </c>
      <c r="X52" s="4">
        <f>IF(X$2=Calculation!$E$6,Data!W52,0)</f>
        <v>0</v>
      </c>
      <c r="Y52" s="4">
        <f>IF(Y$2=Calculation!$E$6,Data!X52,0)</f>
        <v>0</v>
      </c>
      <c r="Z52" s="4">
        <f>IF(Z$2=Calculation!$E$6,Data!Y52,0)</f>
        <v>0</v>
      </c>
      <c r="AA52" s="4">
        <f>IF(AA$2=Calculation!$E$6,Data!Z52,0)</f>
        <v>0</v>
      </c>
      <c r="AB52" s="4">
        <f>IF(AB$2=Calculation!$E$6,Data!AA52,0)</f>
        <v>0</v>
      </c>
      <c r="AC52" s="4">
        <f>IF(AC$2=Calculation!$E$6,Data!AB52,0)</f>
        <v>0</v>
      </c>
      <c r="AD52" s="4">
        <f>IF(AD$2=Calculation!$E$6,Data!AC52,0)</f>
        <v>0</v>
      </c>
      <c r="AE52" s="4">
        <f>IF(AE$2=Calculation!$E$6,Data!AD52,0)</f>
        <v>0</v>
      </c>
      <c r="AF52" s="4">
        <f>IF(AF$2=Calculation!$E$6,Data!AE52,0)</f>
        <v>0</v>
      </c>
      <c r="AG52" s="4">
        <f>IF(AG$2=Calculation!$E$6,Data!AF52,0)</f>
        <v>0</v>
      </c>
      <c r="AH52" s="6">
        <f t="shared" si="3"/>
        <v>0</v>
      </c>
      <c r="AI52" s="18">
        <f>IF(AI$2=Calculation!$F$6,0,0)</f>
        <v>0</v>
      </c>
      <c r="AJ52" s="4">
        <f>IF(AJ$2=Calculation!$F$6,Data!AG52,0)</f>
        <v>0</v>
      </c>
      <c r="AK52" s="4">
        <f>IF(AK$2=Calculation!$F$6,Data!AH52,0)</f>
        <v>0</v>
      </c>
      <c r="AL52" s="4">
        <f>IF(AL$2=Calculation!$F$6,Data!AI52,0)</f>
        <v>0</v>
      </c>
      <c r="AM52" s="4">
        <f>IF(AM$2=Calculation!$F$6,Data!AJ52,0)</f>
        <v>0</v>
      </c>
      <c r="AN52" s="4">
        <f>IF(AN$2=Calculation!$F$6,Data!AK52,0)</f>
        <v>0</v>
      </c>
      <c r="AO52" s="4">
        <f>IF(AO$2=Calculation!$F$6,Data!AL52,0)</f>
        <v>0</v>
      </c>
      <c r="AP52" s="4">
        <f>IF(AP$2=Calculation!$F$6,Data!AM52,0)</f>
        <v>0</v>
      </c>
      <c r="AQ52" s="6">
        <f t="shared" si="4"/>
        <v>0</v>
      </c>
      <c r="AR52" s="18">
        <f>IF(AR$2=Calculation!$G$6,0,0)</f>
        <v>0</v>
      </c>
      <c r="AS52" s="4">
        <f>IF(AS$2=Calculation!$G$6,Data!AN52,0)</f>
        <v>0</v>
      </c>
      <c r="AT52" s="4">
        <f>IF(AT$2=Calculation!$G$6,Data!AO52,0)</f>
        <v>0</v>
      </c>
      <c r="AU52" s="4">
        <f>IF(AU$2=Calculation!$G$6,Data!AP52,0)</f>
        <v>0</v>
      </c>
      <c r="AV52" s="4">
        <f>IF(AV$2=Calculation!$G$6,Data!AQ52,0)</f>
        <v>0</v>
      </c>
      <c r="AW52" s="4">
        <f>IF(AW$2=Calculation!$G$6,Data!AR52,0)</f>
        <v>0</v>
      </c>
      <c r="AX52" s="4">
        <f>IF(AX$2=Calculation!$G$6,Data!AS52,0)</f>
        <v>0</v>
      </c>
      <c r="AY52" s="4">
        <f>IF(AY$2=Calculation!$G$6,Data!AT52,0)</f>
        <v>0</v>
      </c>
      <c r="AZ52" s="6">
        <f t="shared" si="5"/>
        <v>0</v>
      </c>
      <c r="BA52" s="18">
        <f>IF(BA$2=Calculation!$H$6,0,0)</f>
        <v>0</v>
      </c>
      <c r="BB52" s="4">
        <f>IF(BB$2=Calculation!$H$6,Data!AU52,0)</f>
        <v>0</v>
      </c>
      <c r="BC52" s="4">
        <f>IF(BC$2=Calculation!$H$6,Data!AV52,0)</f>
        <v>0</v>
      </c>
      <c r="BD52" s="4">
        <f>IF(BD$2=Calculation!$H$6,Data!AW52,0)</f>
        <v>0</v>
      </c>
      <c r="BE52" s="4">
        <f>IF(BE$2=Calculation!$H$6,Data!AX52,0)</f>
        <v>0</v>
      </c>
      <c r="BF52" s="4">
        <f>IF(BF$2=Calculation!$H$6,Data!AY52,0)</f>
        <v>0</v>
      </c>
      <c r="BG52" s="4">
        <f>IF(BG$2=Calculation!$H$6,Data!AZ52,0)</f>
        <v>0</v>
      </c>
      <c r="BH52" s="4">
        <f>IF(BH$2=Calculation!$H$6,Data!BA52,0)</f>
        <v>0</v>
      </c>
      <c r="BI52" s="6">
        <f t="shared" si="6"/>
        <v>0</v>
      </c>
      <c r="BJ52" s="78">
        <f>IF(Calculation!$I$6="Yes",Data!BB52,0)</f>
        <v>0</v>
      </c>
      <c r="BK52" s="18">
        <f>IF(BK$2=Calculation!$M$4,0,0)</f>
        <v>0</v>
      </c>
      <c r="BL52" s="4">
        <f>IF(BL$2=Calculation!$M$4,Data!BW52,0)</f>
        <v>0</v>
      </c>
      <c r="BM52" s="4">
        <f>IF(BM$2=Calculation!$M$4,Data!BX52,0)</f>
        <v>0.003</v>
      </c>
      <c r="BN52" s="4">
        <f>IF(BN$2=Calculation!$M$4,Data!BY52,0)</f>
        <v>0</v>
      </c>
      <c r="BO52" s="4">
        <f>IF(BO$2=Calculation!$M$4,Data!BZ52,0)</f>
        <v>0</v>
      </c>
      <c r="BP52" s="6">
        <f t="shared" si="8"/>
        <v>0.003</v>
      </c>
      <c r="BQ52" s="4">
        <f>IF(Calculation!$K$6='Reference Data'!BQ$2,Data!BC52,0)</f>
        <v>0</v>
      </c>
      <c r="BR52" s="4">
        <f>IF(Calculation!$K$6='Reference Data'!BR$2,Data!BD52,0)</f>
        <v>0</v>
      </c>
      <c r="BS52" s="4">
        <f>IF(Calculation!$K$6='Reference Data'!BS$2,Data!BE52,0)</f>
        <v>0</v>
      </c>
      <c r="BT52" s="4">
        <f>IF(Calculation!$K$6='Reference Data'!BT$2,Data!BF52,0)</f>
        <v>18.537</v>
      </c>
      <c r="BU52" s="80">
        <f t="shared" si="9"/>
        <v>18.537</v>
      </c>
      <c r="BV52" s="18">
        <f>IF(Calculation!$L$6="Yes",IF((Calculation!J56)&lt;Calculation!K56,(Calculation!J56-Calculation!K56)*Calculation!$L$5,0),0)</f>
        <v>-0.19526769406393285</v>
      </c>
      <c r="BW52" s="83">
        <f>IF(Calculation!$M$6="Yes",'Reference Data'!BP52*Calculation!$M$5,0)</f>
        <v>0.0015</v>
      </c>
      <c r="BX52" s="18">
        <f>IF(Calculation!$N$6='Reference Data'!BX$2,0,0)</f>
        <v>0</v>
      </c>
      <c r="BY52" s="4">
        <f>IF(Calculation!$N$6='Reference Data'!BY$2,Data!AU52*Calculation!$N$5,0)</f>
        <v>0</v>
      </c>
      <c r="BZ52" s="4">
        <f>IF(Calculation!$N$6='Reference Data'!BZ$2,Data!AV52*Calculation!$N$5,0)</f>
        <v>0</v>
      </c>
      <c r="CA52" s="4">
        <f>IF(Calculation!$N$6='Reference Data'!CA$2,Data!AW52*Calculation!$N$5,0)</f>
        <v>0</v>
      </c>
      <c r="CB52" s="4">
        <f>IF(Calculation!$N$6='Reference Data'!CB$2,Data!AX52*Calculation!$N$5,0)</f>
        <v>0</v>
      </c>
      <c r="CC52" s="4">
        <f>IF(Calculation!$N$6='Reference Data'!CC$2,Data!AY52*Calculation!$N$5,0)</f>
        <v>0</v>
      </c>
      <c r="CD52" s="4">
        <f>IF(Calculation!$N$6='Reference Data'!CD$2,Data!AZ52*Calculation!$N$5,0)</f>
        <v>0</v>
      </c>
      <c r="CE52" s="4">
        <f>IF(Calculation!$N$6='Reference Data'!CE$2,Data!BA52*Calculation!$N$5,0)</f>
        <v>0</v>
      </c>
      <c r="CF52" s="6">
        <f t="shared" si="7"/>
        <v>0</v>
      </c>
      <c r="CG52" s="83">
        <f>IF(Calculation!$O$6="Yes",IF((Calculation!J56-'Reference Data'!BU52)&gt;0,(Calculation!J56-'Reference Data'!BU52)*Calculation!$O$5,0),0)</f>
        <v>0</v>
      </c>
      <c r="CH52" s="6">
        <f>IF(Calculation!$P$6="Yes",'Proportional Share Calculation'!E55,0)</f>
        <v>0.5298247671014998</v>
      </c>
    </row>
    <row r="53" spans="1:86" ht="15">
      <c r="A53" s="12">
        <v>10142</v>
      </c>
      <c r="B53" s="165" t="s">
        <v>59</v>
      </c>
      <c r="C53" s="18">
        <f>IF(Calculation!$C$6='Reference Data'!C$2,Data!C53,0)</f>
        <v>0</v>
      </c>
      <c r="D53" s="4">
        <f>IF(Calculation!$C$6='Reference Data'!D$2,Data!D53,0)</f>
        <v>0</v>
      </c>
      <c r="E53" s="4">
        <f>IF(Calculation!$C$6='Reference Data'!E$2,Data!E53,0)</f>
        <v>3.2431816210045668</v>
      </c>
      <c r="F53" s="4">
        <f>IF(Calculation!$C$6='Reference Data'!F$2,Data!F53,0)</f>
        <v>0</v>
      </c>
      <c r="G53" s="4">
        <f>IF(Calculation!$C$6='Reference Data'!G$2,Data!G53,0)</f>
        <v>0</v>
      </c>
      <c r="H53" s="4">
        <f>IF(Calculation!$C$6='Reference Data'!H$2,Data!H53,0)</f>
        <v>0</v>
      </c>
      <c r="I53" s="4">
        <f>IF(Calculation!$C$6='Reference Data'!I$2,Data!I53,0)</f>
        <v>0</v>
      </c>
      <c r="J53" s="4">
        <f>IF(Calculation!$C$6='Reference Data'!J$2,Data!J53,0)</f>
        <v>0</v>
      </c>
      <c r="K53" s="4">
        <f>IF(Calculation!$C$6='Reference Data'!K$2,Data!K53,0)</f>
        <v>0</v>
      </c>
      <c r="L53" s="4">
        <f>IF(Calculation!$C$6='Reference Data'!L$2,Data!L53,0)</f>
        <v>0</v>
      </c>
      <c r="M53" s="4">
        <f>IF(Calculation!$C$6='Reference Data'!M$2,Data!M53,0)</f>
        <v>0</v>
      </c>
      <c r="N53" s="4">
        <f>IF(Calculation!$C$6='Reference Data'!N$2,Data!N53,0)</f>
        <v>0</v>
      </c>
      <c r="O53" s="4">
        <f>IF(Calculation!$C$6='Reference Data'!O$2,Data!O53,0)</f>
        <v>0</v>
      </c>
      <c r="P53" s="4">
        <f>IF(Calculation!$C$6='Reference Data'!P$2,Data!P53,0)</f>
        <v>0</v>
      </c>
      <c r="Q53" s="4">
        <f>IF(Calculation!$C$6='Reference Data'!Q$2,Data!Q53,0)</f>
        <v>0</v>
      </c>
      <c r="R53" s="21">
        <f t="shared" si="2"/>
        <v>3.2431816210045668</v>
      </c>
      <c r="S53" s="18">
        <f>IF(Calculation!$D$6="Yes",Data!R53,0)</f>
        <v>0</v>
      </c>
      <c r="T53" s="18">
        <f>IF(T$2=Calculation!$E$6,Data!S53,0)</f>
        <v>0</v>
      </c>
      <c r="U53" s="4">
        <f>IF(U$2=Calculation!$E$6,Data!T53,0)</f>
        <v>0</v>
      </c>
      <c r="V53" s="4">
        <f>IF(V$2=Calculation!$E$6,Data!U53,0)</f>
        <v>0</v>
      </c>
      <c r="W53" s="4">
        <f>IF(W$2=Calculation!$E$6,Data!V53,0)</f>
        <v>0</v>
      </c>
      <c r="X53" s="4">
        <f>IF(X$2=Calculation!$E$6,Data!W53,0)</f>
        <v>0</v>
      </c>
      <c r="Y53" s="4">
        <f>IF(Y$2=Calculation!$E$6,Data!X53,0)</f>
        <v>0</v>
      </c>
      <c r="Z53" s="4">
        <f>IF(Z$2=Calculation!$E$6,Data!Y53,0)</f>
        <v>0</v>
      </c>
      <c r="AA53" s="4">
        <f>IF(AA$2=Calculation!$E$6,Data!Z53,0)</f>
        <v>0</v>
      </c>
      <c r="AB53" s="4">
        <f>IF(AB$2=Calculation!$E$6,Data!AA53,0)</f>
        <v>0</v>
      </c>
      <c r="AC53" s="4">
        <f>IF(AC$2=Calculation!$E$6,Data!AB53,0)</f>
        <v>0</v>
      </c>
      <c r="AD53" s="4">
        <f>IF(AD$2=Calculation!$E$6,Data!AC53,0)</f>
        <v>0</v>
      </c>
      <c r="AE53" s="4">
        <f>IF(AE$2=Calculation!$E$6,Data!AD53,0)</f>
        <v>0</v>
      </c>
      <c r="AF53" s="4">
        <f>IF(AF$2=Calculation!$E$6,Data!AE53,0)</f>
        <v>0</v>
      </c>
      <c r="AG53" s="4">
        <f>IF(AG$2=Calculation!$E$6,Data!AF53,0)</f>
        <v>0</v>
      </c>
      <c r="AH53" s="6">
        <f t="shared" si="3"/>
        <v>0</v>
      </c>
      <c r="AI53" s="18">
        <f>IF(AI$2=Calculation!$F$6,0,0)</f>
        <v>0</v>
      </c>
      <c r="AJ53" s="4">
        <f>IF(AJ$2=Calculation!$F$6,Data!AG53,0)</f>
        <v>0</v>
      </c>
      <c r="AK53" s="4">
        <f>IF(AK$2=Calculation!$F$6,Data!AH53,0)</f>
        <v>0</v>
      </c>
      <c r="AL53" s="4">
        <f>IF(AL$2=Calculation!$F$6,Data!AI53,0)</f>
        <v>0</v>
      </c>
      <c r="AM53" s="4">
        <f>IF(AM$2=Calculation!$F$6,Data!AJ53,0)</f>
        <v>0</v>
      </c>
      <c r="AN53" s="4">
        <f>IF(AN$2=Calculation!$F$6,Data!AK53,0)</f>
        <v>0</v>
      </c>
      <c r="AO53" s="4">
        <f>IF(AO$2=Calculation!$F$6,Data!AL53,0)</f>
        <v>0</v>
      </c>
      <c r="AP53" s="4">
        <f>IF(AP$2=Calculation!$F$6,Data!AM53,0)</f>
        <v>0</v>
      </c>
      <c r="AQ53" s="6">
        <f t="shared" si="4"/>
        <v>0</v>
      </c>
      <c r="AR53" s="18">
        <f>IF(AR$2=Calculation!$G$6,0,0)</f>
        <v>0</v>
      </c>
      <c r="AS53" s="4">
        <f>IF(AS$2=Calculation!$G$6,Data!AN53,0)</f>
        <v>0</v>
      </c>
      <c r="AT53" s="4">
        <f>IF(AT$2=Calculation!$G$6,Data!AO53,0)</f>
        <v>0</v>
      </c>
      <c r="AU53" s="4">
        <f>IF(AU$2=Calculation!$G$6,Data!AP53,0)</f>
        <v>0</v>
      </c>
      <c r="AV53" s="4">
        <f>IF(AV$2=Calculation!$G$6,Data!AQ53,0)</f>
        <v>0</v>
      </c>
      <c r="AW53" s="4">
        <f>IF(AW$2=Calculation!$G$6,Data!AR53,0)</f>
        <v>0</v>
      </c>
      <c r="AX53" s="4">
        <f>IF(AX$2=Calculation!$G$6,Data!AS53,0)</f>
        <v>0</v>
      </c>
      <c r="AY53" s="4">
        <f>IF(AY$2=Calculation!$G$6,Data!AT53,0)</f>
        <v>0</v>
      </c>
      <c r="AZ53" s="6">
        <f t="shared" si="5"/>
        <v>0</v>
      </c>
      <c r="BA53" s="18">
        <f>IF(BA$2=Calculation!$H$6,0,0)</f>
        <v>0</v>
      </c>
      <c r="BB53" s="4">
        <f>IF(BB$2=Calculation!$H$6,Data!AU53,0)</f>
        <v>0</v>
      </c>
      <c r="BC53" s="4">
        <f>IF(BC$2=Calculation!$H$6,Data!AV53,0)</f>
        <v>0</v>
      </c>
      <c r="BD53" s="4">
        <f>IF(BD$2=Calculation!$H$6,Data!AW53,0)</f>
        <v>0</v>
      </c>
      <c r="BE53" s="4">
        <f>IF(BE$2=Calculation!$H$6,Data!AX53,0)</f>
        <v>0</v>
      </c>
      <c r="BF53" s="4">
        <f>IF(BF$2=Calculation!$H$6,Data!AY53,0)</f>
        <v>0</v>
      </c>
      <c r="BG53" s="4">
        <f>IF(BG$2=Calculation!$H$6,Data!AZ53,0)</f>
        <v>0</v>
      </c>
      <c r="BH53" s="4">
        <f>IF(BH$2=Calculation!$H$6,Data!BA53,0)</f>
        <v>0</v>
      </c>
      <c r="BI53" s="6">
        <f t="shared" si="6"/>
        <v>0</v>
      </c>
      <c r="BJ53" s="78">
        <f>IF(Calculation!$I$6="Yes",Data!BB53,0)</f>
        <v>0</v>
      </c>
      <c r="BK53" s="18">
        <f>IF(BK$2=Calculation!$M$4,0,0)</f>
        <v>0</v>
      </c>
      <c r="BL53" s="4">
        <f>IF(BL$2=Calculation!$M$4,Data!BW53,0)</f>
        <v>0</v>
      </c>
      <c r="BM53" s="4">
        <f>IF(BM$2=Calculation!$M$4,Data!BX53,0)</f>
        <v>0</v>
      </c>
      <c r="BN53" s="4">
        <f>IF(BN$2=Calculation!$M$4,Data!BY53,0)</f>
        <v>0</v>
      </c>
      <c r="BO53" s="4">
        <f>IF(BO$2=Calculation!$M$4,Data!BZ53,0)</f>
        <v>0</v>
      </c>
      <c r="BP53" s="6">
        <f t="shared" si="8"/>
        <v>0</v>
      </c>
      <c r="BQ53" s="4">
        <f>IF(Calculation!$K$6='Reference Data'!BQ$2,Data!BC53,0)</f>
        <v>0</v>
      </c>
      <c r="BR53" s="4">
        <f>IF(Calculation!$K$6='Reference Data'!BR$2,Data!BD53,0)</f>
        <v>0</v>
      </c>
      <c r="BS53" s="4">
        <f>IF(Calculation!$K$6='Reference Data'!BS$2,Data!BE53,0)</f>
        <v>0</v>
      </c>
      <c r="BT53" s="4">
        <f>IF(Calculation!$K$6='Reference Data'!BT$2,Data!BF53,0)</f>
        <v>2.687</v>
      </c>
      <c r="BU53" s="80">
        <f t="shared" si="9"/>
        <v>2.687</v>
      </c>
      <c r="BV53" s="18">
        <f>IF(Calculation!$L$6="Yes",IF((Calculation!J57)&lt;Calculation!K57,(Calculation!J57-Calculation!K57)*Calculation!$L$5,0),0)</f>
        <v>0</v>
      </c>
      <c r="BW53" s="83">
        <f>IF(Calculation!$M$6="Yes",'Reference Data'!BP53*Calculation!$M$5,0)</f>
        <v>0</v>
      </c>
      <c r="BX53" s="18">
        <f>IF(Calculation!$N$6='Reference Data'!BX$2,0,0)</f>
        <v>0</v>
      </c>
      <c r="BY53" s="4">
        <f>IF(Calculation!$N$6='Reference Data'!BY$2,Data!AU53*Calculation!$N$5,0)</f>
        <v>0</v>
      </c>
      <c r="BZ53" s="4">
        <f>IF(Calculation!$N$6='Reference Data'!BZ$2,Data!AV53*Calculation!$N$5,0)</f>
        <v>0</v>
      </c>
      <c r="CA53" s="4">
        <f>IF(Calculation!$N$6='Reference Data'!CA$2,Data!AW53*Calculation!$N$5,0)</f>
        <v>0</v>
      </c>
      <c r="CB53" s="4">
        <f>IF(Calculation!$N$6='Reference Data'!CB$2,Data!AX53*Calculation!$N$5,0)</f>
        <v>0</v>
      </c>
      <c r="CC53" s="4">
        <f>IF(Calculation!$N$6='Reference Data'!CC$2,Data!AY53*Calculation!$N$5,0)</f>
        <v>0</v>
      </c>
      <c r="CD53" s="4">
        <f>IF(Calculation!$N$6='Reference Data'!CD$2,Data!AZ53*Calculation!$N$5,0)</f>
        <v>0</v>
      </c>
      <c r="CE53" s="4">
        <f>IF(Calculation!$N$6='Reference Data'!CE$2,Data!BA53*Calculation!$N$5,0)</f>
        <v>0</v>
      </c>
      <c r="CF53" s="6">
        <f t="shared" si="7"/>
        <v>0</v>
      </c>
      <c r="CG53" s="83">
        <f>IF(Calculation!$O$6="Yes",IF((Calculation!J57-'Reference Data'!BU53)&gt;0,(Calculation!J57-'Reference Data'!BU53)*Calculation!$O$5,0),0)</f>
        <v>0.13904540525114173</v>
      </c>
      <c r="CH53" s="6">
        <f>IF(Calculation!$P$6="Yes",'Proportional Share Calculation'!E56,0)</f>
        <v>0.08162731756773885</v>
      </c>
    </row>
    <row r="54" spans="1:86" ht="15">
      <c r="A54" s="12">
        <v>10144</v>
      </c>
      <c r="B54" s="165" t="s">
        <v>60</v>
      </c>
      <c r="C54" s="18">
        <f>IF(Calculation!$C$6='Reference Data'!C$2,Data!C54,0)</f>
        <v>0</v>
      </c>
      <c r="D54" s="4">
        <f>IF(Calculation!$C$6='Reference Data'!D$2,Data!D54,0)</f>
        <v>0</v>
      </c>
      <c r="E54" s="4">
        <f>IF(Calculation!$C$6='Reference Data'!E$2,Data!E54,0)</f>
        <v>3.2988320776255713</v>
      </c>
      <c r="F54" s="4">
        <f>IF(Calculation!$C$6='Reference Data'!F$2,Data!F54,0)</f>
        <v>0</v>
      </c>
      <c r="G54" s="4">
        <f>IF(Calculation!$C$6='Reference Data'!G$2,Data!G54,0)</f>
        <v>0</v>
      </c>
      <c r="H54" s="4">
        <f>IF(Calculation!$C$6='Reference Data'!H$2,Data!H54,0)</f>
        <v>0</v>
      </c>
      <c r="I54" s="4">
        <f>IF(Calculation!$C$6='Reference Data'!I$2,Data!I54,0)</f>
        <v>0</v>
      </c>
      <c r="J54" s="4">
        <f>IF(Calculation!$C$6='Reference Data'!J$2,Data!J54,0)</f>
        <v>0</v>
      </c>
      <c r="K54" s="4">
        <f>IF(Calculation!$C$6='Reference Data'!K$2,Data!K54,0)</f>
        <v>0</v>
      </c>
      <c r="L54" s="4">
        <f>IF(Calculation!$C$6='Reference Data'!L$2,Data!L54,0)</f>
        <v>0</v>
      </c>
      <c r="M54" s="4">
        <f>IF(Calculation!$C$6='Reference Data'!M$2,Data!M54,0)</f>
        <v>0</v>
      </c>
      <c r="N54" s="4">
        <f>IF(Calculation!$C$6='Reference Data'!N$2,Data!N54,0)</f>
        <v>0</v>
      </c>
      <c r="O54" s="4">
        <f>IF(Calculation!$C$6='Reference Data'!O$2,Data!O54,0)</f>
        <v>0</v>
      </c>
      <c r="P54" s="4">
        <f>IF(Calculation!$C$6='Reference Data'!P$2,Data!P54,0)</f>
        <v>0</v>
      </c>
      <c r="Q54" s="4">
        <f>IF(Calculation!$C$6='Reference Data'!Q$2,Data!Q54,0)</f>
        <v>0</v>
      </c>
      <c r="R54" s="21">
        <f t="shared" si="2"/>
        <v>3.2988320776255713</v>
      </c>
      <c r="S54" s="18">
        <f>IF(Calculation!$D$6="Yes",Data!R54,0)</f>
        <v>0</v>
      </c>
      <c r="T54" s="18">
        <f>IF(T$2=Calculation!$E$6,Data!S54,0)</f>
        <v>0</v>
      </c>
      <c r="U54" s="4">
        <f>IF(U$2=Calculation!$E$6,Data!T54,0)</f>
        <v>0</v>
      </c>
      <c r="V54" s="4">
        <f>IF(V$2=Calculation!$E$6,Data!U54,0)</f>
        <v>0</v>
      </c>
      <c r="W54" s="4">
        <f>IF(W$2=Calculation!$E$6,Data!V54,0)</f>
        <v>0</v>
      </c>
      <c r="X54" s="4">
        <f>IF(X$2=Calculation!$E$6,Data!W54,0)</f>
        <v>0</v>
      </c>
      <c r="Y54" s="4">
        <f>IF(Y$2=Calculation!$E$6,Data!X54,0)</f>
        <v>0</v>
      </c>
      <c r="Z54" s="4">
        <f>IF(Z$2=Calculation!$E$6,Data!Y54,0)</f>
        <v>0</v>
      </c>
      <c r="AA54" s="4">
        <f>IF(AA$2=Calculation!$E$6,Data!Z54,0)</f>
        <v>0</v>
      </c>
      <c r="AB54" s="4">
        <f>IF(AB$2=Calculation!$E$6,Data!AA54,0)</f>
        <v>0</v>
      </c>
      <c r="AC54" s="4">
        <f>IF(AC$2=Calculation!$E$6,Data!AB54,0)</f>
        <v>0</v>
      </c>
      <c r="AD54" s="4">
        <f>IF(AD$2=Calculation!$E$6,Data!AC54,0)</f>
        <v>0</v>
      </c>
      <c r="AE54" s="4">
        <f>IF(AE$2=Calculation!$E$6,Data!AD54,0)</f>
        <v>0</v>
      </c>
      <c r="AF54" s="4">
        <f>IF(AF$2=Calculation!$E$6,Data!AE54,0)</f>
        <v>0</v>
      </c>
      <c r="AG54" s="4">
        <f>IF(AG$2=Calculation!$E$6,Data!AF54,0)</f>
        <v>0</v>
      </c>
      <c r="AH54" s="6">
        <f t="shared" si="3"/>
        <v>0</v>
      </c>
      <c r="AI54" s="18">
        <f>IF(AI$2=Calculation!$F$6,0,0)</f>
        <v>0</v>
      </c>
      <c r="AJ54" s="4">
        <f>IF(AJ$2=Calculation!$F$6,Data!AG54,0)</f>
        <v>0</v>
      </c>
      <c r="AK54" s="4">
        <f>IF(AK$2=Calculation!$F$6,Data!AH54,0)</f>
        <v>0</v>
      </c>
      <c r="AL54" s="4">
        <f>IF(AL$2=Calculation!$F$6,Data!AI54,0)</f>
        <v>0</v>
      </c>
      <c r="AM54" s="4">
        <f>IF(AM$2=Calculation!$F$6,Data!AJ54,0)</f>
        <v>0</v>
      </c>
      <c r="AN54" s="4">
        <f>IF(AN$2=Calculation!$F$6,Data!AK54,0)</f>
        <v>0</v>
      </c>
      <c r="AO54" s="4">
        <f>IF(AO$2=Calculation!$F$6,Data!AL54,0)</f>
        <v>0</v>
      </c>
      <c r="AP54" s="4">
        <f>IF(AP$2=Calculation!$F$6,Data!AM54,0)</f>
        <v>0</v>
      </c>
      <c r="AQ54" s="6">
        <f t="shared" si="4"/>
        <v>0</v>
      </c>
      <c r="AR54" s="18">
        <f>IF(AR$2=Calculation!$G$6,0,0)</f>
        <v>0</v>
      </c>
      <c r="AS54" s="4">
        <f>IF(AS$2=Calculation!$G$6,Data!AN54,0)</f>
        <v>0</v>
      </c>
      <c r="AT54" s="4">
        <f>IF(AT$2=Calculation!$G$6,Data!AO54,0)</f>
        <v>0</v>
      </c>
      <c r="AU54" s="4">
        <f>IF(AU$2=Calculation!$G$6,Data!AP54,0)</f>
        <v>0</v>
      </c>
      <c r="AV54" s="4">
        <f>IF(AV$2=Calculation!$G$6,Data!AQ54,0)</f>
        <v>0</v>
      </c>
      <c r="AW54" s="4">
        <f>IF(AW$2=Calculation!$G$6,Data!AR54,0)</f>
        <v>0</v>
      </c>
      <c r="AX54" s="4">
        <f>IF(AX$2=Calculation!$G$6,Data!AS54,0)</f>
        <v>0</v>
      </c>
      <c r="AY54" s="4">
        <f>IF(AY$2=Calculation!$G$6,Data!AT54,0)</f>
        <v>0</v>
      </c>
      <c r="AZ54" s="6">
        <f t="shared" si="5"/>
        <v>0</v>
      </c>
      <c r="BA54" s="18">
        <f>IF(BA$2=Calculation!$H$6,0,0)</f>
        <v>0</v>
      </c>
      <c r="BB54" s="4">
        <f>IF(BB$2=Calculation!$H$6,Data!AU54,0)</f>
        <v>0</v>
      </c>
      <c r="BC54" s="4">
        <f>IF(BC$2=Calculation!$H$6,Data!AV54,0)</f>
        <v>0</v>
      </c>
      <c r="BD54" s="4">
        <f>IF(BD$2=Calculation!$H$6,Data!AW54,0)</f>
        <v>0</v>
      </c>
      <c r="BE54" s="4">
        <f>IF(BE$2=Calculation!$H$6,Data!AX54,0)</f>
        <v>0</v>
      </c>
      <c r="BF54" s="4">
        <f>IF(BF$2=Calculation!$H$6,Data!AY54,0)</f>
        <v>0</v>
      </c>
      <c r="BG54" s="4">
        <f>IF(BG$2=Calculation!$H$6,Data!AZ54,0)</f>
        <v>0</v>
      </c>
      <c r="BH54" s="4">
        <f>IF(BH$2=Calculation!$H$6,Data!BA54,0)</f>
        <v>0</v>
      </c>
      <c r="BI54" s="6">
        <f t="shared" si="6"/>
        <v>0</v>
      </c>
      <c r="BJ54" s="78">
        <f>IF(Calculation!$I$6="Yes",Data!BB54,0)</f>
        <v>0</v>
      </c>
      <c r="BK54" s="18">
        <f>IF(BK$2=Calculation!$M$4,0,0)</f>
        <v>0</v>
      </c>
      <c r="BL54" s="4">
        <f>IF(BL$2=Calculation!$M$4,Data!BW54,0)</f>
        <v>0</v>
      </c>
      <c r="BM54" s="4">
        <f>IF(BM$2=Calculation!$M$4,Data!BX54,0)</f>
        <v>0</v>
      </c>
      <c r="BN54" s="4">
        <f>IF(BN$2=Calculation!$M$4,Data!BY54,0)</f>
        <v>0</v>
      </c>
      <c r="BO54" s="4">
        <f>IF(BO$2=Calculation!$M$4,Data!BZ54,0)</f>
        <v>0</v>
      </c>
      <c r="BP54" s="6">
        <f t="shared" si="8"/>
        <v>0</v>
      </c>
      <c r="BQ54" s="4">
        <f>IF(Calculation!$K$6='Reference Data'!BQ$2,Data!BC54,0)</f>
        <v>0</v>
      </c>
      <c r="BR54" s="4">
        <f>IF(Calculation!$K$6='Reference Data'!BR$2,Data!BD54,0)</f>
        <v>0</v>
      </c>
      <c r="BS54" s="4">
        <f>IF(Calculation!$K$6='Reference Data'!BS$2,Data!BE54,0)</f>
        <v>0</v>
      </c>
      <c r="BT54" s="4">
        <f>IF(Calculation!$K$6='Reference Data'!BT$2,Data!BF54,0)</f>
        <v>3.368</v>
      </c>
      <c r="BU54" s="80">
        <f t="shared" si="9"/>
        <v>3.368</v>
      </c>
      <c r="BV54" s="18">
        <f>IF(Calculation!$L$6="Yes",IF((Calculation!J58)&lt;Calculation!K58,(Calculation!J58-Calculation!K58)*Calculation!$L$5,0),0)</f>
        <v>-0.06916792237442859</v>
      </c>
      <c r="BW54" s="83">
        <f>IF(Calculation!$M$6="Yes",'Reference Data'!BP54*Calculation!$M$5,0)</f>
        <v>0</v>
      </c>
      <c r="BX54" s="18">
        <f>IF(Calculation!$N$6='Reference Data'!BX$2,0,0)</f>
        <v>0</v>
      </c>
      <c r="BY54" s="4">
        <f>IF(Calculation!$N$6='Reference Data'!BY$2,Data!AU54*Calculation!$N$5,0)</f>
        <v>0</v>
      </c>
      <c r="BZ54" s="4">
        <f>IF(Calculation!$N$6='Reference Data'!BZ$2,Data!AV54*Calculation!$N$5,0)</f>
        <v>0</v>
      </c>
      <c r="CA54" s="4">
        <f>IF(Calculation!$N$6='Reference Data'!CA$2,Data!AW54*Calculation!$N$5,0)</f>
        <v>0</v>
      </c>
      <c r="CB54" s="4">
        <f>IF(Calculation!$N$6='Reference Data'!CB$2,Data!AX54*Calculation!$N$5,0)</f>
        <v>0</v>
      </c>
      <c r="CC54" s="4">
        <f>IF(Calculation!$N$6='Reference Data'!CC$2,Data!AY54*Calculation!$N$5,0)</f>
        <v>0</v>
      </c>
      <c r="CD54" s="4">
        <f>IF(Calculation!$N$6='Reference Data'!CD$2,Data!AZ54*Calculation!$N$5,0)</f>
        <v>0</v>
      </c>
      <c r="CE54" s="4">
        <f>IF(Calculation!$N$6='Reference Data'!CE$2,Data!BA54*Calculation!$N$5,0)</f>
        <v>0</v>
      </c>
      <c r="CF54" s="6">
        <f t="shared" si="7"/>
        <v>0</v>
      </c>
      <c r="CG54" s="83">
        <f>IF(Calculation!$O$6="Yes",IF((Calculation!J58-'Reference Data'!BU54)&gt;0,(Calculation!J58-'Reference Data'!BU54)*Calculation!$O$5,0),0)</f>
        <v>0</v>
      </c>
      <c r="CH54" s="6">
        <f>IF(Calculation!$P$6="Yes",'Proportional Share Calculation'!E57,0)</f>
        <v>0.09528325804767339</v>
      </c>
    </row>
    <row r="55" spans="1:86" ht="15">
      <c r="A55" s="12">
        <v>10156</v>
      </c>
      <c r="B55" s="165" t="s">
        <v>61</v>
      </c>
      <c r="C55" s="18">
        <f>IF(Calculation!$C$6='Reference Data'!C$2,Data!C55,0)</f>
        <v>0</v>
      </c>
      <c r="D55" s="4">
        <f>IF(Calculation!$C$6='Reference Data'!D$2,Data!D55,0)</f>
        <v>0</v>
      </c>
      <c r="E55" s="4">
        <f>IF(Calculation!$C$6='Reference Data'!E$2,Data!E55,0)</f>
        <v>32.59966974885845</v>
      </c>
      <c r="F55" s="4">
        <f>IF(Calculation!$C$6='Reference Data'!F$2,Data!F55,0)</f>
        <v>0</v>
      </c>
      <c r="G55" s="4">
        <f>IF(Calculation!$C$6='Reference Data'!G$2,Data!G55,0)</f>
        <v>0</v>
      </c>
      <c r="H55" s="4">
        <f>IF(Calculation!$C$6='Reference Data'!H$2,Data!H55,0)</f>
        <v>0</v>
      </c>
      <c r="I55" s="4">
        <f>IF(Calculation!$C$6='Reference Data'!I$2,Data!I55,0)</f>
        <v>0</v>
      </c>
      <c r="J55" s="4">
        <f>IF(Calculation!$C$6='Reference Data'!J$2,Data!J55,0)</f>
        <v>0</v>
      </c>
      <c r="K55" s="4">
        <f>IF(Calculation!$C$6='Reference Data'!K$2,Data!K55,0)</f>
        <v>0</v>
      </c>
      <c r="L55" s="4">
        <f>IF(Calculation!$C$6='Reference Data'!L$2,Data!L55,0)</f>
        <v>0</v>
      </c>
      <c r="M55" s="4">
        <f>IF(Calculation!$C$6='Reference Data'!M$2,Data!M55,0)</f>
        <v>0</v>
      </c>
      <c r="N55" s="4">
        <f>IF(Calculation!$C$6='Reference Data'!N$2,Data!N55,0)</f>
        <v>0</v>
      </c>
      <c r="O55" s="4">
        <f>IF(Calculation!$C$6='Reference Data'!O$2,Data!O55,0)</f>
        <v>0</v>
      </c>
      <c r="P55" s="4">
        <f>IF(Calculation!$C$6='Reference Data'!P$2,Data!P55,0)</f>
        <v>0</v>
      </c>
      <c r="Q55" s="4">
        <f>IF(Calculation!$C$6='Reference Data'!Q$2,Data!Q55,0)</f>
        <v>0</v>
      </c>
      <c r="R55" s="21">
        <f t="shared" si="2"/>
        <v>32.59966974885845</v>
      </c>
      <c r="S55" s="18">
        <f>IF(Calculation!$D$6="Yes",Data!R55,0)</f>
        <v>0</v>
      </c>
      <c r="T55" s="18">
        <f>IF(T$2=Calculation!$E$6,Data!S55,0)</f>
        <v>0</v>
      </c>
      <c r="U55" s="4">
        <f>IF(U$2=Calculation!$E$6,Data!T55,0)</f>
        <v>0</v>
      </c>
      <c r="V55" s="4">
        <f>IF(V$2=Calculation!$E$6,Data!U55,0)</f>
        <v>0</v>
      </c>
      <c r="W55" s="4">
        <f>IF(W$2=Calculation!$E$6,Data!V55,0)</f>
        <v>0</v>
      </c>
      <c r="X55" s="4">
        <f>IF(X$2=Calculation!$E$6,Data!W55,0)</f>
        <v>0</v>
      </c>
      <c r="Y55" s="4">
        <f>IF(Y$2=Calculation!$E$6,Data!X55,0)</f>
        <v>0</v>
      </c>
      <c r="Z55" s="4">
        <f>IF(Z$2=Calculation!$E$6,Data!Y55,0)</f>
        <v>0</v>
      </c>
      <c r="AA55" s="4">
        <f>IF(AA$2=Calculation!$E$6,Data!Z55,0)</f>
        <v>0</v>
      </c>
      <c r="AB55" s="4">
        <f>IF(AB$2=Calculation!$E$6,Data!AA55,0)</f>
        <v>0</v>
      </c>
      <c r="AC55" s="4">
        <f>IF(AC$2=Calculation!$E$6,Data!AB55,0)</f>
        <v>0</v>
      </c>
      <c r="AD55" s="4">
        <f>IF(AD$2=Calculation!$E$6,Data!AC55,0)</f>
        <v>0</v>
      </c>
      <c r="AE55" s="4">
        <f>IF(AE$2=Calculation!$E$6,Data!AD55,0)</f>
        <v>0</v>
      </c>
      <c r="AF55" s="4">
        <f>IF(AF$2=Calculation!$E$6,Data!AE55,0)</f>
        <v>0</v>
      </c>
      <c r="AG55" s="4">
        <f>IF(AG$2=Calculation!$E$6,Data!AF55,0)</f>
        <v>0</v>
      </c>
      <c r="AH55" s="6">
        <f t="shared" si="3"/>
        <v>0</v>
      </c>
      <c r="AI55" s="18">
        <f>IF(AI$2=Calculation!$F$6,0,0)</f>
        <v>0</v>
      </c>
      <c r="AJ55" s="4">
        <f>IF(AJ$2=Calculation!$F$6,Data!AG55,0)</f>
        <v>0</v>
      </c>
      <c r="AK55" s="4">
        <f>IF(AK$2=Calculation!$F$6,Data!AH55,0)</f>
        <v>0</v>
      </c>
      <c r="AL55" s="4">
        <f>IF(AL$2=Calculation!$F$6,Data!AI55,0)</f>
        <v>0</v>
      </c>
      <c r="AM55" s="4">
        <f>IF(AM$2=Calculation!$F$6,Data!AJ55,0)</f>
        <v>0</v>
      </c>
      <c r="AN55" s="4">
        <f>IF(AN$2=Calculation!$F$6,Data!AK55,0)</f>
        <v>0</v>
      </c>
      <c r="AO55" s="4">
        <f>IF(AO$2=Calculation!$F$6,Data!AL55,0)</f>
        <v>0</v>
      </c>
      <c r="AP55" s="4">
        <f>IF(AP$2=Calculation!$F$6,Data!AM55,0)</f>
        <v>0</v>
      </c>
      <c r="AQ55" s="6">
        <f t="shared" si="4"/>
        <v>0</v>
      </c>
      <c r="AR55" s="18">
        <f>IF(AR$2=Calculation!$G$6,0,0)</f>
        <v>0</v>
      </c>
      <c r="AS55" s="4">
        <f>IF(AS$2=Calculation!$G$6,Data!AN55,0)</f>
        <v>0</v>
      </c>
      <c r="AT55" s="4">
        <f>IF(AT$2=Calculation!$G$6,Data!AO55,0)</f>
        <v>0</v>
      </c>
      <c r="AU55" s="4">
        <f>IF(AU$2=Calculation!$G$6,Data!AP55,0)</f>
        <v>0</v>
      </c>
      <c r="AV55" s="4">
        <f>IF(AV$2=Calculation!$G$6,Data!AQ55,0)</f>
        <v>0</v>
      </c>
      <c r="AW55" s="4">
        <f>IF(AW$2=Calculation!$G$6,Data!AR55,0)</f>
        <v>0</v>
      </c>
      <c r="AX55" s="4">
        <f>IF(AX$2=Calculation!$G$6,Data!AS55,0)</f>
        <v>0</v>
      </c>
      <c r="AY55" s="4">
        <f>IF(AY$2=Calculation!$G$6,Data!AT55,0)</f>
        <v>0</v>
      </c>
      <c r="AZ55" s="6">
        <f t="shared" si="5"/>
        <v>0</v>
      </c>
      <c r="BA55" s="18">
        <f>IF(BA$2=Calculation!$H$6,0,0)</f>
        <v>0</v>
      </c>
      <c r="BB55" s="4">
        <f>IF(BB$2=Calculation!$H$6,Data!AU55,0)</f>
        <v>0</v>
      </c>
      <c r="BC55" s="4">
        <f>IF(BC$2=Calculation!$H$6,Data!AV55,0)</f>
        <v>0</v>
      </c>
      <c r="BD55" s="4">
        <f>IF(BD$2=Calculation!$H$6,Data!AW55,0)</f>
        <v>0</v>
      </c>
      <c r="BE55" s="4">
        <f>IF(BE$2=Calculation!$H$6,Data!AX55,0)</f>
        <v>0</v>
      </c>
      <c r="BF55" s="4">
        <f>IF(BF$2=Calculation!$H$6,Data!AY55,0)</f>
        <v>0</v>
      </c>
      <c r="BG55" s="4">
        <f>IF(BG$2=Calculation!$H$6,Data!AZ55,0)</f>
        <v>0</v>
      </c>
      <c r="BH55" s="4">
        <f>IF(BH$2=Calculation!$H$6,Data!BA55,0)</f>
        <v>0</v>
      </c>
      <c r="BI55" s="6">
        <f t="shared" si="6"/>
        <v>0</v>
      </c>
      <c r="BJ55" s="78">
        <f>IF(Calculation!$I$6="Yes",Data!BB55,0)</f>
        <v>0</v>
      </c>
      <c r="BK55" s="18">
        <f>IF(BK$2=Calculation!$M$4,0,0)</f>
        <v>0</v>
      </c>
      <c r="BL55" s="4">
        <f>IF(BL$2=Calculation!$M$4,Data!BW55,0)</f>
        <v>0</v>
      </c>
      <c r="BM55" s="4">
        <f>IF(BM$2=Calculation!$M$4,Data!BX55,0)</f>
        <v>0.006</v>
      </c>
      <c r="BN55" s="4">
        <f>IF(BN$2=Calculation!$M$4,Data!BY55,0)</f>
        <v>0</v>
      </c>
      <c r="BO55" s="4">
        <f>IF(BO$2=Calculation!$M$4,Data!BZ55,0)</f>
        <v>0</v>
      </c>
      <c r="BP55" s="6">
        <f t="shared" si="8"/>
        <v>0.006</v>
      </c>
      <c r="BQ55" s="4">
        <f>IF(Calculation!$K$6='Reference Data'!BQ$2,Data!BC55,0)</f>
        <v>0</v>
      </c>
      <c r="BR55" s="4">
        <f>IF(Calculation!$K$6='Reference Data'!BR$2,Data!BD55,0)</f>
        <v>0</v>
      </c>
      <c r="BS55" s="4">
        <f>IF(Calculation!$K$6='Reference Data'!BS$2,Data!BE55,0)</f>
        <v>0</v>
      </c>
      <c r="BT55" s="4">
        <f>IF(Calculation!$K$6='Reference Data'!BT$2,Data!BF55,0)</f>
        <v>32.238</v>
      </c>
      <c r="BU55" s="80">
        <f t="shared" si="9"/>
        <v>32.238</v>
      </c>
      <c r="BV55" s="18">
        <f>IF(Calculation!$L$6="Yes",IF((Calculation!J59)&lt;Calculation!K59,(Calculation!J59-Calculation!K59)*Calculation!$L$5,0),0)</f>
        <v>0</v>
      </c>
      <c r="BW55" s="83">
        <f>IF(Calculation!$M$6="Yes",'Reference Data'!BP55*Calculation!$M$5,0)</f>
        <v>0.003</v>
      </c>
      <c r="BX55" s="18">
        <f>IF(Calculation!$N$6='Reference Data'!BX$2,0,0)</f>
        <v>0</v>
      </c>
      <c r="BY55" s="4">
        <f>IF(Calculation!$N$6='Reference Data'!BY$2,Data!AU55*Calculation!$N$5,0)</f>
        <v>0</v>
      </c>
      <c r="BZ55" s="4">
        <f>IF(Calculation!$N$6='Reference Data'!BZ$2,Data!AV55*Calculation!$N$5,0)</f>
        <v>0</v>
      </c>
      <c r="CA55" s="4">
        <f>IF(Calculation!$N$6='Reference Data'!CA$2,Data!AW55*Calculation!$N$5,0)</f>
        <v>0</v>
      </c>
      <c r="CB55" s="4">
        <f>IF(Calculation!$N$6='Reference Data'!CB$2,Data!AX55*Calculation!$N$5,0)</f>
        <v>0</v>
      </c>
      <c r="CC55" s="4">
        <f>IF(Calculation!$N$6='Reference Data'!CC$2,Data!AY55*Calculation!$N$5,0)</f>
        <v>0</v>
      </c>
      <c r="CD55" s="4">
        <f>IF(Calculation!$N$6='Reference Data'!CD$2,Data!AZ55*Calculation!$N$5,0)</f>
        <v>0</v>
      </c>
      <c r="CE55" s="4">
        <f>IF(Calculation!$N$6='Reference Data'!CE$2,Data!BA55*Calculation!$N$5,0)</f>
        <v>0</v>
      </c>
      <c r="CF55" s="6">
        <f t="shared" si="7"/>
        <v>0</v>
      </c>
      <c r="CG55" s="83">
        <f>IF(Calculation!$O$6="Yes",IF((Calculation!J59-'Reference Data'!BU55)&gt;0,(Calculation!J59-'Reference Data'!BU55)*Calculation!$O$5,0),0)</f>
        <v>0.09041743721461337</v>
      </c>
      <c r="CH55" s="6">
        <f>IF(Calculation!$P$6="Yes",'Proportional Share Calculation'!E58,0)</f>
        <v>0.9338586257881146</v>
      </c>
    </row>
    <row r="56" spans="1:86" ht="15">
      <c r="A56" s="12">
        <v>10157</v>
      </c>
      <c r="B56" s="165" t="s">
        <v>62</v>
      </c>
      <c r="C56" s="18">
        <f>IF(Calculation!$C$6='Reference Data'!C$2,Data!C56,0)</f>
        <v>0</v>
      </c>
      <c r="D56" s="4">
        <f>IF(Calculation!$C$6='Reference Data'!D$2,Data!D56,0)</f>
        <v>0</v>
      </c>
      <c r="E56" s="4">
        <f>IF(Calculation!$C$6='Reference Data'!E$2,Data!E56,0)</f>
        <v>91.30053915525116</v>
      </c>
      <c r="F56" s="4">
        <f>IF(Calculation!$C$6='Reference Data'!F$2,Data!F56,0)</f>
        <v>0</v>
      </c>
      <c r="G56" s="4">
        <f>IF(Calculation!$C$6='Reference Data'!G$2,Data!G56,0)</f>
        <v>0</v>
      </c>
      <c r="H56" s="4">
        <f>IF(Calculation!$C$6='Reference Data'!H$2,Data!H56,0)</f>
        <v>0</v>
      </c>
      <c r="I56" s="4">
        <f>IF(Calculation!$C$6='Reference Data'!I$2,Data!I56,0)</f>
        <v>0</v>
      </c>
      <c r="J56" s="4">
        <f>IF(Calculation!$C$6='Reference Data'!J$2,Data!J56,0)</f>
        <v>0</v>
      </c>
      <c r="K56" s="4">
        <f>IF(Calculation!$C$6='Reference Data'!K$2,Data!K56,0)</f>
        <v>0</v>
      </c>
      <c r="L56" s="4">
        <f>IF(Calculation!$C$6='Reference Data'!L$2,Data!L56,0)</f>
        <v>0</v>
      </c>
      <c r="M56" s="4">
        <f>IF(Calculation!$C$6='Reference Data'!M$2,Data!M56,0)</f>
        <v>0</v>
      </c>
      <c r="N56" s="4">
        <f>IF(Calculation!$C$6='Reference Data'!N$2,Data!N56,0)</f>
        <v>0</v>
      </c>
      <c r="O56" s="4">
        <f>IF(Calculation!$C$6='Reference Data'!O$2,Data!O56,0)</f>
        <v>0</v>
      </c>
      <c r="P56" s="4">
        <f>IF(Calculation!$C$6='Reference Data'!P$2,Data!P56,0)</f>
        <v>0</v>
      </c>
      <c r="Q56" s="4">
        <f>IF(Calculation!$C$6='Reference Data'!Q$2,Data!Q56,0)</f>
        <v>0</v>
      </c>
      <c r="R56" s="21">
        <f t="shared" si="2"/>
        <v>91.30053915525116</v>
      </c>
      <c r="S56" s="18">
        <f>IF(Calculation!$D$6="Yes",Data!R56,0)</f>
        <v>0</v>
      </c>
      <c r="T56" s="18">
        <f>IF(T$2=Calculation!$E$6,Data!S56,0)</f>
        <v>0</v>
      </c>
      <c r="U56" s="4">
        <f>IF(U$2=Calculation!$E$6,Data!T56,0)</f>
        <v>38.466880136986305</v>
      </c>
      <c r="V56" s="4">
        <f>IF(V$2=Calculation!$E$6,Data!U56,0)</f>
        <v>0</v>
      </c>
      <c r="W56" s="4">
        <f>IF(W$2=Calculation!$E$6,Data!V56,0)</f>
        <v>0</v>
      </c>
      <c r="X56" s="4">
        <f>IF(X$2=Calculation!$E$6,Data!W56,0)</f>
        <v>0</v>
      </c>
      <c r="Y56" s="4">
        <f>IF(Y$2=Calculation!$E$6,Data!X56,0)</f>
        <v>0</v>
      </c>
      <c r="Z56" s="4">
        <f>IF(Z$2=Calculation!$E$6,Data!Y56,0)</f>
        <v>0</v>
      </c>
      <c r="AA56" s="4">
        <f>IF(AA$2=Calculation!$E$6,Data!Z56,0)</f>
        <v>0</v>
      </c>
      <c r="AB56" s="4">
        <f>IF(AB$2=Calculation!$E$6,Data!AA56,0)</f>
        <v>0</v>
      </c>
      <c r="AC56" s="4">
        <f>IF(AC$2=Calculation!$E$6,Data!AB56,0)</f>
        <v>0</v>
      </c>
      <c r="AD56" s="4">
        <f>IF(AD$2=Calculation!$E$6,Data!AC56,0)</f>
        <v>0</v>
      </c>
      <c r="AE56" s="4">
        <f>IF(AE$2=Calculation!$E$6,Data!AD56,0)</f>
        <v>0</v>
      </c>
      <c r="AF56" s="4">
        <f>IF(AF$2=Calculation!$E$6,Data!AE56,0)</f>
        <v>0</v>
      </c>
      <c r="AG56" s="4">
        <f>IF(AG$2=Calculation!$E$6,Data!AF56,0)</f>
        <v>0</v>
      </c>
      <c r="AH56" s="6">
        <f t="shared" si="3"/>
        <v>38.466880136986305</v>
      </c>
      <c r="AI56" s="18">
        <f>IF(AI$2=Calculation!$F$6,0,0)</f>
        <v>0</v>
      </c>
      <c r="AJ56" s="4">
        <f>IF(AJ$2=Calculation!$F$6,Data!AG56,0)</f>
        <v>0</v>
      </c>
      <c r="AK56" s="4">
        <f>IF(AK$2=Calculation!$F$6,Data!AH56,0)</f>
        <v>2.5490867579908674</v>
      </c>
      <c r="AL56" s="4">
        <f>IF(AL$2=Calculation!$F$6,Data!AI56,0)</f>
        <v>0</v>
      </c>
      <c r="AM56" s="4">
        <f>IF(AM$2=Calculation!$F$6,Data!AJ56,0)</f>
        <v>0</v>
      </c>
      <c r="AN56" s="4">
        <f>IF(AN$2=Calculation!$F$6,Data!AK56,0)</f>
        <v>0</v>
      </c>
      <c r="AO56" s="4">
        <f>IF(AO$2=Calculation!$F$6,Data!AL56,0)</f>
        <v>0</v>
      </c>
      <c r="AP56" s="4">
        <f>IF(AP$2=Calculation!$F$6,Data!AM56,0)</f>
        <v>0</v>
      </c>
      <c r="AQ56" s="6">
        <f t="shared" si="4"/>
        <v>2.5490867579908674</v>
      </c>
      <c r="AR56" s="18">
        <f>IF(AR$2=Calculation!$G$6,0,0)</f>
        <v>0</v>
      </c>
      <c r="AS56" s="4">
        <f>IF(AS$2=Calculation!$G$6,Data!AN56,0)</f>
        <v>0</v>
      </c>
      <c r="AT56" s="4">
        <f>IF(AT$2=Calculation!$G$6,Data!AO56,0)</f>
        <v>0</v>
      </c>
      <c r="AU56" s="4">
        <f>IF(AU$2=Calculation!$G$6,Data!AP56,0)</f>
        <v>0</v>
      </c>
      <c r="AV56" s="4">
        <f>IF(AV$2=Calculation!$G$6,Data!AQ56,0)</f>
        <v>0</v>
      </c>
      <c r="AW56" s="4">
        <f>IF(AW$2=Calculation!$G$6,Data!AR56,0)</f>
        <v>0</v>
      </c>
      <c r="AX56" s="4">
        <f>IF(AX$2=Calculation!$G$6,Data!AS56,0)</f>
        <v>0</v>
      </c>
      <c r="AY56" s="4">
        <f>IF(AY$2=Calculation!$G$6,Data!AT56,0)</f>
        <v>0</v>
      </c>
      <c r="AZ56" s="6">
        <f t="shared" si="5"/>
        <v>0</v>
      </c>
      <c r="BA56" s="18">
        <f>IF(BA$2=Calculation!$H$6,0,0)</f>
        <v>0</v>
      </c>
      <c r="BB56" s="4">
        <f>IF(BB$2=Calculation!$H$6,Data!AU56,0)</f>
        <v>0</v>
      </c>
      <c r="BC56" s="4">
        <f>IF(BC$2=Calculation!$H$6,Data!AV56,0)</f>
        <v>0</v>
      </c>
      <c r="BD56" s="4">
        <f>IF(BD$2=Calculation!$H$6,Data!AW56,0)</f>
        <v>0</v>
      </c>
      <c r="BE56" s="4">
        <f>IF(BE$2=Calculation!$H$6,Data!AX56,0)</f>
        <v>0</v>
      </c>
      <c r="BF56" s="4">
        <f>IF(BF$2=Calculation!$H$6,Data!AY56,0)</f>
        <v>0</v>
      </c>
      <c r="BG56" s="4">
        <f>IF(BG$2=Calculation!$H$6,Data!AZ56,0)</f>
        <v>0</v>
      </c>
      <c r="BH56" s="4">
        <f>IF(BH$2=Calculation!$H$6,Data!BA56,0)</f>
        <v>0</v>
      </c>
      <c r="BI56" s="6">
        <f t="shared" si="6"/>
        <v>0</v>
      </c>
      <c r="BJ56" s="78">
        <f>IF(Calculation!$I$6="Yes",Data!BB56,0)</f>
        <v>0</v>
      </c>
      <c r="BK56" s="18">
        <f>IF(BK$2=Calculation!$M$4,0,0)</f>
        <v>0</v>
      </c>
      <c r="BL56" s="4">
        <f>IF(BL$2=Calculation!$M$4,Data!BW56,0)</f>
        <v>0</v>
      </c>
      <c r="BM56" s="4">
        <f>IF(BM$2=Calculation!$M$4,Data!BX56,0)</f>
        <v>0.5865</v>
      </c>
      <c r="BN56" s="4">
        <f>IF(BN$2=Calculation!$M$4,Data!BY56,0)</f>
        <v>0</v>
      </c>
      <c r="BO56" s="4">
        <f>IF(BO$2=Calculation!$M$4,Data!BZ56,0)</f>
        <v>0</v>
      </c>
      <c r="BP56" s="6">
        <f t="shared" si="8"/>
        <v>0.5865</v>
      </c>
      <c r="BQ56" s="4">
        <f>IF(Calculation!$K$6='Reference Data'!BQ$2,Data!BC56,0)</f>
        <v>0</v>
      </c>
      <c r="BR56" s="4">
        <f>IF(Calculation!$K$6='Reference Data'!BR$2,Data!BD56,0)</f>
        <v>0</v>
      </c>
      <c r="BS56" s="4">
        <f>IF(Calculation!$K$6='Reference Data'!BS$2,Data!BE56,0)</f>
        <v>0</v>
      </c>
      <c r="BT56" s="4">
        <f>IF(Calculation!$K$6='Reference Data'!BT$2,Data!BF56,0)</f>
        <v>49.958</v>
      </c>
      <c r="BU56" s="80">
        <f t="shared" si="9"/>
        <v>49.958</v>
      </c>
      <c r="BV56" s="18">
        <f>IF(Calculation!$L$6="Yes",IF((Calculation!J60)&lt;Calculation!K60,(Calculation!J60-Calculation!K60)*Calculation!$L$5,0),0)</f>
        <v>0</v>
      </c>
      <c r="BW56" s="83">
        <f>IF(Calculation!$M$6="Yes",'Reference Data'!BP56*Calculation!$M$5,0)</f>
        <v>0.29325</v>
      </c>
      <c r="BX56" s="18">
        <f>IF(Calculation!$N$6='Reference Data'!BX$2,0,0)</f>
        <v>0</v>
      </c>
      <c r="BY56" s="4">
        <f>IF(Calculation!$N$6='Reference Data'!BY$2,Data!AU56*Calculation!$N$5,0)</f>
        <v>0</v>
      </c>
      <c r="BZ56" s="4">
        <f>IF(Calculation!$N$6='Reference Data'!BZ$2,Data!AV56*Calculation!$N$5,0)</f>
        <v>0</v>
      </c>
      <c r="CA56" s="4">
        <f>IF(Calculation!$N$6='Reference Data'!CA$2,Data!AW56*Calculation!$N$5,0)</f>
        <v>0</v>
      </c>
      <c r="CB56" s="4">
        <f>IF(Calculation!$N$6='Reference Data'!CB$2,Data!AX56*Calculation!$N$5,0)</f>
        <v>0</v>
      </c>
      <c r="CC56" s="4">
        <f>IF(Calculation!$N$6='Reference Data'!CC$2,Data!AY56*Calculation!$N$5,0)</f>
        <v>0</v>
      </c>
      <c r="CD56" s="4">
        <f>IF(Calculation!$N$6='Reference Data'!CD$2,Data!AZ56*Calculation!$N$5,0)</f>
        <v>0</v>
      </c>
      <c r="CE56" s="4">
        <f>IF(Calculation!$N$6='Reference Data'!CE$2,Data!BA56*Calculation!$N$5,0)</f>
        <v>0</v>
      </c>
      <c r="CF56" s="6">
        <f t="shared" si="7"/>
        <v>0</v>
      </c>
      <c r="CG56" s="83">
        <f>IF(Calculation!$O$6="Yes",IF((Calculation!J60-'Reference Data'!BU56)&gt;0,(Calculation!J60-'Reference Data'!BU56)*Calculation!$O$5,0),0)</f>
        <v>0.08164306506849783</v>
      </c>
      <c r="CH56" s="6">
        <f>IF(Calculation!$P$6="Yes",'Proportional Share Calculation'!E59,0)</f>
        <v>1.4538121145156455</v>
      </c>
    </row>
    <row r="57" spans="1:86" ht="15">
      <c r="A57" s="12">
        <v>10158</v>
      </c>
      <c r="B57" s="165" t="s">
        <v>63</v>
      </c>
      <c r="C57" s="18">
        <f>IF(Calculation!$C$6='Reference Data'!C$2,Data!C57,0)</f>
        <v>0</v>
      </c>
      <c r="D57" s="4">
        <f>IF(Calculation!$C$6='Reference Data'!D$2,Data!D57,0)</f>
        <v>0</v>
      </c>
      <c r="E57" s="4">
        <f>IF(Calculation!$C$6='Reference Data'!E$2,Data!E57,0)</f>
        <v>2.2678702054794524</v>
      </c>
      <c r="F57" s="4">
        <f>IF(Calculation!$C$6='Reference Data'!F$2,Data!F57,0)</f>
        <v>0</v>
      </c>
      <c r="G57" s="4">
        <f>IF(Calculation!$C$6='Reference Data'!G$2,Data!G57,0)</f>
        <v>0</v>
      </c>
      <c r="H57" s="4">
        <f>IF(Calculation!$C$6='Reference Data'!H$2,Data!H57,0)</f>
        <v>0</v>
      </c>
      <c r="I57" s="4">
        <f>IF(Calculation!$C$6='Reference Data'!I$2,Data!I57,0)</f>
        <v>0</v>
      </c>
      <c r="J57" s="4">
        <f>IF(Calculation!$C$6='Reference Data'!J$2,Data!J57,0)</f>
        <v>0</v>
      </c>
      <c r="K57" s="4">
        <f>IF(Calculation!$C$6='Reference Data'!K$2,Data!K57,0)</f>
        <v>0</v>
      </c>
      <c r="L57" s="4">
        <f>IF(Calculation!$C$6='Reference Data'!L$2,Data!L57,0)</f>
        <v>0</v>
      </c>
      <c r="M57" s="4">
        <f>IF(Calculation!$C$6='Reference Data'!M$2,Data!M57,0)</f>
        <v>0</v>
      </c>
      <c r="N57" s="4">
        <f>IF(Calculation!$C$6='Reference Data'!N$2,Data!N57,0)</f>
        <v>0</v>
      </c>
      <c r="O57" s="4">
        <f>IF(Calculation!$C$6='Reference Data'!O$2,Data!O57,0)</f>
        <v>0</v>
      </c>
      <c r="P57" s="4">
        <f>IF(Calculation!$C$6='Reference Data'!P$2,Data!P57,0)</f>
        <v>0</v>
      </c>
      <c r="Q57" s="4">
        <f>IF(Calculation!$C$6='Reference Data'!Q$2,Data!Q57,0)</f>
        <v>0</v>
      </c>
      <c r="R57" s="21">
        <f t="shared" si="2"/>
        <v>2.2678702054794524</v>
      </c>
      <c r="S57" s="18">
        <f>IF(Calculation!$D$6="Yes",Data!R57,0)</f>
        <v>0</v>
      </c>
      <c r="T57" s="18">
        <f>IF(T$2=Calculation!$E$6,Data!S57,0)</f>
        <v>0</v>
      </c>
      <c r="U57" s="4">
        <f>IF(U$2=Calculation!$E$6,Data!T57,0)</f>
        <v>0</v>
      </c>
      <c r="V57" s="4">
        <f>IF(V$2=Calculation!$E$6,Data!U57,0)</f>
        <v>0</v>
      </c>
      <c r="W57" s="4">
        <f>IF(W$2=Calculation!$E$6,Data!V57,0)</f>
        <v>0</v>
      </c>
      <c r="X57" s="4">
        <f>IF(X$2=Calculation!$E$6,Data!W57,0)</f>
        <v>0</v>
      </c>
      <c r="Y57" s="4">
        <f>IF(Y$2=Calculation!$E$6,Data!X57,0)</f>
        <v>0</v>
      </c>
      <c r="Z57" s="4">
        <f>IF(Z$2=Calculation!$E$6,Data!Y57,0)</f>
        <v>0</v>
      </c>
      <c r="AA57" s="4">
        <f>IF(AA$2=Calculation!$E$6,Data!Z57,0)</f>
        <v>0</v>
      </c>
      <c r="AB57" s="4">
        <f>IF(AB$2=Calculation!$E$6,Data!AA57,0)</f>
        <v>0</v>
      </c>
      <c r="AC57" s="4">
        <f>IF(AC$2=Calculation!$E$6,Data!AB57,0)</f>
        <v>0</v>
      </c>
      <c r="AD57" s="4">
        <f>IF(AD$2=Calculation!$E$6,Data!AC57,0)</f>
        <v>0</v>
      </c>
      <c r="AE57" s="4">
        <f>IF(AE$2=Calculation!$E$6,Data!AD57,0)</f>
        <v>0</v>
      </c>
      <c r="AF57" s="4">
        <f>IF(AF$2=Calculation!$E$6,Data!AE57,0)</f>
        <v>0</v>
      </c>
      <c r="AG57" s="4">
        <f>IF(AG$2=Calculation!$E$6,Data!AF57,0)</f>
        <v>0</v>
      </c>
      <c r="AH57" s="6">
        <f t="shared" si="3"/>
        <v>0</v>
      </c>
      <c r="AI57" s="18">
        <f>IF(AI$2=Calculation!$F$6,0,0)</f>
        <v>0</v>
      </c>
      <c r="AJ57" s="4">
        <f>IF(AJ$2=Calculation!$F$6,Data!AG57,0)</f>
        <v>0</v>
      </c>
      <c r="AK57" s="4">
        <f>IF(AK$2=Calculation!$F$6,Data!AH57,0)</f>
        <v>0</v>
      </c>
      <c r="AL57" s="4">
        <f>IF(AL$2=Calculation!$F$6,Data!AI57,0)</f>
        <v>0</v>
      </c>
      <c r="AM57" s="4">
        <f>IF(AM$2=Calculation!$F$6,Data!AJ57,0)</f>
        <v>0</v>
      </c>
      <c r="AN57" s="4">
        <f>IF(AN$2=Calculation!$F$6,Data!AK57,0)</f>
        <v>0</v>
      </c>
      <c r="AO57" s="4">
        <f>IF(AO$2=Calculation!$F$6,Data!AL57,0)</f>
        <v>0</v>
      </c>
      <c r="AP57" s="4">
        <f>IF(AP$2=Calculation!$F$6,Data!AM57,0)</f>
        <v>0</v>
      </c>
      <c r="AQ57" s="6">
        <f t="shared" si="4"/>
        <v>0</v>
      </c>
      <c r="AR57" s="18">
        <f>IF(AR$2=Calculation!$G$6,0,0)</f>
        <v>0</v>
      </c>
      <c r="AS57" s="4">
        <f>IF(AS$2=Calculation!$G$6,Data!AN57,0)</f>
        <v>0</v>
      </c>
      <c r="AT57" s="4">
        <f>IF(AT$2=Calculation!$G$6,Data!AO57,0)</f>
        <v>0</v>
      </c>
      <c r="AU57" s="4">
        <f>IF(AU$2=Calculation!$G$6,Data!AP57,0)</f>
        <v>0</v>
      </c>
      <c r="AV57" s="4">
        <f>IF(AV$2=Calculation!$G$6,Data!AQ57,0)</f>
        <v>0</v>
      </c>
      <c r="AW57" s="4">
        <f>IF(AW$2=Calculation!$G$6,Data!AR57,0)</f>
        <v>0</v>
      </c>
      <c r="AX57" s="4">
        <f>IF(AX$2=Calculation!$G$6,Data!AS57,0)</f>
        <v>0</v>
      </c>
      <c r="AY57" s="4">
        <f>IF(AY$2=Calculation!$G$6,Data!AT57,0)</f>
        <v>0</v>
      </c>
      <c r="AZ57" s="6">
        <f t="shared" si="5"/>
        <v>0</v>
      </c>
      <c r="BA57" s="18">
        <f>IF(BA$2=Calculation!$H$6,0,0)</f>
        <v>0</v>
      </c>
      <c r="BB57" s="4">
        <f>IF(BB$2=Calculation!$H$6,Data!AU57,0)</f>
        <v>0</v>
      </c>
      <c r="BC57" s="4">
        <f>IF(BC$2=Calculation!$H$6,Data!AV57,0)</f>
        <v>0</v>
      </c>
      <c r="BD57" s="4">
        <f>IF(BD$2=Calculation!$H$6,Data!AW57,0)</f>
        <v>0</v>
      </c>
      <c r="BE57" s="4">
        <f>IF(BE$2=Calculation!$H$6,Data!AX57,0)</f>
        <v>0</v>
      </c>
      <c r="BF57" s="4">
        <f>IF(BF$2=Calculation!$H$6,Data!AY57,0)</f>
        <v>0</v>
      </c>
      <c r="BG57" s="4">
        <f>IF(BG$2=Calculation!$H$6,Data!AZ57,0)</f>
        <v>0</v>
      </c>
      <c r="BH57" s="4">
        <f>IF(BH$2=Calculation!$H$6,Data!BA57,0)</f>
        <v>0</v>
      </c>
      <c r="BI57" s="6">
        <f t="shared" si="6"/>
        <v>0</v>
      </c>
      <c r="BJ57" s="78">
        <f>IF(Calculation!$I$6="Yes",Data!BB57,0)</f>
        <v>0</v>
      </c>
      <c r="BK57" s="18">
        <f>IF(BK$2=Calculation!$M$4,0,0)</f>
        <v>0</v>
      </c>
      <c r="BL57" s="4">
        <f>IF(BL$2=Calculation!$M$4,Data!BW57,0)</f>
        <v>0</v>
      </c>
      <c r="BM57" s="4">
        <f>IF(BM$2=Calculation!$M$4,Data!BX57,0)</f>
        <v>0</v>
      </c>
      <c r="BN57" s="4">
        <f>IF(BN$2=Calculation!$M$4,Data!BY57,0)</f>
        <v>0</v>
      </c>
      <c r="BO57" s="4">
        <f>IF(BO$2=Calculation!$M$4,Data!BZ57,0)</f>
        <v>0</v>
      </c>
      <c r="BP57" s="6">
        <f t="shared" si="8"/>
        <v>0</v>
      </c>
      <c r="BQ57" s="4">
        <f>IF(Calculation!$K$6='Reference Data'!BQ$2,Data!BC57,0)</f>
        <v>0</v>
      </c>
      <c r="BR57" s="4">
        <f>IF(Calculation!$K$6='Reference Data'!BR$2,Data!BD57,0)</f>
        <v>0</v>
      </c>
      <c r="BS57" s="4">
        <f>IF(Calculation!$K$6='Reference Data'!BS$2,Data!BE57,0)</f>
        <v>0</v>
      </c>
      <c r="BT57" s="4">
        <f>IF(Calculation!$K$6='Reference Data'!BT$2,Data!BF57,0)</f>
        <v>2.791</v>
      </c>
      <c r="BU57" s="80">
        <f t="shared" si="9"/>
        <v>2.791</v>
      </c>
      <c r="BV57" s="18">
        <f>IF(Calculation!$L$6="Yes",IF((Calculation!J61)&lt;Calculation!K61,(Calculation!J61-Calculation!K61)*Calculation!$L$5,0),0)</f>
        <v>-0.5231297945205475</v>
      </c>
      <c r="BW57" s="83">
        <f>IF(Calculation!$M$6="Yes",'Reference Data'!BP57*Calculation!$M$5,0)</f>
        <v>0</v>
      </c>
      <c r="BX57" s="18">
        <f>IF(Calculation!$N$6='Reference Data'!BX$2,0,0)</f>
        <v>0</v>
      </c>
      <c r="BY57" s="4">
        <f>IF(Calculation!$N$6='Reference Data'!BY$2,Data!AU57*Calculation!$N$5,0)</f>
        <v>0</v>
      </c>
      <c r="BZ57" s="4">
        <f>IF(Calculation!$N$6='Reference Data'!BZ$2,Data!AV57*Calculation!$N$5,0)</f>
        <v>0</v>
      </c>
      <c r="CA57" s="4">
        <f>IF(Calculation!$N$6='Reference Data'!CA$2,Data!AW57*Calculation!$N$5,0)</f>
        <v>0</v>
      </c>
      <c r="CB57" s="4">
        <f>IF(Calculation!$N$6='Reference Data'!CB$2,Data!AX57*Calculation!$N$5,0)</f>
        <v>0</v>
      </c>
      <c r="CC57" s="4">
        <f>IF(Calculation!$N$6='Reference Data'!CC$2,Data!AY57*Calculation!$N$5,0)</f>
        <v>0</v>
      </c>
      <c r="CD57" s="4">
        <f>IF(Calculation!$N$6='Reference Data'!CD$2,Data!AZ57*Calculation!$N$5,0)</f>
        <v>0</v>
      </c>
      <c r="CE57" s="4">
        <f>IF(Calculation!$N$6='Reference Data'!CE$2,Data!BA57*Calculation!$N$5,0)</f>
        <v>0</v>
      </c>
      <c r="CF57" s="6">
        <f t="shared" si="7"/>
        <v>0</v>
      </c>
      <c r="CG57" s="83">
        <f>IF(Calculation!$O$6="Yes",IF((Calculation!J61-'Reference Data'!BU57)&gt;0,(Calculation!J61-'Reference Data'!BU57)*Calculation!$O$5,0),0)</f>
        <v>0</v>
      </c>
      <c r="CH57" s="6">
        <f>IF(Calculation!$P$6="Yes",'Proportional Share Calculation'!E60,0)</f>
        <v>0.06550502023821284</v>
      </c>
    </row>
    <row r="58" spans="1:86" ht="15">
      <c r="A58" s="12">
        <v>10170</v>
      </c>
      <c r="B58" s="165" t="s">
        <v>64</v>
      </c>
      <c r="C58" s="18">
        <f>IF(Calculation!$C$6='Reference Data'!C$2,Data!C58,0)</f>
        <v>0</v>
      </c>
      <c r="D58" s="4">
        <f>IF(Calculation!$C$6='Reference Data'!D$2,Data!D58,0)</f>
        <v>0</v>
      </c>
      <c r="E58" s="4">
        <f>IF(Calculation!$C$6='Reference Data'!E$2,Data!E58,0)</f>
        <v>271.4746638127855</v>
      </c>
      <c r="F58" s="4">
        <f>IF(Calculation!$C$6='Reference Data'!F$2,Data!F58,0)</f>
        <v>0</v>
      </c>
      <c r="G58" s="4">
        <f>IF(Calculation!$C$6='Reference Data'!G$2,Data!G58,0)</f>
        <v>0</v>
      </c>
      <c r="H58" s="4">
        <f>IF(Calculation!$C$6='Reference Data'!H$2,Data!H58,0)</f>
        <v>0</v>
      </c>
      <c r="I58" s="4">
        <f>IF(Calculation!$C$6='Reference Data'!I$2,Data!I58,0)</f>
        <v>0</v>
      </c>
      <c r="J58" s="4">
        <f>IF(Calculation!$C$6='Reference Data'!J$2,Data!J58,0)</f>
        <v>0</v>
      </c>
      <c r="K58" s="4">
        <f>IF(Calculation!$C$6='Reference Data'!K$2,Data!K58,0)</f>
        <v>0</v>
      </c>
      <c r="L58" s="4">
        <f>IF(Calculation!$C$6='Reference Data'!L$2,Data!L58,0)</f>
        <v>0</v>
      </c>
      <c r="M58" s="4">
        <f>IF(Calculation!$C$6='Reference Data'!M$2,Data!M58,0)</f>
        <v>0</v>
      </c>
      <c r="N58" s="4">
        <f>IF(Calculation!$C$6='Reference Data'!N$2,Data!N58,0)</f>
        <v>0</v>
      </c>
      <c r="O58" s="4">
        <f>IF(Calculation!$C$6='Reference Data'!O$2,Data!O58,0)</f>
        <v>0</v>
      </c>
      <c r="P58" s="4">
        <f>IF(Calculation!$C$6='Reference Data'!P$2,Data!P58,0)</f>
        <v>0</v>
      </c>
      <c r="Q58" s="4">
        <f>IF(Calculation!$C$6='Reference Data'!Q$2,Data!Q58,0)</f>
        <v>0</v>
      </c>
      <c r="R58" s="21">
        <f t="shared" si="2"/>
        <v>271.4746638127855</v>
      </c>
      <c r="S58" s="18">
        <f>IF(Calculation!$D$6="Yes",Data!R58,0)</f>
        <v>0</v>
      </c>
      <c r="T58" s="18">
        <f>IF(T$2=Calculation!$E$6,Data!S58,0)</f>
        <v>0</v>
      </c>
      <c r="U58" s="4">
        <f>IF(U$2=Calculation!$E$6,Data!T58,0)</f>
        <v>1</v>
      </c>
      <c r="V58" s="4">
        <f>IF(V$2=Calculation!$E$6,Data!U58,0)</f>
        <v>0</v>
      </c>
      <c r="W58" s="4">
        <f>IF(W$2=Calculation!$E$6,Data!V58,0)</f>
        <v>0</v>
      </c>
      <c r="X58" s="4">
        <f>IF(X$2=Calculation!$E$6,Data!W58,0)</f>
        <v>0</v>
      </c>
      <c r="Y58" s="4">
        <f>IF(Y$2=Calculation!$E$6,Data!X58,0)</f>
        <v>0</v>
      </c>
      <c r="Z58" s="4">
        <f>IF(Z$2=Calculation!$E$6,Data!Y58,0)</f>
        <v>0</v>
      </c>
      <c r="AA58" s="4">
        <f>IF(AA$2=Calculation!$E$6,Data!Z58,0)</f>
        <v>0</v>
      </c>
      <c r="AB58" s="4">
        <f>IF(AB$2=Calculation!$E$6,Data!AA58,0)</f>
        <v>0</v>
      </c>
      <c r="AC58" s="4">
        <f>IF(AC$2=Calculation!$E$6,Data!AB58,0)</f>
        <v>0</v>
      </c>
      <c r="AD58" s="4">
        <f>IF(AD$2=Calculation!$E$6,Data!AC58,0)</f>
        <v>0</v>
      </c>
      <c r="AE58" s="4">
        <f>IF(AE$2=Calculation!$E$6,Data!AD58,0)</f>
        <v>0</v>
      </c>
      <c r="AF58" s="4">
        <f>IF(AF$2=Calculation!$E$6,Data!AE58,0)</f>
        <v>0</v>
      </c>
      <c r="AG58" s="4">
        <f>IF(AG$2=Calculation!$E$6,Data!AF58,0)</f>
        <v>0</v>
      </c>
      <c r="AH58" s="6">
        <f t="shared" si="3"/>
        <v>1</v>
      </c>
      <c r="AI58" s="18">
        <f>IF(AI$2=Calculation!$F$6,0,0)</f>
        <v>0</v>
      </c>
      <c r="AJ58" s="4">
        <f>IF(AJ$2=Calculation!$F$6,Data!AG58,0)</f>
        <v>0</v>
      </c>
      <c r="AK58" s="4">
        <f>IF(AK$2=Calculation!$F$6,Data!AH58,0)</f>
        <v>42.38961187214612</v>
      </c>
      <c r="AL58" s="4">
        <f>IF(AL$2=Calculation!$F$6,Data!AI58,0)</f>
        <v>0</v>
      </c>
      <c r="AM58" s="4">
        <f>IF(AM$2=Calculation!$F$6,Data!AJ58,0)</f>
        <v>0</v>
      </c>
      <c r="AN58" s="4">
        <f>IF(AN$2=Calculation!$F$6,Data!AK58,0)</f>
        <v>0</v>
      </c>
      <c r="AO58" s="4">
        <f>IF(AO$2=Calculation!$F$6,Data!AL58,0)</f>
        <v>0</v>
      </c>
      <c r="AP58" s="4">
        <f>IF(AP$2=Calculation!$F$6,Data!AM58,0)</f>
        <v>0</v>
      </c>
      <c r="AQ58" s="6">
        <f t="shared" si="4"/>
        <v>42.38961187214612</v>
      </c>
      <c r="AR58" s="18">
        <f>IF(AR$2=Calculation!$G$6,0,0)</f>
        <v>0</v>
      </c>
      <c r="AS58" s="4">
        <f>IF(AS$2=Calculation!$G$6,Data!AN58,0)</f>
        <v>0</v>
      </c>
      <c r="AT58" s="4">
        <f>IF(AT$2=Calculation!$G$6,Data!AO58,0)</f>
        <v>0</v>
      </c>
      <c r="AU58" s="4">
        <f>IF(AU$2=Calculation!$G$6,Data!AP58,0)</f>
        <v>0</v>
      </c>
      <c r="AV58" s="4">
        <f>IF(AV$2=Calculation!$G$6,Data!AQ58,0)</f>
        <v>0</v>
      </c>
      <c r="AW58" s="4">
        <f>IF(AW$2=Calculation!$G$6,Data!AR58,0)</f>
        <v>0</v>
      </c>
      <c r="AX58" s="4">
        <f>IF(AX$2=Calculation!$G$6,Data!AS58,0)</f>
        <v>0</v>
      </c>
      <c r="AY58" s="4">
        <f>IF(AY$2=Calculation!$G$6,Data!AT58,0)</f>
        <v>0</v>
      </c>
      <c r="AZ58" s="6">
        <f t="shared" si="5"/>
        <v>0</v>
      </c>
      <c r="BA58" s="18">
        <f>IF(BA$2=Calculation!$H$6,0,0)</f>
        <v>0</v>
      </c>
      <c r="BB58" s="4">
        <f>IF(BB$2=Calculation!$H$6,Data!AU58,0)</f>
        <v>0</v>
      </c>
      <c r="BC58" s="4">
        <f>IF(BC$2=Calculation!$H$6,Data!AV58,0)</f>
        <v>0</v>
      </c>
      <c r="BD58" s="4">
        <f>IF(BD$2=Calculation!$H$6,Data!AW58,0)</f>
        <v>0</v>
      </c>
      <c r="BE58" s="4">
        <f>IF(BE$2=Calculation!$H$6,Data!AX58,0)</f>
        <v>0</v>
      </c>
      <c r="BF58" s="4">
        <f>IF(BF$2=Calculation!$H$6,Data!AY58,0)</f>
        <v>0</v>
      </c>
      <c r="BG58" s="4">
        <f>IF(BG$2=Calculation!$H$6,Data!AZ58,0)</f>
        <v>0</v>
      </c>
      <c r="BH58" s="4">
        <f>IF(BH$2=Calculation!$H$6,Data!BA58,0)</f>
        <v>0</v>
      </c>
      <c r="BI58" s="6">
        <f t="shared" si="6"/>
        <v>0</v>
      </c>
      <c r="BJ58" s="78">
        <f>IF(Calculation!$I$6="Yes",Data!BB58,0)</f>
        <v>0</v>
      </c>
      <c r="BK58" s="18">
        <f>IF(BK$2=Calculation!$M$4,0,0)</f>
        <v>0</v>
      </c>
      <c r="BL58" s="4">
        <f>IF(BL$2=Calculation!$M$4,Data!BW58,0)</f>
        <v>0</v>
      </c>
      <c r="BM58" s="4">
        <f>IF(BM$2=Calculation!$M$4,Data!BX58,0)</f>
        <v>2.9610000000000003</v>
      </c>
      <c r="BN58" s="4">
        <f>IF(BN$2=Calculation!$M$4,Data!BY58,0)</f>
        <v>0</v>
      </c>
      <c r="BO58" s="4">
        <f>IF(BO$2=Calculation!$M$4,Data!BZ58,0)</f>
        <v>0</v>
      </c>
      <c r="BP58" s="6">
        <f t="shared" si="8"/>
        <v>2.9610000000000003</v>
      </c>
      <c r="BQ58" s="4">
        <f>IF(Calculation!$K$6='Reference Data'!BQ$2,Data!BC58,0)</f>
        <v>0</v>
      </c>
      <c r="BR58" s="4">
        <f>IF(Calculation!$K$6='Reference Data'!BR$2,Data!BD58,0)</f>
        <v>0</v>
      </c>
      <c r="BS58" s="4">
        <f>IF(Calculation!$K$6='Reference Data'!BS$2,Data!BE58,0)</f>
        <v>0</v>
      </c>
      <c r="BT58" s="4">
        <f>IF(Calculation!$K$6='Reference Data'!BT$2,Data!BF58,0)</f>
        <v>251.097</v>
      </c>
      <c r="BU58" s="80">
        <f t="shared" si="9"/>
        <v>251.097</v>
      </c>
      <c r="BV58" s="18">
        <f>IF(Calculation!$L$6="Yes",IF((Calculation!J62)&lt;Calculation!K62,(Calculation!J62-Calculation!K62)*Calculation!$L$5,0),0)</f>
        <v>-23.011948059360662</v>
      </c>
      <c r="BW58" s="83">
        <f>IF(Calculation!$M$6="Yes",'Reference Data'!BP58*Calculation!$M$5,0)</f>
        <v>1.4805000000000001</v>
      </c>
      <c r="BX58" s="18">
        <f>IF(Calculation!$N$6='Reference Data'!BX$2,0,0)</f>
        <v>0</v>
      </c>
      <c r="BY58" s="4">
        <f>IF(Calculation!$N$6='Reference Data'!BY$2,Data!AU58*Calculation!$N$5,0)</f>
        <v>0</v>
      </c>
      <c r="BZ58" s="4">
        <f>IF(Calculation!$N$6='Reference Data'!BZ$2,Data!AV58*Calculation!$N$5,0)</f>
        <v>0</v>
      </c>
      <c r="CA58" s="4">
        <f>IF(Calculation!$N$6='Reference Data'!CA$2,Data!AW58*Calculation!$N$5,0)</f>
        <v>0</v>
      </c>
      <c r="CB58" s="4">
        <f>IF(Calculation!$N$6='Reference Data'!CB$2,Data!AX58*Calculation!$N$5,0)</f>
        <v>0</v>
      </c>
      <c r="CC58" s="4">
        <f>IF(Calculation!$N$6='Reference Data'!CC$2,Data!AY58*Calculation!$N$5,0)</f>
        <v>0</v>
      </c>
      <c r="CD58" s="4">
        <f>IF(Calculation!$N$6='Reference Data'!CD$2,Data!AZ58*Calculation!$N$5,0)</f>
        <v>0</v>
      </c>
      <c r="CE58" s="4">
        <f>IF(Calculation!$N$6='Reference Data'!CE$2,Data!BA58*Calculation!$N$5,0)</f>
        <v>0</v>
      </c>
      <c r="CF58" s="6">
        <f t="shared" si="7"/>
        <v>0</v>
      </c>
      <c r="CG58" s="83">
        <f>IF(Calculation!$O$6="Yes",IF((Calculation!J62-'Reference Data'!BU58)&gt;0,(Calculation!J62-'Reference Data'!BU58)*Calculation!$O$5,0),0)</f>
        <v>0</v>
      </c>
      <c r="CH58" s="6">
        <f>IF(Calculation!$P$6="Yes",'Proportional Share Calculation'!E61,0)</f>
        <v>6.6307569496416345</v>
      </c>
    </row>
    <row r="59" spans="1:86" ht="15">
      <c r="A59" s="12">
        <v>10172</v>
      </c>
      <c r="B59" s="165" t="s">
        <v>65</v>
      </c>
      <c r="C59" s="18">
        <f>IF(Calculation!$C$6='Reference Data'!C$2,Data!C59,0)</f>
        <v>0</v>
      </c>
      <c r="D59" s="4">
        <f>IF(Calculation!$C$6='Reference Data'!D$2,Data!D59,0)</f>
        <v>0</v>
      </c>
      <c r="E59" s="4">
        <f>IF(Calculation!$C$6='Reference Data'!E$2,Data!E59,0)</f>
        <v>5.276349885844749</v>
      </c>
      <c r="F59" s="4">
        <f>IF(Calculation!$C$6='Reference Data'!F$2,Data!F59,0)</f>
        <v>0</v>
      </c>
      <c r="G59" s="4">
        <f>IF(Calculation!$C$6='Reference Data'!G$2,Data!G59,0)</f>
        <v>0</v>
      </c>
      <c r="H59" s="4">
        <f>IF(Calculation!$C$6='Reference Data'!H$2,Data!H59,0)</f>
        <v>0</v>
      </c>
      <c r="I59" s="4">
        <f>IF(Calculation!$C$6='Reference Data'!I$2,Data!I59,0)</f>
        <v>0</v>
      </c>
      <c r="J59" s="4">
        <f>IF(Calculation!$C$6='Reference Data'!J$2,Data!J59,0)</f>
        <v>0</v>
      </c>
      <c r="K59" s="4">
        <f>IF(Calculation!$C$6='Reference Data'!K$2,Data!K59,0)</f>
        <v>0</v>
      </c>
      <c r="L59" s="4">
        <f>IF(Calculation!$C$6='Reference Data'!L$2,Data!L59,0)</f>
        <v>0</v>
      </c>
      <c r="M59" s="4">
        <f>IF(Calculation!$C$6='Reference Data'!M$2,Data!M59,0)</f>
        <v>0</v>
      </c>
      <c r="N59" s="4">
        <f>IF(Calculation!$C$6='Reference Data'!N$2,Data!N59,0)</f>
        <v>0</v>
      </c>
      <c r="O59" s="4">
        <f>IF(Calculation!$C$6='Reference Data'!O$2,Data!O59,0)</f>
        <v>0</v>
      </c>
      <c r="P59" s="4">
        <f>IF(Calculation!$C$6='Reference Data'!P$2,Data!P59,0)</f>
        <v>0</v>
      </c>
      <c r="Q59" s="4">
        <f>IF(Calculation!$C$6='Reference Data'!Q$2,Data!Q59,0)</f>
        <v>0</v>
      </c>
      <c r="R59" s="21">
        <f t="shared" si="2"/>
        <v>5.276349885844749</v>
      </c>
      <c r="S59" s="18">
        <f>IF(Calculation!$D$6="Yes",Data!R59,0)</f>
        <v>0</v>
      </c>
      <c r="T59" s="18">
        <f>IF(T$2=Calculation!$E$6,Data!S59,0)</f>
        <v>0</v>
      </c>
      <c r="U59" s="4">
        <f>IF(U$2=Calculation!$E$6,Data!T59,0)</f>
        <v>0</v>
      </c>
      <c r="V59" s="4">
        <f>IF(V$2=Calculation!$E$6,Data!U59,0)</f>
        <v>0</v>
      </c>
      <c r="W59" s="4">
        <f>IF(W$2=Calculation!$E$6,Data!V59,0)</f>
        <v>0</v>
      </c>
      <c r="X59" s="4">
        <f>IF(X$2=Calculation!$E$6,Data!W59,0)</f>
        <v>0</v>
      </c>
      <c r="Y59" s="4">
        <f>IF(Y$2=Calculation!$E$6,Data!X59,0)</f>
        <v>0</v>
      </c>
      <c r="Z59" s="4">
        <f>IF(Z$2=Calculation!$E$6,Data!Y59,0)</f>
        <v>0</v>
      </c>
      <c r="AA59" s="4">
        <f>IF(AA$2=Calculation!$E$6,Data!Z59,0)</f>
        <v>0</v>
      </c>
      <c r="AB59" s="4">
        <f>IF(AB$2=Calculation!$E$6,Data!AA59,0)</f>
        <v>0</v>
      </c>
      <c r="AC59" s="4">
        <f>IF(AC$2=Calculation!$E$6,Data!AB59,0)</f>
        <v>0</v>
      </c>
      <c r="AD59" s="4">
        <f>IF(AD$2=Calculation!$E$6,Data!AC59,0)</f>
        <v>0</v>
      </c>
      <c r="AE59" s="4">
        <f>IF(AE$2=Calculation!$E$6,Data!AD59,0)</f>
        <v>0</v>
      </c>
      <c r="AF59" s="4">
        <f>IF(AF$2=Calculation!$E$6,Data!AE59,0)</f>
        <v>0</v>
      </c>
      <c r="AG59" s="4">
        <f>IF(AG$2=Calculation!$E$6,Data!AF59,0)</f>
        <v>0</v>
      </c>
      <c r="AH59" s="6">
        <f t="shared" si="3"/>
        <v>0</v>
      </c>
      <c r="AI59" s="18">
        <f>IF(AI$2=Calculation!$F$6,0,0)</f>
        <v>0</v>
      </c>
      <c r="AJ59" s="4">
        <f>IF(AJ$2=Calculation!$F$6,Data!AG59,0)</f>
        <v>0</v>
      </c>
      <c r="AK59" s="4">
        <f>IF(AK$2=Calculation!$F$6,Data!AH59,0)</f>
        <v>0</v>
      </c>
      <c r="AL59" s="4">
        <f>IF(AL$2=Calculation!$F$6,Data!AI59,0)</f>
        <v>0</v>
      </c>
      <c r="AM59" s="4">
        <f>IF(AM$2=Calculation!$F$6,Data!AJ59,0)</f>
        <v>0</v>
      </c>
      <c r="AN59" s="4">
        <f>IF(AN$2=Calculation!$F$6,Data!AK59,0)</f>
        <v>0</v>
      </c>
      <c r="AO59" s="4">
        <f>IF(AO$2=Calculation!$F$6,Data!AL59,0)</f>
        <v>0</v>
      </c>
      <c r="AP59" s="4">
        <f>IF(AP$2=Calculation!$F$6,Data!AM59,0)</f>
        <v>0</v>
      </c>
      <c r="AQ59" s="6">
        <f t="shared" si="4"/>
        <v>0</v>
      </c>
      <c r="AR59" s="18">
        <f>IF(AR$2=Calculation!$G$6,0,0)</f>
        <v>0</v>
      </c>
      <c r="AS59" s="4">
        <f>IF(AS$2=Calculation!$G$6,Data!AN59,0)</f>
        <v>0</v>
      </c>
      <c r="AT59" s="4">
        <f>IF(AT$2=Calculation!$G$6,Data!AO59,0)</f>
        <v>0</v>
      </c>
      <c r="AU59" s="4">
        <f>IF(AU$2=Calculation!$G$6,Data!AP59,0)</f>
        <v>0</v>
      </c>
      <c r="AV59" s="4">
        <f>IF(AV$2=Calculation!$G$6,Data!AQ59,0)</f>
        <v>0</v>
      </c>
      <c r="AW59" s="4">
        <f>IF(AW$2=Calculation!$G$6,Data!AR59,0)</f>
        <v>0</v>
      </c>
      <c r="AX59" s="4">
        <f>IF(AX$2=Calculation!$G$6,Data!AS59,0)</f>
        <v>0</v>
      </c>
      <c r="AY59" s="4">
        <f>IF(AY$2=Calculation!$G$6,Data!AT59,0)</f>
        <v>0</v>
      </c>
      <c r="AZ59" s="6">
        <f t="shared" si="5"/>
        <v>0</v>
      </c>
      <c r="BA59" s="18">
        <f>IF(BA$2=Calculation!$H$6,0,0)</f>
        <v>0</v>
      </c>
      <c r="BB59" s="4">
        <f>IF(BB$2=Calculation!$H$6,Data!AU59,0)</f>
        <v>0</v>
      </c>
      <c r="BC59" s="4">
        <f>IF(BC$2=Calculation!$H$6,Data!AV59,0)</f>
        <v>0</v>
      </c>
      <c r="BD59" s="4">
        <f>IF(BD$2=Calculation!$H$6,Data!AW59,0)</f>
        <v>0</v>
      </c>
      <c r="BE59" s="4">
        <f>IF(BE$2=Calculation!$H$6,Data!AX59,0)</f>
        <v>0</v>
      </c>
      <c r="BF59" s="4">
        <f>IF(BF$2=Calculation!$H$6,Data!AY59,0)</f>
        <v>0</v>
      </c>
      <c r="BG59" s="4">
        <f>IF(BG$2=Calculation!$H$6,Data!AZ59,0)</f>
        <v>0</v>
      </c>
      <c r="BH59" s="4">
        <f>IF(BH$2=Calculation!$H$6,Data!BA59,0)</f>
        <v>0</v>
      </c>
      <c r="BI59" s="6">
        <f t="shared" si="6"/>
        <v>0</v>
      </c>
      <c r="BJ59" s="78">
        <f>IF(Calculation!$I$6="Yes",Data!BB59,0)</f>
        <v>0</v>
      </c>
      <c r="BK59" s="18">
        <f>IF(BK$2=Calculation!$M$4,0,0)</f>
        <v>0</v>
      </c>
      <c r="BL59" s="4">
        <f>IF(BL$2=Calculation!$M$4,Data!BW59,0)</f>
        <v>0</v>
      </c>
      <c r="BM59" s="4">
        <f>IF(BM$2=Calculation!$M$4,Data!BX59,0)</f>
        <v>0</v>
      </c>
      <c r="BN59" s="4">
        <f>IF(BN$2=Calculation!$M$4,Data!BY59,0)</f>
        <v>0</v>
      </c>
      <c r="BO59" s="4">
        <f>IF(BO$2=Calculation!$M$4,Data!BZ59,0)</f>
        <v>0</v>
      </c>
      <c r="BP59" s="6">
        <f t="shared" si="8"/>
        <v>0</v>
      </c>
      <c r="BQ59" s="4">
        <f>IF(Calculation!$K$6='Reference Data'!BQ$2,Data!BC59,0)</f>
        <v>0</v>
      </c>
      <c r="BR59" s="4">
        <f>IF(Calculation!$K$6='Reference Data'!BR$2,Data!BD59,0)</f>
        <v>0</v>
      </c>
      <c r="BS59" s="4">
        <f>IF(Calculation!$K$6='Reference Data'!BS$2,Data!BE59,0)</f>
        <v>0</v>
      </c>
      <c r="BT59" s="4">
        <f>IF(Calculation!$K$6='Reference Data'!BT$2,Data!BF59,0)</f>
        <v>6.102</v>
      </c>
      <c r="BU59" s="80">
        <f t="shared" si="9"/>
        <v>6.102</v>
      </c>
      <c r="BV59" s="18">
        <f>IF(Calculation!$L$6="Yes",IF((Calculation!J63)&lt;Calculation!K63,(Calculation!J63-Calculation!K63)*Calculation!$L$5,0),0)</f>
        <v>-0.825650114155251</v>
      </c>
      <c r="BW59" s="83">
        <f>IF(Calculation!$M$6="Yes",'Reference Data'!BP59*Calculation!$M$5,0)</f>
        <v>0</v>
      </c>
      <c r="BX59" s="18">
        <f>IF(Calculation!$N$6='Reference Data'!BX$2,0,0)</f>
        <v>0</v>
      </c>
      <c r="BY59" s="4">
        <f>IF(Calculation!$N$6='Reference Data'!BY$2,Data!AU59*Calculation!$N$5,0)</f>
        <v>0</v>
      </c>
      <c r="BZ59" s="4">
        <f>IF(Calculation!$N$6='Reference Data'!BZ$2,Data!AV59*Calculation!$N$5,0)</f>
        <v>0</v>
      </c>
      <c r="CA59" s="4">
        <f>IF(Calculation!$N$6='Reference Data'!CA$2,Data!AW59*Calculation!$N$5,0)</f>
        <v>0</v>
      </c>
      <c r="CB59" s="4">
        <f>IF(Calculation!$N$6='Reference Data'!CB$2,Data!AX59*Calculation!$N$5,0)</f>
        <v>0</v>
      </c>
      <c r="CC59" s="4">
        <f>IF(Calculation!$N$6='Reference Data'!CC$2,Data!AY59*Calculation!$N$5,0)</f>
        <v>0</v>
      </c>
      <c r="CD59" s="4">
        <f>IF(Calculation!$N$6='Reference Data'!CD$2,Data!AZ59*Calculation!$N$5,0)</f>
        <v>0</v>
      </c>
      <c r="CE59" s="4">
        <f>IF(Calculation!$N$6='Reference Data'!CE$2,Data!BA59*Calculation!$N$5,0)</f>
        <v>0</v>
      </c>
      <c r="CF59" s="6">
        <f t="shared" si="7"/>
        <v>0</v>
      </c>
      <c r="CG59" s="83">
        <f>IF(Calculation!$O$6="Yes",IF((Calculation!J63-'Reference Data'!BU59)&gt;0,(Calculation!J63-'Reference Data'!BU59)*Calculation!$O$5,0),0)</f>
        <v>0</v>
      </c>
      <c r="CH59" s="6">
        <f>IF(Calculation!$P$6="Yes",'Proportional Share Calculation'!E62,0)</f>
        <v>0.15240175792295085</v>
      </c>
    </row>
    <row r="60" spans="1:86" ht="15">
      <c r="A60" s="12">
        <v>10173</v>
      </c>
      <c r="B60" s="165" t="s">
        <v>66</v>
      </c>
      <c r="C60" s="18">
        <f>IF(Calculation!$C$6='Reference Data'!C$2,Data!C60,0)</f>
        <v>0</v>
      </c>
      <c r="D60" s="4">
        <f>IF(Calculation!$C$6='Reference Data'!D$2,Data!D60,0)</f>
        <v>0</v>
      </c>
      <c r="E60" s="4">
        <f>IF(Calculation!$C$6='Reference Data'!E$2,Data!E60,0)</f>
        <v>41.657167922374434</v>
      </c>
      <c r="F60" s="4">
        <f>IF(Calculation!$C$6='Reference Data'!F$2,Data!F60,0)</f>
        <v>0</v>
      </c>
      <c r="G60" s="4">
        <f>IF(Calculation!$C$6='Reference Data'!G$2,Data!G60,0)</f>
        <v>0</v>
      </c>
      <c r="H60" s="4">
        <f>IF(Calculation!$C$6='Reference Data'!H$2,Data!H60,0)</f>
        <v>0</v>
      </c>
      <c r="I60" s="4">
        <f>IF(Calculation!$C$6='Reference Data'!I$2,Data!I60,0)</f>
        <v>0</v>
      </c>
      <c r="J60" s="4">
        <f>IF(Calculation!$C$6='Reference Data'!J$2,Data!J60,0)</f>
        <v>0</v>
      </c>
      <c r="K60" s="4">
        <f>IF(Calculation!$C$6='Reference Data'!K$2,Data!K60,0)</f>
        <v>0</v>
      </c>
      <c r="L60" s="4">
        <f>IF(Calculation!$C$6='Reference Data'!L$2,Data!L60,0)</f>
        <v>0</v>
      </c>
      <c r="M60" s="4">
        <f>IF(Calculation!$C$6='Reference Data'!M$2,Data!M60,0)</f>
        <v>0</v>
      </c>
      <c r="N60" s="4">
        <f>IF(Calculation!$C$6='Reference Data'!N$2,Data!N60,0)</f>
        <v>0</v>
      </c>
      <c r="O60" s="4">
        <f>IF(Calculation!$C$6='Reference Data'!O$2,Data!O60,0)</f>
        <v>0</v>
      </c>
      <c r="P60" s="4">
        <f>IF(Calculation!$C$6='Reference Data'!P$2,Data!P60,0)</f>
        <v>0</v>
      </c>
      <c r="Q60" s="4">
        <f>IF(Calculation!$C$6='Reference Data'!Q$2,Data!Q60,0)</f>
        <v>0</v>
      </c>
      <c r="R60" s="21">
        <f t="shared" si="2"/>
        <v>41.657167922374434</v>
      </c>
      <c r="S60" s="18">
        <f>IF(Calculation!$D$6="Yes",Data!R60,0)</f>
        <v>0</v>
      </c>
      <c r="T60" s="18">
        <f>IF(T$2=Calculation!$E$6,Data!S60,0)</f>
        <v>0</v>
      </c>
      <c r="U60" s="4">
        <f>IF(U$2=Calculation!$E$6,Data!T60,0)</f>
        <v>0</v>
      </c>
      <c r="V60" s="4">
        <f>IF(V$2=Calculation!$E$6,Data!U60,0)</f>
        <v>0</v>
      </c>
      <c r="W60" s="4">
        <f>IF(W$2=Calculation!$E$6,Data!V60,0)</f>
        <v>0</v>
      </c>
      <c r="X60" s="4">
        <f>IF(X$2=Calculation!$E$6,Data!W60,0)</f>
        <v>0</v>
      </c>
      <c r="Y60" s="4">
        <f>IF(Y$2=Calculation!$E$6,Data!X60,0)</f>
        <v>0</v>
      </c>
      <c r="Z60" s="4">
        <f>IF(Z$2=Calculation!$E$6,Data!Y60,0)</f>
        <v>0</v>
      </c>
      <c r="AA60" s="4">
        <f>IF(AA$2=Calculation!$E$6,Data!Z60,0)</f>
        <v>0</v>
      </c>
      <c r="AB60" s="4">
        <f>IF(AB$2=Calculation!$E$6,Data!AA60,0)</f>
        <v>0</v>
      </c>
      <c r="AC60" s="4">
        <f>IF(AC$2=Calculation!$E$6,Data!AB60,0)</f>
        <v>0</v>
      </c>
      <c r="AD60" s="4">
        <f>IF(AD$2=Calculation!$E$6,Data!AC60,0)</f>
        <v>0</v>
      </c>
      <c r="AE60" s="4">
        <f>IF(AE$2=Calculation!$E$6,Data!AD60,0)</f>
        <v>0</v>
      </c>
      <c r="AF60" s="4">
        <f>IF(AF$2=Calculation!$E$6,Data!AE60,0)</f>
        <v>0</v>
      </c>
      <c r="AG60" s="4">
        <f>IF(AG$2=Calculation!$E$6,Data!AF60,0)</f>
        <v>0</v>
      </c>
      <c r="AH60" s="6">
        <f t="shared" si="3"/>
        <v>0</v>
      </c>
      <c r="AI60" s="18">
        <f>IF(AI$2=Calculation!$F$6,0,0)</f>
        <v>0</v>
      </c>
      <c r="AJ60" s="4">
        <f>IF(AJ$2=Calculation!$F$6,Data!AG60,0)</f>
        <v>0</v>
      </c>
      <c r="AK60" s="4">
        <f>IF(AK$2=Calculation!$F$6,Data!AH60,0)</f>
        <v>1.127054794520548</v>
      </c>
      <c r="AL60" s="4">
        <f>IF(AL$2=Calculation!$F$6,Data!AI60,0)</f>
        <v>0</v>
      </c>
      <c r="AM60" s="4">
        <f>IF(AM$2=Calculation!$F$6,Data!AJ60,0)</f>
        <v>0</v>
      </c>
      <c r="AN60" s="4">
        <f>IF(AN$2=Calculation!$F$6,Data!AK60,0)</f>
        <v>0</v>
      </c>
      <c r="AO60" s="4">
        <f>IF(AO$2=Calculation!$F$6,Data!AL60,0)</f>
        <v>0</v>
      </c>
      <c r="AP60" s="4">
        <f>IF(AP$2=Calculation!$F$6,Data!AM60,0)</f>
        <v>0</v>
      </c>
      <c r="AQ60" s="6">
        <f t="shared" si="4"/>
        <v>1.127054794520548</v>
      </c>
      <c r="AR60" s="18">
        <f>IF(AR$2=Calculation!$G$6,0,0)</f>
        <v>0</v>
      </c>
      <c r="AS60" s="4">
        <f>IF(AS$2=Calculation!$G$6,Data!AN60,0)</f>
        <v>0</v>
      </c>
      <c r="AT60" s="4">
        <f>IF(AT$2=Calculation!$G$6,Data!AO60,0)</f>
        <v>0.9665525114155251</v>
      </c>
      <c r="AU60" s="4">
        <f>IF(AU$2=Calculation!$G$6,Data!AP60,0)</f>
        <v>0</v>
      </c>
      <c r="AV60" s="4">
        <f>IF(AV$2=Calculation!$G$6,Data!AQ60,0)</f>
        <v>0</v>
      </c>
      <c r="AW60" s="4">
        <f>IF(AW$2=Calculation!$G$6,Data!AR60,0)</f>
        <v>0</v>
      </c>
      <c r="AX60" s="4">
        <f>IF(AX$2=Calculation!$G$6,Data!AS60,0)</f>
        <v>0</v>
      </c>
      <c r="AY60" s="4">
        <f>IF(AY$2=Calculation!$G$6,Data!AT60,0)</f>
        <v>0</v>
      </c>
      <c r="AZ60" s="6">
        <f t="shared" si="5"/>
        <v>0.9665525114155251</v>
      </c>
      <c r="BA60" s="18">
        <f>IF(BA$2=Calculation!$H$6,0,0)</f>
        <v>0</v>
      </c>
      <c r="BB60" s="4">
        <f>IF(BB$2=Calculation!$H$6,Data!AU60,0)</f>
        <v>0</v>
      </c>
      <c r="BC60" s="4">
        <f>IF(BC$2=Calculation!$H$6,Data!AV60,0)</f>
        <v>0</v>
      </c>
      <c r="BD60" s="4">
        <f>IF(BD$2=Calculation!$H$6,Data!AW60,0)</f>
        <v>0</v>
      </c>
      <c r="BE60" s="4">
        <f>IF(BE$2=Calculation!$H$6,Data!AX60,0)</f>
        <v>0</v>
      </c>
      <c r="BF60" s="4">
        <f>IF(BF$2=Calculation!$H$6,Data!AY60,0)</f>
        <v>0</v>
      </c>
      <c r="BG60" s="4">
        <f>IF(BG$2=Calculation!$H$6,Data!AZ60,0)</f>
        <v>0</v>
      </c>
      <c r="BH60" s="4">
        <f>IF(BH$2=Calculation!$H$6,Data!BA60,0)</f>
        <v>0</v>
      </c>
      <c r="BI60" s="6">
        <f t="shared" si="6"/>
        <v>0</v>
      </c>
      <c r="BJ60" s="78">
        <f>IF(Calculation!$I$6="Yes",Data!BB60,0)</f>
        <v>0</v>
      </c>
      <c r="BK60" s="18">
        <f>IF(BK$2=Calculation!$M$4,0,0)</f>
        <v>0</v>
      </c>
      <c r="BL60" s="4">
        <f>IF(BL$2=Calculation!$M$4,Data!BW60,0)</f>
        <v>0</v>
      </c>
      <c r="BM60" s="4">
        <f>IF(BM$2=Calculation!$M$4,Data!BX60,0)</f>
        <v>0</v>
      </c>
      <c r="BN60" s="4">
        <f>IF(BN$2=Calculation!$M$4,Data!BY60,0)</f>
        <v>0</v>
      </c>
      <c r="BO60" s="4">
        <f>IF(BO$2=Calculation!$M$4,Data!BZ60,0)</f>
        <v>0</v>
      </c>
      <c r="BP60" s="6">
        <f t="shared" si="8"/>
        <v>0</v>
      </c>
      <c r="BQ60" s="4">
        <f>IF(Calculation!$K$6='Reference Data'!BQ$2,Data!BC60,0)</f>
        <v>0</v>
      </c>
      <c r="BR60" s="4">
        <f>IF(Calculation!$K$6='Reference Data'!BR$2,Data!BD60,0)</f>
        <v>0</v>
      </c>
      <c r="BS60" s="4">
        <f>IF(Calculation!$K$6='Reference Data'!BS$2,Data!BE60,0)</f>
        <v>0</v>
      </c>
      <c r="BT60" s="4">
        <f>IF(Calculation!$K$6='Reference Data'!BT$2,Data!BF60,0)</f>
        <v>33.13</v>
      </c>
      <c r="BU60" s="80">
        <f t="shared" si="9"/>
        <v>33.13</v>
      </c>
      <c r="BV60" s="18">
        <f>IF(Calculation!$L$6="Yes",IF((Calculation!J64)&lt;Calculation!K64,(Calculation!J64-Calculation!K64)*Calculation!$L$5,0),0)</f>
        <v>0</v>
      </c>
      <c r="BW60" s="83">
        <f>IF(Calculation!$M$6="Yes",'Reference Data'!BP60*Calculation!$M$5,0)</f>
        <v>0</v>
      </c>
      <c r="BX60" s="18">
        <f>IF(Calculation!$N$6='Reference Data'!BX$2,0,0)</f>
        <v>0</v>
      </c>
      <c r="BY60" s="4">
        <f>IF(Calculation!$N$6='Reference Data'!BY$2,Data!AU60*Calculation!$N$5,0)</f>
        <v>0</v>
      </c>
      <c r="BZ60" s="4">
        <f>IF(Calculation!$N$6='Reference Data'!BZ$2,Data!AV60*Calculation!$N$5,0)</f>
        <v>0</v>
      </c>
      <c r="CA60" s="4">
        <f>IF(Calculation!$N$6='Reference Data'!CA$2,Data!AW60*Calculation!$N$5,0)</f>
        <v>0</v>
      </c>
      <c r="CB60" s="4">
        <f>IF(Calculation!$N$6='Reference Data'!CB$2,Data!AX60*Calculation!$N$5,0)</f>
        <v>0</v>
      </c>
      <c r="CC60" s="4">
        <f>IF(Calculation!$N$6='Reference Data'!CC$2,Data!AY60*Calculation!$N$5,0)</f>
        <v>0</v>
      </c>
      <c r="CD60" s="4">
        <f>IF(Calculation!$N$6='Reference Data'!CD$2,Data!AZ60*Calculation!$N$5,0)</f>
        <v>0</v>
      </c>
      <c r="CE60" s="4">
        <f>IF(Calculation!$N$6='Reference Data'!CE$2,Data!BA60*Calculation!$N$5,0)</f>
        <v>0</v>
      </c>
      <c r="CF60" s="6">
        <f t="shared" si="7"/>
        <v>0</v>
      </c>
      <c r="CG60" s="83">
        <f>IF(Calculation!$O$6="Yes",IF((Calculation!J64-'Reference Data'!BU60)&gt;0,(Calculation!J64-'Reference Data'!BU60)*Calculation!$O$5,0),0)</f>
        <v>1.608390154109589</v>
      </c>
      <c r="CH60" s="6">
        <f>IF(Calculation!$P$6="Yes",'Proportional Share Calculation'!E63,0)</f>
        <v>1.0033814742086655</v>
      </c>
    </row>
    <row r="61" spans="1:86" ht="15">
      <c r="A61" s="12">
        <v>10174</v>
      </c>
      <c r="B61" s="165" t="s">
        <v>67</v>
      </c>
      <c r="C61" s="18">
        <f>IF(Calculation!$C$6='Reference Data'!C$2,Data!C61,0)</f>
        <v>0</v>
      </c>
      <c r="D61" s="4">
        <f>IF(Calculation!$C$6='Reference Data'!D$2,Data!D61,0)</f>
        <v>0</v>
      </c>
      <c r="E61" s="4">
        <f>IF(Calculation!$C$6='Reference Data'!E$2,Data!E61,0)</f>
        <v>0.4926256849315067</v>
      </c>
      <c r="F61" s="4">
        <f>IF(Calculation!$C$6='Reference Data'!F$2,Data!F61,0)</f>
        <v>0</v>
      </c>
      <c r="G61" s="4">
        <f>IF(Calculation!$C$6='Reference Data'!G$2,Data!G61,0)</f>
        <v>0</v>
      </c>
      <c r="H61" s="4">
        <f>IF(Calculation!$C$6='Reference Data'!H$2,Data!H61,0)</f>
        <v>0</v>
      </c>
      <c r="I61" s="4">
        <f>IF(Calculation!$C$6='Reference Data'!I$2,Data!I61,0)</f>
        <v>0</v>
      </c>
      <c r="J61" s="4">
        <f>IF(Calculation!$C$6='Reference Data'!J$2,Data!J61,0)</f>
        <v>0</v>
      </c>
      <c r="K61" s="4">
        <f>IF(Calculation!$C$6='Reference Data'!K$2,Data!K61,0)</f>
        <v>0</v>
      </c>
      <c r="L61" s="4">
        <f>IF(Calculation!$C$6='Reference Data'!L$2,Data!L61,0)</f>
        <v>0</v>
      </c>
      <c r="M61" s="4">
        <f>IF(Calculation!$C$6='Reference Data'!M$2,Data!M61,0)</f>
        <v>0</v>
      </c>
      <c r="N61" s="4">
        <f>IF(Calculation!$C$6='Reference Data'!N$2,Data!N61,0)</f>
        <v>0</v>
      </c>
      <c r="O61" s="4">
        <f>IF(Calculation!$C$6='Reference Data'!O$2,Data!O61,0)</f>
        <v>0</v>
      </c>
      <c r="P61" s="4">
        <f>IF(Calculation!$C$6='Reference Data'!P$2,Data!P61,0)</f>
        <v>0</v>
      </c>
      <c r="Q61" s="4">
        <f>IF(Calculation!$C$6='Reference Data'!Q$2,Data!Q61,0)</f>
        <v>0</v>
      </c>
      <c r="R61" s="21">
        <f t="shared" si="2"/>
        <v>0.4926256849315067</v>
      </c>
      <c r="S61" s="18">
        <f>IF(Calculation!$D$6="Yes",Data!R61,0)</f>
        <v>0</v>
      </c>
      <c r="T61" s="18">
        <f>IF(T$2=Calculation!$E$6,Data!S61,0)</f>
        <v>0</v>
      </c>
      <c r="U61" s="4">
        <f>IF(U$2=Calculation!$E$6,Data!T61,0)</f>
        <v>0</v>
      </c>
      <c r="V61" s="4">
        <f>IF(V$2=Calculation!$E$6,Data!U61,0)</f>
        <v>0</v>
      </c>
      <c r="W61" s="4">
        <f>IF(W$2=Calculation!$E$6,Data!V61,0)</f>
        <v>0</v>
      </c>
      <c r="X61" s="4">
        <f>IF(X$2=Calculation!$E$6,Data!W61,0)</f>
        <v>0</v>
      </c>
      <c r="Y61" s="4">
        <f>IF(Y$2=Calculation!$E$6,Data!X61,0)</f>
        <v>0</v>
      </c>
      <c r="Z61" s="4">
        <f>IF(Z$2=Calculation!$E$6,Data!Y61,0)</f>
        <v>0</v>
      </c>
      <c r="AA61" s="4">
        <f>IF(AA$2=Calculation!$E$6,Data!Z61,0)</f>
        <v>0</v>
      </c>
      <c r="AB61" s="4">
        <f>IF(AB$2=Calculation!$E$6,Data!AA61,0)</f>
        <v>0</v>
      </c>
      <c r="AC61" s="4">
        <f>IF(AC$2=Calculation!$E$6,Data!AB61,0)</f>
        <v>0</v>
      </c>
      <c r="AD61" s="4">
        <f>IF(AD$2=Calculation!$E$6,Data!AC61,0)</f>
        <v>0</v>
      </c>
      <c r="AE61" s="4">
        <f>IF(AE$2=Calculation!$E$6,Data!AD61,0)</f>
        <v>0</v>
      </c>
      <c r="AF61" s="4">
        <f>IF(AF$2=Calculation!$E$6,Data!AE61,0)</f>
        <v>0</v>
      </c>
      <c r="AG61" s="4">
        <f>IF(AG$2=Calculation!$E$6,Data!AF61,0)</f>
        <v>0</v>
      </c>
      <c r="AH61" s="6">
        <f t="shared" si="3"/>
        <v>0</v>
      </c>
      <c r="AI61" s="18">
        <f>IF(AI$2=Calculation!$F$6,0,0)</f>
        <v>0</v>
      </c>
      <c r="AJ61" s="4">
        <f>IF(AJ$2=Calculation!$F$6,Data!AG61,0)</f>
        <v>0</v>
      </c>
      <c r="AK61" s="4">
        <f>IF(AK$2=Calculation!$F$6,Data!AH61,0)</f>
        <v>0</v>
      </c>
      <c r="AL61" s="4">
        <f>IF(AL$2=Calculation!$F$6,Data!AI61,0)</f>
        <v>0</v>
      </c>
      <c r="AM61" s="4">
        <f>IF(AM$2=Calculation!$F$6,Data!AJ61,0)</f>
        <v>0</v>
      </c>
      <c r="AN61" s="4">
        <f>IF(AN$2=Calculation!$F$6,Data!AK61,0)</f>
        <v>0</v>
      </c>
      <c r="AO61" s="4">
        <f>IF(AO$2=Calculation!$F$6,Data!AL61,0)</f>
        <v>0</v>
      </c>
      <c r="AP61" s="4">
        <f>IF(AP$2=Calculation!$F$6,Data!AM61,0)</f>
        <v>0</v>
      </c>
      <c r="AQ61" s="6">
        <f t="shared" si="4"/>
        <v>0</v>
      </c>
      <c r="AR61" s="18">
        <f>IF(AR$2=Calculation!$G$6,0,0)</f>
        <v>0</v>
      </c>
      <c r="AS61" s="4">
        <f>IF(AS$2=Calculation!$G$6,Data!AN61,0)</f>
        <v>0</v>
      </c>
      <c r="AT61" s="4">
        <f>IF(AT$2=Calculation!$G$6,Data!AO61,0)</f>
        <v>0</v>
      </c>
      <c r="AU61" s="4">
        <f>IF(AU$2=Calculation!$G$6,Data!AP61,0)</f>
        <v>0</v>
      </c>
      <c r="AV61" s="4">
        <f>IF(AV$2=Calculation!$G$6,Data!AQ61,0)</f>
        <v>0</v>
      </c>
      <c r="AW61" s="4">
        <f>IF(AW$2=Calculation!$G$6,Data!AR61,0)</f>
        <v>0</v>
      </c>
      <c r="AX61" s="4">
        <f>IF(AX$2=Calculation!$G$6,Data!AS61,0)</f>
        <v>0</v>
      </c>
      <c r="AY61" s="4">
        <f>IF(AY$2=Calculation!$G$6,Data!AT61,0)</f>
        <v>0</v>
      </c>
      <c r="AZ61" s="6">
        <f t="shared" si="5"/>
        <v>0</v>
      </c>
      <c r="BA61" s="18">
        <f>IF(BA$2=Calculation!$H$6,0,0)</f>
        <v>0</v>
      </c>
      <c r="BB61" s="4">
        <f>IF(BB$2=Calculation!$H$6,Data!AU61,0)</f>
        <v>0</v>
      </c>
      <c r="BC61" s="4">
        <f>IF(BC$2=Calculation!$H$6,Data!AV61,0)</f>
        <v>0</v>
      </c>
      <c r="BD61" s="4">
        <f>IF(BD$2=Calculation!$H$6,Data!AW61,0)</f>
        <v>0</v>
      </c>
      <c r="BE61" s="4">
        <f>IF(BE$2=Calculation!$H$6,Data!AX61,0)</f>
        <v>0</v>
      </c>
      <c r="BF61" s="4">
        <f>IF(BF$2=Calculation!$H$6,Data!AY61,0)</f>
        <v>0</v>
      </c>
      <c r="BG61" s="4">
        <f>IF(BG$2=Calculation!$H$6,Data!AZ61,0)</f>
        <v>0</v>
      </c>
      <c r="BH61" s="4">
        <f>IF(BH$2=Calculation!$H$6,Data!BA61,0)</f>
        <v>0</v>
      </c>
      <c r="BI61" s="6">
        <f t="shared" si="6"/>
        <v>0</v>
      </c>
      <c r="BJ61" s="78">
        <f>IF(Calculation!$I$6="Yes",Data!BB61,0)</f>
        <v>0</v>
      </c>
      <c r="BK61" s="18">
        <f>IF(BK$2=Calculation!$M$4,0,0)</f>
        <v>0</v>
      </c>
      <c r="BL61" s="4">
        <f>IF(BL$2=Calculation!$M$4,Data!BW61,0)</f>
        <v>0</v>
      </c>
      <c r="BM61" s="4">
        <f>IF(BM$2=Calculation!$M$4,Data!BX61,0)</f>
        <v>0</v>
      </c>
      <c r="BN61" s="4">
        <f>IF(BN$2=Calculation!$M$4,Data!BY61,0)</f>
        <v>0</v>
      </c>
      <c r="BO61" s="4">
        <f>IF(BO$2=Calculation!$M$4,Data!BZ61,0)</f>
        <v>0</v>
      </c>
      <c r="BP61" s="6">
        <f t="shared" si="8"/>
        <v>0</v>
      </c>
      <c r="BQ61" s="4">
        <f>IF(Calculation!$K$6='Reference Data'!BQ$2,Data!BC61,0)</f>
        <v>0</v>
      </c>
      <c r="BR61" s="4">
        <f>IF(Calculation!$K$6='Reference Data'!BR$2,Data!BD61,0)</f>
        <v>0</v>
      </c>
      <c r="BS61" s="4">
        <f>IF(Calculation!$K$6='Reference Data'!BS$2,Data!BE61,0)</f>
        <v>0</v>
      </c>
      <c r="BT61" s="4">
        <f>IF(Calculation!$K$6='Reference Data'!BT$2,Data!BF61,0)</f>
        <v>0.507</v>
      </c>
      <c r="BU61" s="80">
        <f t="shared" si="9"/>
        <v>0.507</v>
      </c>
      <c r="BV61" s="18">
        <f>IF(Calculation!$L$6="Yes",IF((Calculation!J65)&lt;Calculation!K65,(Calculation!J65-Calculation!K65)*Calculation!$L$5,0),0)</f>
        <v>-0.014374315068493293</v>
      </c>
      <c r="BW61" s="83">
        <f>IF(Calculation!$M$6="Yes",'Reference Data'!BP61*Calculation!$M$5,0)</f>
        <v>0</v>
      </c>
      <c r="BX61" s="18">
        <f>IF(Calculation!$N$6='Reference Data'!BX$2,0,0)</f>
        <v>0</v>
      </c>
      <c r="BY61" s="4">
        <f>IF(Calculation!$N$6='Reference Data'!BY$2,Data!AU61*Calculation!$N$5,0)</f>
        <v>0</v>
      </c>
      <c r="BZ61" s="4">
        <f>IF(Calculation!$N$6='Reference Data'!BZ$2,Data!AV61*Calculation!$N$5,0)</f>
        <v>0</v>
      </c>
      <c r="CA61" s="4">
        <f>IF(Calculation!$N$6='Reference Data'!CA$2,Data!AW61*Calculation!$N$5,0)</f>
        <v>0</v>
      </c>
      <c r="CB61" s="4">
        <f>IF(Calculation!$N$6='Reference Data'!CB$2,Data!AX61*Calculation!$N$5,0)</f>
        <v>0</v>
      </c>
      <c r="CC61" s="4">
        <f>IF(Calculation!$N$6='Reference Data'!CC$2,Data!AY61*Calculation!$N$5,0)</f>
        <v>0</v>
      </c>
      <c r="CD61" s="4">
        <f>IF(Calculation!$N$6='Reference Data'!CD$2,Data!AZ61*Calculation!$N$5,0)</f>
        <v>0</v>
      </c>
      <c r="CE61" s="4">
        <f>IF(Calculation!$N$6='Reference Data'!CE$2,Data!BA61*Calculation!$N$5,0)</f>
        <v>0</v>
      </c>
      <c r="CF61" s="6">
        <f t="shared" si="7"/>
        <v>0</v>
      </c>
      <c r="CG61" s="83">
        <f>IF(Calculation!$O$6="Yes",IF((Calculation!J65-'Reference Data'!BU61)&gt;0,(Calculation!J65-'Reference Data'!BU61)*Calculation!$O$5,0),0)</f>
        <v>0</v>
      </c>
      <c r="CH61" s="6">
        <f>IF(Calculation!$P$6="Yes",'Proportional Share Calculation'!E64,0)</f>
        <v>0.014228969269641114</v>
      </c>
    </row>
    <row r="62" spans="1:86" ht="15">
      <c r="A62" s="12">
        <v>10177</v>
      </c>
      <c r="B62" s="165" t="s">
        <v>68</v>
      </c>
      <c r="C62" s="18">
        <f>IF(Calculation!$C$6='Reference Data'!C$2,Data!C62,0)</f>
        <v>0</v>
      </c>
      <c r="D62" s="4">
        <f>IF(Calculation!$C$6='Reference Data'!D$2,Data!D62,0)</f>
        <v>0</v>
      </c>
      <c r="E62" s="4">
        <f>IF(Calculation!$C$6='Reference Data'!E$2,Data!E62,0)</f>
        <v>8.264235159817352</v>
      </c>
      <c r="F62" s="4">
        <f>IF(Calculation!$C$6='Reference Data'!F$2,Data!F62,0)</f>
        <v>0</v>
      </c>
      <c r="G62" s="4">
        <f>IF(Calculation!$C$6='Reference Data'!G$2,Data!G62,0)</f>
        <v>0</v>
      </c>
      <c r="H62" s="4">
        <f>IF(Calculation!$C$6='Reference Data'!H$2,Data!H62,0)</f>
        <v>0</v>
      </c>
      <c r="I62" s="4">
        <f>IF(Calculation!$C$6='Reference Data'!I$2,Data!I62,0)</f>
        <v>0</v>
      </c>
      <c r="J62" s="4">
        <f>IF(Calculation!$C$6='Reference Data'!J$2,Data!J62,0)</f>
        <v>0</v>
      </c>
      <c r="K62" s="4">
        <f>IF(Calculation!$C$6='Reference Data'!K$2,Data!K62,0)</f>
        <v>0</v>
      </c>
      <c r="L62" s="4">
        <f>IF(Calculation!$C$6='Reference Data'!L$2,Data!L62,0)</f>
        <v>0</v>
      </c>
      <c r="M62" s="4">
        <f>IF(Calculation!$C$6='Reference Data'!M$2,Data!M62,0)</f>
        <v>0</v>
      </c>
      <c r="N62" s="4">
        <f>IF(Calculation!$C$6='Reference Data'!N$2,Data!N62,0)</f>
        <v>0</v>
      </c>
      <c r="O62" s="4">
        <f>IF(Calculation!$C$6='Reference Data'!O$2,Data!O62,0)</f>
        <v>0</v>
      </c>
      <c r="P62" s="4">
        <f>IF(Calculation!$C$6='Reference Data'!P$2,Data!P62,0)</f>
        <v>0</v>
      </c>
      <c r="Q62" s="4">
        <f>IF(Calculation!$C$6='Reference Data'!Q$2,Data!Q62,0)</f>
        <v>0</v>
      </c>
      <c r="R62" s="21">
        <f t="shared" si="2"/>
        <v>8.264235159817352</v>
      </c>
      <c r="S62" s="18">
        <f>IF(Calculation!$D$6="Yes",Data!R62,0)</f>
        <v>0</v>
      </c>
      <c r="T62" s="18">
        <f>IF(T$2=Calculation!$E$6,Data!S62,0)</f>
        <v>0</v>
      </c>
      <c r="U62" s="4">
        <f>IF(U$2=Calculation!$E$6,Data!T62,0)</f>
        <v>0</v>
      </c>
      <c r="V62" s="4">
        <f>IF(V$2=Calculation!$E$6,Data!U62,0)</f>
        <v>0</v>
      </c>
      <c r="W62" s="4">
        <f>IF(W$2=Calculation!$E$6,Data!V62,0)</f>
        <v>0</v>
      </c>
      <c r="X62" s="4">
        <f>IF(X$2=Calculation!$E$6,Data!W62,0)</f>
        <v>0</v>
      </c>
      <c r="Y62" s="4">
        <f>IF(Y$2=Calculation!$E$6,Data!X62,0)</f>
        <v>0</v>
      </c>
      <c r="Z62" s="4">
        <f>IF(Z$2=Calculation!$E$6,Data!Y62,0)</f>
        <v>0</v>
      </c>
      <c r="AA62" s="4">
        <f>IF(AA$2=Calculation!$E$6,Data!Z62,0)</f>
        <v>0</v>
      </c>
      <c r="AB62" s="4">
        <f>IF(AB$2=Calculation!$E$6,Data!AA62,0)</f>
        <v>0</v>
      </c>
      <c r="AC62" s="4">
        <f>IF(AC$2=Calculation!$E$6,Data!AB62,0)</f>
        <v>0</v>
      </c>
      <c r="AD62" s="4">
        <f>IF(AD$2=Calculation!$E$6,Data!AC62,0)</f>
        <v>0</v>
      </c>
      <c r="AE62" s="4">
        <f>IF(AE$2=Calculation!$E$6,Data!AD62,0)</f>
        <v>0</v>
      </c>
      <c r="AF62" s="4">
        <f>IF(AF$2=Calculation!$E$6,Data!AE62,0)</f>
        <v>0</v>
      </c>
      <c r="AG62" s="4">
        <f>IF(AG$2=Calculation!$E$6,Data!AF62,0)</f>
        <v>0</v>
      </c>
      <c r="AH62" s="6">
        <f t="shared" si="3"/>
        <v>0</v>
      </c>
      <c r="AI62" s="18">
        <f>IF(AI$2=Calculation!$F$6,0,0)</f>
        <v>0</v>
      </c>
      <c r="AJ62" s="4">
        <f>IF(AJ$2=Calculation!$F$6,Data!AG62,0)</f>
        <v>0</v>
      </c>
      <c r="AK62" s="4">
        <f>IF(AK$2=Calculation!$F$6,Data!AH62,0)</f>
        <v>0</v>
      </c>
      <c r="AL62" s="4">
        <f>IF(AL$2=Calculation!$F$6,Data!AI62,0)</f>
        <v>0</v>
      </c>
      <c r="AM62" s="4">
        <f>IF(AM$2=Calculation!$F$6,Data!AJ62,0)</f>
        <v>0</v>
      </c>
      <c r="AN62" s="4">
        <f>IF(AN$2=Calculation!$F$6,Data!AK62,0)</f>
        <v>0</v>
      </c>
      <c r="AO62" s="4">
        <f>IF(AO$2=Calculation!$F$6,Data!AL62,0)</f>
        <v>0</v>
      </c>
      <c r="AP62" s="4">
        <f>IF(AP$2=Calculation!$F$6,Data!AM62,0)</f>
        <v>0</v>
      </c>
      <c r="AQ62" s="6">
        <f t="shared" si="4"/>
        <v>0</v>
      </c>
      <c r="AR62" s="18">
        <f>IF(AR$2=Calculation!$G$6,0,0)</f>
        <v>0</v>
      </c>
      <c r="AS62" s="4">
        <f>IF(AS$2=Calculation!$G$6,Data!AN62,0)</f>
        <v>0</v>
      </c>
      <c r="AT62" s="4">
        <f>IF(AT$2=Calculation!$G$6,Data!AO62,0)</f>
        <v>0</v>
      </c>
      <c r="AU62" s="4">
        <f>IF(AU$2=Calculation!$G$6,Data!AP62,0)</f>
        <v>0</v>
      </c>
      <c r="AV62" s="4">
        <f>IF(AV$2=Calculation!$G$6,Data!AQ62,0)</f>
        <v>0</v>
      </c>
      <c r="AW62" s="4">
        <f>IF(AW$2=Calculation!$G$6,Data!AR62,0)</f>
        <v>0</v>
      </c>
      <c r="AX62" s="4">
        <f>IF(AX$2=Calculation!$G$6,Data!AS62,0)</f>
        <v>0</v>
      </c>
      <c r="AY62" s="4">
        <f>IF(AY$2=Calculation!$G$6,Data!AT62,0)</f>
        <v>0</v>
      </c>
      <c r="AZ62" s="6">
        <f t="shared" si="5"/>
        <v>0</v>
      </c>
      <c r="BA62" s="18">
        <f>IF(BA$2=Calculation!$H$6,0,0)</f>
        <v>0</v>
      </c>
      <c r="BB62" s="4">
        <f>IF(BB$2=Calculation!$H$6,Data!AU62,0)</f>
        <v>0</v>
      </c>
      <c r="BC62" s="4">
        <f>IF(BC$2=Calculation!$H$6,Data!AV62,0)</f>
        <v>0</v>
      </c>
      <c r="BD62" s="4">
        <f>IF(BD$2=Calculation!$H$6,Data!AW62,0)</f>
        <v>0</v>
      </c>
      <c r="BE62" s="4">
        <f>IF(BE$2=Calculation!$H$6,Data!AX62,0)</f>
        <v>0</v>
      </c>
      <c r="BF62" s="4">
        <f>IF(BF$2=Calculation!$H$6,Data!AY62,0)</f>
        <v>0</v>
      </c>
      <c r="BG62" s="4">
        <f>IF(BG$2=Calculation!$H$6,Data!AZ62,0)</f>
        <v>0</v>
      </c>
      <c r="BH62" s="4">
        <f>IF(BH$2=Calculation!$H$6,Data!BA62,0)</f>
        <v>0</v>
      </c>
      <c r="BI62" s="6">
        <f t="shared" si="6"/>
        <v>0</v>
      </c>
      <c r="BJ62" s="78">
        <f>IF(Calculation!$I$6="Yes",Data!BB62,0)</f>
        <v>0</v>
      </c>
      <c r="BK62" s="18">
        <f>IF(BK$2=Calculation!$M$4,0,0)</f>
        <v>0</v>
      </c>
      <c r="BL62" s="4">
        <f>IF(BL$2=Calculation!$M$4,Data!BW62,0)</f>
        <v>0</v>
      </c>
      <c r="BM62" s="4">
        <f>IF(BM$2=Calculation!$M$4,Data!BX62,0)</f>
        <v>0</v>
      </c>
      <c r="BN62" s="4">
        <f>IF(BN$2=Calculation!$M$4,Data!BY62,0)</f>
        <v>0</v>
      </c>
      <c r="BO62" s="4">
        <f>IF(BO$2=Calculation!$M$4,Data!BZ62,0)</f>
        <v>0</v>
      </c>
      <c r="BP62" s="6">
        <f t="shared" si="8"/>
        <v>0</v>
      </c>
      <c r="BQ62" s="4">
        <f>IF(Calculation!$K$6='Reference Data'!BQ$2,Data!BC62,0)</f>
        <v>0</v>
      </c>
      <c r="BR62" s="4">
        <f>IF(Calculation!$K$6='Reference Data'!BR$2,Data!BD62,0)</f>
        <v>0</v>
      </c>
      <c r="BS62" s="4">
        <f>IF(Calculation!$K$6='Reference Data'!BS$2,Data!BE62,0)</f>
        <v>0</v>
      </c>
      <c r="BT62" s="4">
        <f>IF(Calculation!$K$6='Reference Data'!BT$2,Data!BF62,0)</f>
        <v>11.665</v>
      </c>
      <c r="BU62" s="80">
        <f t="shared" si="9"/>
        <v>11.665</v>
      </c>
      <c r="BV62" s="18">
        <f>IF(Calculation!$L$6="Yes",IF((Calculation!J66)&lt;Calculation!K66,(Calculation!J66-Calculation!K66)*Calculation!$L$5,0),0)</f>
        <v>-3.4007648401826476</v>
      </c>
      <c r="BW62" s="83">
        <f>IF(Calculation!$M$6="Yes",'Reference Data'!BP62*Calculation!$M$5,0)</f>
        <v>0</v>
      </c>
      <c r="BX62" s="18">
        <f>IF(Calculation!$N$6='Reference Data'!BX$2,0,0)</f>
        <v>0</v>
      </c>
      <c r="BY62" s="4">
        <f>IF(Calculation!$N$6='Reference Data'!BY$2,Data!AU62*Calculation!$N$5,0)</f>
        <v>0</v>
      </c>
      <c r="BZ62" s="4">
        <f>IF(Calculation!$N$6='Reference Data'!BZ$2,Data!AV62*Calculation!$N$5,0)</f>
        <v>0</v>
      </c>
      <c r="CA62" s="4">
        <f>IF(Calculation!$N$6='Reference Data'!CA$2,Data!AW62*Calculation!$N$5,0)</f>
        <v>0</v>
      </c>
      <c r="CB62" s="4">
        <f>IF(Calculation!$N$6='Reference Data'!CB$2,Data!AX62*Calculation!$N$5,0)</f>
        <v>0</v>
      </c>
      <c r="CC62" s="4">
        <f>IF(Calculation!$N$6='Reference Data'!CC$2,Data!AY62*Calculation!$N$5,0)</f>
        <v>0</v>
      </c>
      <c r="CD62" s="4">
        <f>IF(Calculation!$N$6='Reference Data'!CD$2,Data!AZ62*Calculation!$N$5,0)</f>
        <v>0</v>
      </c>
      <c r="CE62" s="4">
        <f>IF(Calculation!$N$6='Reference Data'!CE$2,Data!BA62*Calculation!$N$5,0)</f>
        <v>0</v>
      </c>
      <c r="CF62" s="6">
        <f t="shared" si="7"/>
        <v>0</v>
      </c>
      <c r="CG62" s="83">
        <f>IF(Calculation!$O$6="Yes",IF((Calculation!J66-'Reference Data'!BU62)&gt;0,(Calculation!J66-'Reference Data'!BU62)*Calculation!$O$5,0),0)</f>
        <v>0</v>
      </c>
      <c r="CH62" s="6">
        <f>IF(Calculation!$P$6="Yes",'Proportional Share Calculation'!E65,0)</f>
        <v>0.23870364806999111</v>
      </c>
    </row>
    <row r="63" spans="1:86" ht="15">
      <c r="A63" s="12">
        <v>10179</v>
      </c>
      <c r="B63" s="165" t="s">
        <v>69</v>
      </c>
      <c r="C63" s="18">
        <f>IF(Calculation!$C$6='Reference Data'!C$2,Data!C63,0)</f>
        <v>0</v>
      </c>
      <c r="D63" s="4">
        <f>IF(Calculation!$C$6='Reference Data'!D$2,Data!D63,0)</f>
        <v>0</v>
      </c>
      <c r="E63" s="4">
        <f>IF(Calculation!$C$6='Reference Data'!E$2,Data!E63,0)</f>
        <v>190.18913264840182</v>
      </c>
      <c r="F63" s="4">
        <f>IF(Calculation!$C$6='Reference Data'!F$2,Data!F63,0)</f>
        <v>0</v>
      </c>
      <c r="G63" s="4">
        <f>IF(Calculation!$C$6='Reference Data'!G$2,Data!G63,0)</f>
        <v>0</v>
      </c>
      <c r="H63" s="4">
        <f>IF(Calculation!$C$6='Reference Data'!H$2,Data!H63,0)</f>
        <v>0</v>
      </c>
      <c r="I63" s="4">
        <f>IF(Calculation!$C$6='Reference Data'!I$2,Data!I63,0)</f>
        <v>0</v>
      </c>
      <c r="J63" s="4">
        <f>IF(Calculation!$C$6='Reference Data'!J$2,Data!J63,0)</f>
        <v>0</v>
      </c>
      <c r="K63" s="4">
        <f>IF(Calculation!$C$6='Reference Data'!K$2,Data!K63,0)</f>
        <v>0</v>
      </c>
      <c r="L63" s="4">
        <f>IF(Calculation!$C$6='Reference Data'!L$2,Data!L63,0)</f>
        <v>0</v>
      </c>
      <c r="M63" s="4">
        <f>IF(Calculation!$C$6='Reference Data'!M$2,Data!M63,0)</f>
        <v>0</v>
      </c>
      <c r="N63" s="4">
        <f>IF(Calculation!$C$6='Reference Data'!N$2,Data!N63,0)</f>
        <v>0</v>
      </c>
      <c r="O63" s="4">
        <f>IF(Calculation!$C$6='Reference Data'!O$2,Data!O63,0)</f>
        <v>0</v>
      </c>
      <c r="P63" s="4">
        <f>IF(Calculation!$C$6='Reference Data'!P$2,Data!P63,0)</f>
        <v>0</v>
      </c>
      <c r="Q63" s="4">
        <f>IF(Calculation!$C$6='Reference Data'!Q$2,Data!Q63,0)</f>
        <v>0</v>
      </c>
      <c r="R63" s="21">
        <f t="shared" si="2"/>
        <v>190.18913264840182</v>
      </c>
      <c r="S63" s="18">
        <f>IF(Calculation!$D$6="Yes",Data!R63,0)</f>
        <v>0</v>
      </c>
      <c r="T63" s="18">
        <f>IF(T$2=Calculation!$E$6,Data!S63,0)</f>
        <v>0</v>
      </c>
      <c r="U63" s="4">
        <f>IF(U$2=Calculation!$E$6,Data!T63,0)</f>
        <v>0</v>
      </c>
      <c r="V63" s="4">
        <f>IF(V$2=Calculation!$E$6,Data!U63,0)</f>
        <v>0</v>
      </c>
      <c r="W63" s="4">
        <f>IF(W$2=Calculation!$E$6,Data!V63,0)</f>
        <v>0</v>
      </c>
      <c r="X63" s="4">
        <f>IF(X$2=Calculation!$E$6,Data!W63,0)</f>
        <v>0</v>
      </c>
      <c r="Y63" s="4">
        <f>IF(Y$2=Calculation!$E$6,Data!X63,0)</f>
        <v>0</v>
      </c>
      <c r="Z63" s="4">
        <f>IF(Z$2=Calculation!$E$6,Data!Y63,0)</f>
        <v>0</v>
      </c>
      <c r="AA63" s="4">
        <f>IF(AA$2=Calculation!$E$6,Data!Z63,0)</f>
        <v>0</v>
      </c>
      <c r="AB63" s="4">
        <f>IF(AB$2=Calculation!$E$6,Data!AA63,0)</f>
        <v>0</v>
      </c>
      <c r="AC63" s="4">
        <f>IF(AC$2=Calculation!$E$6,Data!AB63,0)</f>
        <v>0</v>
      </c>
      <c r="AD63" s="4">
        <f>IF(AD$2=Calculation!$E$6,Data!AC63,0)</f>
        <v>0</v>
      </c>
      <c r="AE63" s="4">
        <f>IF(AE$2=Calculation!$E$6,Data!AD63,0)</f>
        <v>0</v>
      </c>
      <c r="AF63" s="4">
        <f>IF(AF$2=Calculation!$E$6,Data!AE63,0)</f>
        <v>0</v>
      </c>
      <c r="AG63" s="4">
        <f>IF(AG$2=Calculation!$E$6,Data!AF63,0)</f>
        <v>0</v>
      </c>
      <c r="AH63" s="6">
        <f t="shared" si="3"/>
        <v>0</v>
      </c>
      <c r="AI63" s="18">
        <f>IF(AI$2=Calculation!$F$6,0,0)</f>
        <v>0</v>
      </c>
      <c r="AJ63" s="4">
        <f>IF(AJ$2=Calculation!$F$6,Data!AG63,0)</f>
        <v>0</v>
      </c>
      <c r="AK63" s="4">
        <f>IF(AK$2=Calculation!$F$6,Data!AH63,0)</f>
        <v>0</v>
      </c>
      <c r="AL63" s="4">
        <f>IF(AL$2=Calculation!$F$6,Data!AI63,0)</f>
        <v>0</v>
      </c>
      <c r="AM63" s="4">
        <f>IF(AM$2=Calculation!$F$6,Data!AJ63,0)</f>
        <v>0</v>
      </c>
      <c r="AN63" s="4">
        <f>IF(AN$2=Calculation!$F$6,Data!AK63,0)</f>
        <v>0</v>
      </c>
      <c r="AO63" s="4">
        <f>IF(AO$2=Calculation!$F$6,Data!AL63,0)</f>
        <v>0</v>
      </c>
      <c r="AP63" s="4">
        <f>IF(AP$2=Calculation!$F$6,Data!AM63,0)</f>
        <v>0</v>
      </c>
      <c r="AQ63" s="6">
        <f t="shared" si="4"/>
        <v>0</v>
      </c>
      <c r="AR63" s="18">
        <f>IF(AR$2=Calculation!$G$6,0,0)</f>
        <v>0</v>
      </c>
      <c r="AS63" s="4">
        <f>IF(AS$2=Calculation!$G$6,Data!AN63,0)</f>
        <v>0</v>
      </c>
      <c r="AT63" s="4">
        <f>IF(AT$2=Calculation!$G$6,Data!AO63,0)</f>
        <v>9.404223744292237</v>
      </c>
      <c r="AU63" s="4">
        <f>IF(AU$2=Calculation!$G$6,Data!AP63,0)</f>
        <v>0</v>
      </c>
      <c r="AV63" s="4">
        <f>IF(AV$2=Calculation!$G$6,Data!AQ63,0)</f>
        <v>0</v>
      </c>
      <c r="AW63" s="4">
        <f>IF(AW$2=Calculation!$G$6,Data!AR63,0)</f>
        <v>0</v>
      </c>
      <c r="AX63" s="4">
        <f>IF(AX$2=Calculation!$G$6,Data!AS63,0)</f>
        <v>0</v>
      </c>
      <c r="AY63" s="4">
        <f>IF(AY$2=Calculation!$G$6,Data!AT63,0)</f>
        <v>0</v>
      </c>
      <c r="AZ63" s="6">
        <f t="shared" si="5"/>
        <v>9.404223744292237</v>
      </c>
      <c r="BA63" s="18">
        <f>IF(BA$2=Calculation!$H$6,0,0)</f>
        <v>0</v>
      </c>
      <c r="BB63" s="4">
        <f>IF(BB$2=Calculation!$H$6,Data!AU63,0)</f>
        <v>0</v>
      </c>
      <c r="BC63" s="4">
        <f>IF(BC$2=Calculation!$H$6,Data!AV63,0)</f>
        <v>3.5765981735159817</v>
      </c>
      <c r="BD63" s="4">
        <f>IF(BD$2=Calculation!$H$6,Data!AW63,0)</f>
        <v>0</v>
      </c>
      <c r="BE63" s="4">
        <f>IF(BE$2=Calculation!$H$6,Data!AX63,0)</f>
        <v>0</v>
      </c>
      <c r="BF63" s="4">
        <f>IF(BF$2=Calculation!$H$6,Data!AY63,0)</f>
        <v>0</v>
      </c>
      <c r="BG63" s="4">
        <f>IF(BG$2=Calculation!$H$6,Data!AZ63,0)</f>
        <v>0</v>
      </c>
      <c r="BH63" s="4">
        <f>IF(BH$2=Calculation!$H$6,Data!BA63,0)</f>
        <v>0</v>
      </c>
      <c r="BI63" s="6">
        <f t="shared" si="6"/>
        <v>3.5765981735159817</v>
      </c>
      <c r="BJ63" s="78">
        <f>IF(Calculation!$I$6="Yes",Data!BB63,0)</f>
        <v>0</v>
      </c>
      <c r="BK63" s="18">
        <f>IF(BK$2=Calculation!$M$4,0,0)</f>
        <v>0</v>
      </c>
      <c r="BL63" s="4">
        <f>IF(BL$2=Calculation!$M$4,Data!BW63,0)</f>
        <v>0</v>
      </c>
      <c r="BM63" s="4">
        <f>IF(BM$2=Calculation!$M$4,Data!BX63,0)</f>
        <v>2.8874999999999997</v>
      </c>
      <c r="BN63" s="4">
        <f>IF(BN$2=Calculation!$M$4,Data!BY63,0)</f>
        <v>0</v>
      </c>
      <c r="BO63" s="4">
        <f>IF(BO$2=Calculation!$M$4,Data!BZ63,0)</f>
        <v>0</v>
      </c>
      <c r="BP63" s="6">
        <f t="shared" si="8"/>
        <v>2.8874999999999997</v>
      </c>
      <c r="BQ63" s="4">
        <f>IF(Calculation!$K$6='Reference Data'!BQ$2,Data!BC63,0)</f>
        <v>0</v>
      </c>
      <c r="BR63" s="4">
        <f>IF(Calculation!$K$6='Reference Data'!BR$2,Data!BD63,0)</f>
        <v>0</v>
      </c>
      <c r="BS63" s="4">
        <f>IF(Calculation!$K$6='Reference Data'!BS$2,Data!BE63,0)</f>
        <v>0</v>
      </c>
      <c r="BT63" s="4">
        <f>IF(Calculation!$K$6='Reference Data'!BT$2,Data!BF63,0)</f>
        <v>166.822</v>
      </c>
      <c r="BU63" s="80">
        <f t="shared" si="9"/>
        <v>166.822</v>
      </c>
      <c r="BV63" s="18">
        <f>IF(Calculation!$L$6="Yes",IF((Calculation!J67)&lt;Calculation!K67,(Calculation!J67-Calculation!K67)*Calculation!$L$5,0),0)</f>
        <v>0</v>
      </c>
      <c r="BW63" s="83">
        <f>IF(Calculation!$M$6="Yes",'Reference Data'!BP63*Calculation!$M$5,0)</f>
        <v>1.4437499999999999</v>
      </c>
      <c r="BX63" s="18">
        <f>IF(Calculation!$N$6='Reference Data'!BX$2,0,0)</f>
        <v>0</v>
      </c>
      <c r="BY63" s="4">
        <f>IF(Calculation!$N$6='Reference Data'!BY$2,Data!AU63*Calculation!$N$5,0)</f>
        <v>0</v>
      </c>
      <c r="BZ63" s="4">
        <f>IF(Calculation!$N$6='Reference Data'!BZ$2,Data!AV63*Calculation!$N$5,0)</f>
        <v>1.7882990867579909</v>
      </c>
      <c r="CA63" s="4">
        <f>IF(Calculation!$N$6='Reference Data'!CA$2,Data!AW63*Calculation!$N$5,0)</f>
        <v>0</v>
      </c>
      <c r="CB63" s="4">
        <f>IF(Calculation!$N$6='Reference Data'!CB$2,Data!AX63*Calculation!$N$5,0)</f>
        <v>0</v>
      </c>
      <c r="CC63" s="4">
        <f>IF(Calculation!$N$6='Reference Data'!CC$2,Data!AY63*Calculation!$N$5,0)</f>
        <v>0</v>
      </c>
      <c r="CD63" s="4">
        <f>IF(Calculation!$N$6='Reference Data'!CD$2,Data!AZ63*Calculation!$N$5,0)</f>
        <v>0</v>
      </c>
      <c r="CE63" s="4">
        <f>IF(Calculation!$N$6='Reference Data'!CE$2,Data!BA63*Calculation!$N$5,0)</f>
        <v>0</v>
      </c>
      <c r="CF63" s="6">
        <f t="shared" si="7"/>
        <v>1.7882990867579909</v>
      </c>
      <c r="CG63" s="83">
        <f>IF(Calculation!$O$6="Yes",IF((Calculation!J67-'Reference Data'!BU63)&gt;0,(Calculation!J67-'Reference Data'!BU63)*Calculation!$O$5,0),0)</f>
        <v>2.5965776826484017</v>
      </c>
      <c r="CH63" s="6">
        <f>IF(Calculation!$P$6="Yes",'Proportional Share Calculation'!E66,0)</f>
        <v>4.986829834152325</v>
      </c>
    </row>
    <row r="64" spans="1:86" ht="15">
      <c r="A64" s="12">
        <v>10183</v>
      </c>
      <c r="B64" s="165" t="s">
        <v>70</v>
      </c>
      <c r="C64" s="18">
        <f>IF(Calculation!$C$6='Reference Data'!C$2,Data!C64,0)</f>
        <v>0</v>
      </c>
      <c r="D64" s="4">
        <f>IF(Calculation!$C$6='Reference Data'!D$2,Data!D64,0)</f>
        <v>0</v>
      </c>
      <c r="E64" s="4">
        <f>IF(Calculation!$C$6='Reference Data'!E$2,Data!E64,0)</f>
        <v>124.76126015981733</v>
      </c>
      <c r="F64" s="4">
        <f>IF(Calculation!$C$6='Reference Data'!F$2,Data!F64,0)</f>
        <v>0</v>
      </c>
      <c r="G64" s="4">
        <f>IF(Calculation!$C$6='Reference Data'!G$2,Data!G64,0)</f>
        <v>0</v>
      </c>
      <c r="H64" s="4">
        <f>IF(Calculation!$C$6='Reference Data'!H$2,Data!H64,0)</f>
        <v>0</v>
      </c>
      <c r="I64" s="4">
        <f>IF(Calculation!$C$6='Reference Data'!I$2,Data!I64,0)</f>
        <v>0</v>
      </c>
      <c r="J64" s="4">
        <f>IF(Calculation!$C$6='Reference Data'!J$2,Data!J64,0)</f>
        <v>0</v>
      </c>
      <c r="K64" s="4">
        <f>IF(Calculation!$C$6='Reference Data'!K$2,Data!K64,0)</f>
        <v>0</v>
      </c>
      <c r="L64" s="4">
        <f>IF(Calculation!$C$6='Reference Data'!L$2,Data!L64,0)</f>
        <v>0</v>
      </c>
      <c r="M64" s="4">
        <f>IF(Calculation!$C$6='Reference Data'!M$2,Data!M64,0)</f>
        <v>0</v>
      </c>
      <c r="N64" s="4">
        <f>IF(Calculation!$C$6='Reference Data'!N$2,Data!N64,0)</f>
        <v>0</v>
      </c>
      <c r="O64" s="4">
        <f>IF(Calculation!$C$6='Reference Data'!O$2,Data!O64,0)</f>
        <v>0</v>
      </c>
      <c r="P64" s="4">
        <f>IF(Calculation!$C$6='Reference Data'!P$2,Data!P64,0)</f>
        <v>0</v>
      </c>
      <c r="Q64" s="4">
        <f>IF(Calculation!$C$6='Reference Data'!Q$2,Data!Q64,0)</f>
        <v>0</v>
      </c>
      <c r="R64" s="21">
        <f t="shared" si="2"/>
        <v>124.76126015981733</v>
      </c>
      <c r="S64" s="18">
        <f>IF(Calculation!$D$6="Yes",Data!R64,0)</f>
        <v>0</v>
      </c>
      <c r="T64" s="18">
        <f>IF(T$2=Calculation!$E$6,Data!S64,0)</f>
        <v>0</v>
      </c>
      <c r="U64" s="4">
        <f>IF(U$2=Calculation!$E$6,Data!T64,0)</f>
        <v>0</v>
      </c>
      <c r="V64" s="4">
        <f>IF(V$2=Calculation!$E$6,Data!U64,0)</f>
        <v>0</v>
      </c>
      <c r="W64" s="4">
        <f>IF(W$2=Calculation!$E$6,Data!V64,0)</f>
        <v>0</v>
      </c>
      <c r="X64" s="4">
        <f>IF(X$2=Calculation!$E$6,Data!W64,0)</f>
        <v>0</v>
      </c>
      <c r="Y64" s="4">
        <f>IF(Y$2=Calculation!$E$6,Data!X64,0)</f>
        <v>0</v>
      </c>
      <c r="Z64" s="4">
        <f>IF(Z$2=Calculation!$E$6,Data!Y64,0)</f>
        <v>0</v>
      </c>
      <c r="AA64" s="4">
        <f>IF(AA$2=Calculation!$E$6,Data!Z64,0)</f>
        <v>0</v>
      </c>
      <c r="AB64" s="4">
        <f>IF(AB$2=Calculation!$E$6,Data!AA64,0)</f>
        <v>0</v>
      </c>
      <c r="AC64" s="4">
        <f>IF(AC$2=Calculation!$E$6,Data!AB64,0)</f>
        <v>0</v>
      </c>
      <c r="AD64" s="4">
        <f>IF(AD$2=Calculation!$E$6,Data!AC64,0)</f>
        <v>0</v>
      </c>
      <c r="AE64" s="4">
        <f>IF(AE$2=Calculation!$E$6,Data!AD64,0)</f>
        <v>0</v>
      </c>
      <c r="AF64" s="4">
        <f>IF(AF$2=Calculation!$E$6,Data!AE64,0)</f>
        <v>0</v>
      </c>
      <c r="AG64" s="4">
        <f>IF(AG$2=Calculation!$E$6,Data!AF64,0)</f>
        <v>0</v>
      </c>
      <c r="AH64" s="6">
        <f t="shared" si="3"/>
        <v>0</v>
      </c>
      <c r="AI64" s="18">
        <f>IF(AI$2=Calculation!$F$6,0,0)</f>
        <v>0</v>
      </c>
      <c r="AJ64" s="4">
        <f>IF(AJ$2=Calculation!$F$6,Data!AG64,0)</f>
        <v>0</v>
      </c>
      <c r="AK64" s="4">
        <f>IF(AK$2=Calculation!$F$6,Data!AH64,0)</f>
        <v>0.6892694063926941</v>
      </c>
      <c r="AL64" s="4">
        <f>IF(AL$2=Calculation!$F$6,Data!AI64,0)</f>
        <v>0</v>
      </c>
      <c r="AM64" s="4">
        <f>IF(AM$2=Calculation!$F$6,Data!AJ64,0)</f>
        <v>0</v>
      </c>
      <c r="AN64" s="4">
        <f>IF(AN$2=Calculation!$F$6,Data!AK64,0)</f>
        <v>0</v>
      </c>
      <c r="AO64" s="4">
        <f>IF(AO$2=Calculation!$F$6,Data!AL64,0)</f>
        <v>0</v>
      </c>
      <c r="AP64" s="4">
        <f>IF(AP$2=Calculation!$F$6,Data!AM64,0)</f>
        <v>0</v>
      </c>
      <c r="AQ64" s="6">
        <f t="shared" si="4"/>
        <v>0.6892694063926941</v>
      </c>
      <c r="AR64" s="18">
        <f>IF(AR$2=Calculation!$G$6,0,0)</f>
        <v>0</v>
      </c>
      <c r="AS64" s="4">
        <f>IF(AS$2=Calculation!$G$6,Data!AN64,0)</f>
        <v>0</v>
      </c>
      <c r="AT64" s="4">
        <f>IF(AT$2=Calculation!$G$6,Data!AO64,0)</f>
        <v>0</v>
      </c>
      <c r="AU64" s="4">
        <f>IF(AU$2=Calculation!$G$6,Data!AP64,0)</f>
        <v>0</v>
      </c>
      <c r="AV64" s="4">
        <f>IF(AV$2=Calculation!$G$6,Data!AQ64,0)</f>
        <v>0</v>
      </c>
      <c r="AW64" s="4">
        <f>IF(AW$2=Calculation!$G$6,Data!AR64,0)</f>
        <v>0</v>
      </c>
      <c r="AX64" s="4">
        <f>IF(AX$2=Calculation!$G$6,Data!AS64,0)</f>
        <v>0</v>
      </c>
      <c r="AY64" s="4">
        <f>IF(AY$2=Calculation!$G$6,Data!AT64,0)</f>
        <v>0</v>
      </c>
      <c r="AZ64" s="6">
        <f t="shared" si="5"/>
        <v>0</v>
      </c>
      <c r="BA64" s="18">
        <f>IF(BA$2=Calculation!$H$6,0,0)</f>
        <v>0</v>
      </c>
      <c r="BB64" s="4">
        <f>IF(BB$2=Calculation!$H$6,Data!AU64,0)</f>
        <v>0</v>
      </c>
      <c r="BC64" s="4">
        <f>IF(BC$2=Calculation!$H$6,Data!AV64,0)</f>
        <v>0</v>
      </c>
      <c r="BD64" s="4">
        <f>IF(BD$2=Calculation!$H$6,Data!AW64,0)</f>
        <v>0</v>
      </c>
      <c r="BE64" s="4">
        <f>IF(BE$2=Calculation!$H$6,Data!AX64,0)</f>
        <v>0</v>
      </c>
      <c r="BF64" s="4">
        <f>IF(BF$2=Calculation!$H$6,Data!AY64,0)</f>
        <v>0</v>
      </c>
      <c r="BG64" s="4">
        <f>IF(BG$2=Calculation!$H$6,Data!AZ64,0)</f>
        <v>0</v>
      </c>
      <c r="BH64" s="4">
        <f>IF(BH$2=Calculation!$H$6,Data!BA64,0)</f>
        <v>0</v>
      </c>
      <c r="BI64" s="6">
        <f t="shared" si="6"/>
        <v>0</v>
      </c>
      <c r="BJ64" s="78">
        <f>IF(Calculation!$I$6="Yes",Data!BB64,0)</f>
        <v>0</v>
      </c>
      <c r="BK64" s="18">
        <f>IF(BK$2=Calculation!$M$4,0,0)</f>
        <v>0</v>
      </c>
      <c r="BL64" s="4">
        <f>IF(BL$2=Calculation!$M$4,Data!BW64,0)</f>
        <v>0</v>
      </c>
      <c r="BM64" s="4">
        <f>IF(BM$2=Calculation!$M$4,Data!BX64,0)</f>
        <v>2.677</v>
      </c>
      <c r="BN64" s="4">
        <f>IF(BN$2=Calculation!$M$4,Data!BY64,0)</f>
        <v>0</v>
      </c>
      <c r="BO64" s="4">
        <f>IF(BO$2=Calculation!$M$4,Data!BZ64,0)</f>
        <v>0</v>
      </c>
      <c r="BP64" s="6">
        <f t="shared" si="8"/>
        <v>2.677</v>
      </c>
      <c r="BQ64" s="4">
        <f>IF(Calculation!$K$6='Reference Data'!BQ$2,Data!BC64,0)</f>
        <v>0</v>
      </c>
      <c r="BR64" s="4">
        <f>IF(Calculation!$K$6='Reference Data'!BR$2,Data!BD64,0)</f>
        <v>0</v>
      </c>
      <c r="BS64" s="4">
        <f>IF(Calculation!$K$6='Reference Data'!BS$2,Data!BE64,0)</f>
        <v>0</v>
      </c>
      <c r="BT64" s="4">
        <f>IF(Calculation!$K$6='Reference Data'!BT$2,Data!BF64,0)</f>
        <v>117.351</v>
      </c>
      <c r="BU64" s="80">
        <f t="shared" si="9"/>
        <v>117.351</v>
      </c>
      <c r="BV64" s="18">
        <f>IF(Calculation!$L$6="Yes",IF((Calculation!J68)&lt;Calculation!K68,(Calculation!J68-Calculation!K68)*Calculation!$L$5,0),0)</f>
        <v>0</v>
      </c>
      <c r="BW64" s="83">
        <f>IF(Calculation!$M$6="Yes",'Reference Data'!BP64*Calculation!$M$5,0)</f>
        <v>1.3385</v>
      </c>
      <c r="BX64" s="18">
        <f>IF(Calculation!$N$6='Reference Data'!BX$2,0,0)</f>
        <v>0</v>
      </c>
      <c r="BY64" s="4">
        <f>IF(Calculation!$N$6='Reference Data'!BY$2,Data!AU64*Calculation!$N$5,0)</f>
        <v>0</v>
      </c>
      <c r="BZ64" s="4">
        <f>IF(Calculation!$N$6='Reference Data'!BZ$2,Data!AV64*Calculation!$N$5,0)</f>
        <v>0</v>
      </c>
      <c r="CA64" s="4">
        <f>IF(Calculation!$N$6='Reference Data'!CA$2,Data!AW64*Calculation!$N$5,0)</f>
        <v>0</v>
      </c>
      <c r="CB64" s="4">
        <f>IF(Calculation!$N$6='Reference Data'!CB$2,Data!AX64*Calculation!$N$5,0)</f>
        <v>0</v>
      </c>
      <c r="CC64" s="4">
        <f>IF(Calculation!$N$6='Reference Data'!CC$2,Data!AY64*Calculation!$N$5,0)</f>
        <v>0</v>
      </c>
      <c r="CD64" s="4">
        <f>IF(Calculation!$N$6='Reference Data'!CD$2,Data!AZ64*Calculation!$N$5,0)</f>
        <v>0</v>
      </c>
      <c r="CE64" s="4">
        <f>IF(Calculation!$N$6='Reference Data'!CE$2,Data!BA64*Calculation!$N$5,0)</f>
        <v>0</v>
      </c>
      <c r="CF64" s="6">
        <f t="shared" si="7"/>
        <v>0</v>
      </c>
      <c r="CG64" s="83">
        <f>IF(Calculation!$O$6="Yes",IF((Calculation!J68-'Reference Data'!BU64)&gt;0,(Calculation!J68-'Reference Data'!BU64)*Calculation!$O$5,0),0)</f>
        <v>1.6802476883561575</v>
      </c>
      <c r="CH64" s="6">
        <f>IF(Calculation!$P$6="Yes",'Proportional Share Calculation'!E67,0)</f>
        <v>3.476752214189174</v>
      </c>
    </row>
    <row r="65" spans="1:86" ht="15">
      <c r="A65" s="12">
        <v>10186</v>
      </c>
      <c r="B65" s="165" t="s">
        <v>71</v>
      </c>
      <c r="C65" s="18">
        <f>IF(Calculation!$C$6='Reference Data'!C$2,Data!C65,0)</f>
        <v>0</v>
      </c>
      <c r="D65" s="4">
        <f>IF(Calculation!$C$6='Reference Data'!D$2,Data!D65,0)</f>
        <v>0</v>
      </c>
      <c r="E65" s="4">
        <f>IF(Calculation!$C$6='Reference Data'!E$2,Data!E65,0)</f>
        <v>20.870014041095892</v>
      </c>
      <c r="F65" s="4">
        <f>IF(Calculation!$C$6='Reference Data'!F$2,Data!F65,0)</f>
        <v>0</v>
      </c>
      <c r="G65" s="4">
        <f>IF(Calculation!$C$6='Reference Data'!G$2,Data!G65,0)</f>
        <v>0</v>
      </c>
      <c r="H65" s="4">
        <f>IF(Calculation!$C$6='Reference Data'!H$2,Data!H65,0)</f>
        <v>0</v>
      </c>
      <c r="I65" s="4">
        <f>IF(Calculation!$C$6='Reference Data'!I$2,Data!I65,0)</f>
        <v>0</v>
      </c>
      <c r="J65" s="4">
        <f>IF(Calculation!$C$6='Reference Data'!J$2,Data!J65,0)</f>
        <v>0</v>
      </c>
      <c r="K65" s="4">
        <f>IF(Calculation!$C$6='Reference Data'!K$2,Data!K65,0)</f>
        <v>0</v>
      </c>
      <c r="L65" s="4">
        <f>IF(Calculation!$C$6='Reference Data'!L$2,Data!L65,0)</f>
        <v>0</v>
      </c>
      <c r="M65" s="4">
        <f>IF(Calculation!$C$6='Reference Data'!M$2,Data!M65,0)</f>
        <v>0</v>
      </c>
      <c r="N65" s="4">
        <f>IF(Calculation!$C$6='Reference Data'!N$2,Data!N65,0)</f>
        <v>0</v>
      </c>
      <c r="O65" s="4">
        <f>IF(Calculation!$C$6='Reference Data'!O$2,Data!O65,0)</f>
        <v>0</v>
      </c>
      <c r="P65" s="4">
        <f>IF(Calculation!$C$6='Reference Data'!P$2,Data!P65,0)</f>
        <v>0</v>
      </c>
      <c r="Q65" s="4">
        <f>IF(Calculation!$C$6='Reference Data'!Q$2,Data!Q65,0)</f>
        <v>0</v>
      </c>
      <c r="R65" s="21">
        <f t="shared" si="2"/>
        <v>20.870014041095892</v>
      </c>
      <c r="S65" s="18">
        <f>IF(Calculation!$D$6="Yes",Data!R65,0)</f>
        <v>0</v>
      </c>
      <c r="T65" s="18">
        <f>IF(T$2=Calculation!$E$6,Data!S65,0)</f>
        <v>0</v>
      </c>
      <c r="U65" s="4">
        <f>IF(U$2=Calculation!$E$6,Data!T65,0)</f>
        <v>0</v>
      </c>
      <c r="V65" s="4">
        <f>IF(V$2=Calculation!$E$6,Data!U65,0)</f>
        <v>0</v>
      </c>
      <c r="W65" s="4">
        <f>IF(W$2=Calculation!$E$6,Data!V65,0)</f>
        <v>0</v>
      </c>
      <c r="X65" s="4">
        <f>IF(X$2=Calculation!$E$6,Data!W65,0)</f>
        <v>0</v>
      </c>
      <c r="Y65" s="4">
        <f>IF(Y$2=Calculation!$E$6,Data!X65,0)</f>
        <v>0</v>
      </c>
      <c r="Z65" s="4">
        <f>IF(Z$2=Calculation!$E$6,Data!Y65,0)</f>
        <v>0</v>
      </c>
      <c r="AA65" s="4">
        <f>IF(AA$2=Calculation!$E$6,Data!Z65,0)</f>
        <v>0</v>
      </c>
      <c r="AB65" s="4">
        <f>IF(AB$2=Calculation!$E$6,Data!AA65,0)</f>
        <v>0</v>
      </c>
      <c r="AC65" s="4">
        <f>IF(AC$2=Calculation!$E$6,Data!AB65,0)</f>
        <v>0</v>
      </c>
      <c r="AD65" s="4">
        <f>IF(AD$2=Calculation!$E$6,Data!AC65,0)</f>
        <v>0</v>
      </c>
      <c r="AE65" s="4">
        <f>IF(AE$2=Calculation!$E$6,Data!AD65,0)</f>
        <v>0</v>
      </c>
      <c r="AF65" s="4">
        <f>IF(AF$2=Calculation!$E$6,Data!AE65,0)</f>
        <v>0</v>
      </c>
      <c r="AG65" s="4">
        <f>IF(AG$2=Calculation!$E$6,Data!AF65,0)</f>
        <v>0</v>
      </c>
      <c r="AH65" s="6">
        <f t="shared" si="3"/>
        <v>0</v>
      </c>
      <c r="AI65" s="18">
        <f>IF(AI$2=Calculation!$F$6,0,0)</f>
        <v>0</v>
      </c>
      <c r="AJ65" s="4">
        <f>IF(AJ$2=Calculation!$F$6,Data!AG65,0)</f>
        <v>0</v>
      </c>
      <c r="AK65" s="4">
        <f>IF(AK$2=Calculation!$F$6,Data!AH65,0)</f>
        <v>3.3162100456621006</v>
      </c>
      <c r="AL65" s="4">
        <f>IF(AL$2=Calculation!$F$6,Data!AI65,0)</f>
        <v>0</v>
      </c>
      <c r="AM65" s="4">
        <f>IF(AM$2=Calculation!$F$6,Data!AJ65,0)</f>
        <v>0</v>
      </c>
      <c r="AN65" s="4">
        <f>IF(AN$2=Calculation!$F$6,Data!AK65,0)</f>
        <v>0</v>
      </c>
      <c r="AO65" s="4">
        <f>IF(AO$2=Calculation!$F$6,Data!AL65,0)</f>
        <v>0</v>
      </c>
      <c r="AP65" s="4">
        <f>IF(AP$2=Calculation!$F$6,Data!AM65,0)</f>
        <v>0</v>
      </c>
      <c r="AQ65" s="6">
        <f t="shared" si="4"/>
        <v>3.3162100456621006</v>
      </c>
      <c r="AR65" s="18">
        <f>IF(AR$2=Calculation!$G$6,0,0)</f>
        <v>0</v>
      </c>
      <c r="AS65" s="4">
        <f>IF(AS$2=Calculation!$G$6,Data!AN65,0)</f>
        <v>0</v>
      </c>
      <c r="AT65" s="4">
        <f>IF(AT$2=Calculation!$G$6,Data!AO65,0)</f>
        <v>0</v>
      </c>
      <c r="AU65" s="4">
        <f>IF(AU$2=Calculation!$G$6,Data!AP65,0)</f>
        <v>0</v>
      </c>
      <c r="AV65" s="4">
        <f>IF(AV$2=Calculation!$G$6,Data!AQ65,0)</f>
        <v>0</v>
      </c>
      <c r="AW65" s="4">
        <f>IF(AW$2=Calculation!$G$6,Data!AR65,0)</f>
        <v>0</v>
      </c>
      <c r="AX65" s="4">
        <f>IF(AX$2=Calculation!$G$6,Data!AS65,0)</f>
        <v>0</v>
      </c>
      <c r="AY65" s="4">
        <f>IF(AY$2=Calculation!$G$6,Data!AT65,0)</f>
        <v>0</v>
      </c>
      <c r="AZ65" s="6">
        <f t="shared" si="5"/>
        <v>0</v>
      </c>
      <c r="BA65" s="18">
        <f>IF(BA$2=Calculation!$H$6,0,0)</f>
        <v>0</v>
      </c>
      <c r="BB65" s="4">
        <f>IF(BB$2=Calculation!$H$6,Data!AU65,0)</f>
        <v>0</v>
      </c>
      <c r="BC65" s="4">
        <f>IF(BC$2=Calculation!$H$6,Data!AV65,0)</f>
        <v>0</v>
      </c>
      <c r="BD65" s="4">
        <f>IF(BD$2=Calculation!$H$6,Data!AW65,0)</f>
        <v>0</v>
      </c>
      <c r="BE65" s="4">
        <f>IF(BE$2=Calculation!$H$6,Data!AX65,0)</f>
        <v>0</v>
      </c>
      <c r="BF65" s="4">
        <f>IF(BF$2=Calculation!$H$6,Data!AY65,0)</f>
        <v>0</v>
      </c>
      <c r="BG65" s="4">
        <f>IF(BG$2=Calculation!$H$6,Data!AZ65,0)</f>
        <v>0</v>
      </c>
      <c r="BH65" s="4">
        <f>IF(BH$2=Calculation!$H$6,Data!BA65,0)</f>
        <v>0</v>
      </c>
      <c r="BI65" s="6">
        <f t="shared" si="6"/>
        <v>0</v>
      </c>
      <c r="BJ65" s="78">
        <f>IF(Calculation!$I$6="Yes",Data!BB65,0)</f>
        <v>0</v>
      </c>
      <c r="BK65" s="18">
        <f>IF(BK$2=Calculation!$M$4,0,0)</f>
        <v>0</v>
      </c>
      <c r="BL65" s="4">
        <f>IF(BL$2=Calculation!$M$4,Data!BW65,0)</f>
        <v>0</v>
      </c>
      <c r="BM65" s="4">
        <f>IF(BM$2=Calculation!$M$4,Data!BX65,0)</f>
        <v>0.0045000000000000005</v>
      </c>
      <c r="BN65" s="4">
        <f>IF(BN$2=Calculation!$M$4,Data!BY65,0)</f>
        <v>0</v>
      </c>
      <c r="BO65" s="4">
        <f>IF(BO$2=Calculation!$M$4,Data!BZ65,0)</f>
        <v>0</v>
      </c>
      <c r="BP65" s="6">
        <f t="shared" si="8"/>
        <v>0.0045000000000000005</v>
      </c>
      <c r="BQ65" s="4">
        <f>IF(Calculation!$K$6='Reference Data'!BQ$2,Data!BC65,0)</f>
        <v>0</v>
      </c>
      <c r="BR65" s="4">
        <f>IF(Calculation!$K$6='Reference Data'!BR$2,Data!BD65,0)</f>
        <v>0</v>
      </c>
      <c r="BS65" s="4">
        <f>IF(Calculation!$K$6='Reference Data'!BS$2,Data!BE65,0)</f>
        <v>0</v>
      </c>
      <c r="BT65" s="4">
        <f>IF(Calculation!$K$6='Reference Data'!BT$2,Data!BF65,0)</f>
        <v>21.317</v>
      </c>
      <c r="BU65" s="80">
        <f t="shared" si="9"/>
        <v>21.317</v>
      </c>
      <c r="BV65" s="18">
        <f>IF(Calculation!$L$6="Yes",IF((Calculation!J69)&lt;Calculation!K69,(Calculation!J69-Calculation!K69)*Calculation!$L$5,0),0)</f>
        <v>-3.7631960045662076</v>
      </c>
      <c r="BW65" s="83">
        <f>IF(Calculation!$M$6="Yes",'Reference Data'!BP65*Calculation!$M$5,0)</f>
        <v>0.0022500000000000003</v>
      </c>
      <c r="BX65" s="18">
        <f>IF(Calculation!$N$6='Reference Data'!BX$2,0,0)</f>
        <v>0</v>
      </c>
      <c r="BY65" s="4">
        <f>IF(Calculation!$N$6='Reference Data'!BY$2,Data!AU65*Calculation!$N$5,0)</f>
        <v>0</v>
      </c>
      <c r="BZ65" s="4">
        <f>IF(Calculation!$N$6='Reference Data'!BZ$2,Data!AV65*Calculation!$N$5,0)</f>
        <v>0</v>
      </c>
      <c r="CA65" s="4">
        <f>IF(Calculation!$N$6='Reference Data'!CA$2,Data!AW65*Calculation!$N$5,0)</f>
        <v>0</v>
      </c>
      <c r="CB65" s="4">
        <f>IF(Calculation!$N$6='Reference Data'!CB$2,Data!AX65*Calculation!$N$5,0)</f>
        <v>0</v>
      </c>
      <c r="CC65" s="4">
        <f>IF(Calculation!$N$6='Reference Data'!CC$2,Data!AY65*Calculation!$N$5,0)</f>
        <v>0</v>
      </c>
      <c r="CD65" s="4">
        <f>IF(Calculation!$N$6='Reference Data'!CD$2,Data!AZ65*Calculation!$N$5,0)</f>
        <v>0</v>
      </c>
      <c r="CE65" s="4">
        <f>IF(Calculation!$N$6='Reference Data'!CE$2,Data!BA65*Calculation!$N$5,0)</f>
        <v>0</v>
      </c>
      <c r="CF65" s="6">
        <f t="shared" si="7"/>
        <v>0</v>
      </c>
      <c r="CG65" s="83">
        <f>IF(Calculation!$O$6="Yes",IF((Calculation!J69-'Reference Data'!BU65)&gt;0,(Calculation!J69-'Reference Data'!BU65)*Calculation!$O$5,0),0)</f>
        <v>0</v>
      </c>
      <c r="CH65" s="6">
        <f>IF(Calculation!$P$6="Yes",'Proportional Share Calculation'!E68,0)</f>
        <v>0.5070879583388341</v>
      </c>
    </row>
    <row r="66" spans="1:86" ht="15">
      <c r="A66" s="12">
        <v>10190</v>
      </c>
      <c r="B66" s="165" t="s">
        <v>72</v>
      </c>
      <c r="C66" s="18">
        <f>IF(Calculation!$C$6='Reference Data'!C$2,Data!C66,0)</f>
        <v>0</v>
      </c>
      <c r="D66" s="4">
        <f>IF(Calculation!$C$6='Reference Data'!D$2,Data!D66,0)</f>
        <v>0</v>
      </c>
      <c r="E66" s="4">
        <f>IF(Calculation!$C$6='Reference Data'!E$2,Data!E66,0)</f>
        <v>747.54</v>
      </c>
      <c r="F66" s="4">
        <f>IF(Calculation!$C$6='Reference Data'!F$2,Data!F66,0)</f>
        <v>0</v>
      </c>
      <c r="G66" s="4">
        <f>IF(Calculation!$C$6='Reference Data'!G$2,Data!G66,0)</f>
        <v>0</v>
      </c>
      <c r="H66" s="4">
        <f>IF(Calculation!$C$6='Reference Data'!H$2,Data!H66,0)</f>
        <v>0</v>
      </c>
      <c r="I66" s="4">
        <f>IF(Calculation!$C$6='Reference Data'!I$2,Data!I66,0)</f>
        <v>0</v>
      </c>
      <c r="J66" s="4">
        <f>IF(Calculation!$C$6='Reference Data'!J$2,Data!J66,0)</f>
        <v>0</v>
      </c>
      <c r="K66" s="4">
        <f>IF(Calculation!$C$6='Reference Data'!K$2,Data!K66,0)</f>
        <v>0</v>
      </c>
      <c r="L66" s="4">
        <f>IF(Calculation!$C$6='Reference Data'!L$2,Data!L66,0)</f>
        <v>0</v>
      </c>
      <c r="M66" s="4">
        <f>IF(Calculation!$C$6='Reference Data'!M$2,Data!M66,0)</f>
        <v>0</v>
      </c>
      <c r="N66" s="4">
        <f>IF(Calculation!$C$6='Reference Data'!N$2,Data!N66,0)</f>
        <v>0</v>
      </c>
      <c r="O66" s="4">
        <f>IF(Calculation!$C$6='Reference Data'!O$2,Data!O66,0)</f>
        <v>0</v>
      </c>
      <c r="P66" s="4">
        <f>IF(Calculation!$C$6='Reference Data'!P$2,Data!P66,0)</f>
        <v>0</v>
      </c>
      <c r="Q66" s="4">
        <f>IF(Calculation!$C$6='Reference Data'!Q$2,Data!Q66,0)</f>
        <v>0</v>
      </c>
      <c r="R66" s="21">
        <f t="shared" si="2"/>
        <v>747.54</v>
      </c>
      <c r="S66" s="18">
        <f>IF(Calculation!$D$6="Yes",Data!R66,0)</f>
        <v>0</v>
      </c>
      <c r="T66" s="18">
        <f>IF(T$2=Calculation!$E$6,Data!S66,0)</f>
        <v>0</v>
      </c>
      <c r="U66" s="4">
        <f>IF(U$2=Calculation!$E$6,Data!T66,0)</f>
        <v>233.21</v>
      </c>
      <c r="V66" s="4">
        <f>IF(V$2=Calculation!$E$6,Data!U66,0)</f>
        <v>0</v>
      </c>
      <c r="W66" s="4">
        <f>IF(W$2=Calculation!$E$6,Data!V66,0)</f>
        <v>0</v>
      </c>
      <c r="X66" s="4">
        <f>IF(X$2=Calculation!$E$6,Data!W66,0)</f>
        <v>0</v>
      </c>
      <c r="Y66" s="4">
        <f>IF(Y$2=Calculation!$E$6,Data!X66,0)</f>
        <v>0</v>
      </c>
      <c r="Z66" s="4">
        <f>IF(Z$2=Calculation!$E$6,Data!Y66,0)</f>
        <v>0</v>
      </c>
      <c r="AA66" s="4">
        <f>IF(AA$2=Calculation!$E$6,Data!Z66,0)</f>
        <v>0</v>
      </c>
      <c r="AB66" s="4">
        <f>IF(AB$2=Calculation!$E$6,Data!AA66,0)</f>
        <v>0</v>
      </c>
      <c r="AC66" s="4">
        <f>IF(AC$2=Calculation!$E$6,Data!AB66,0)</f>
        <v>0</v>
      </c>
      <c r="AD66" s="4">
        <f>IF(AD$2=Calculation!$E$6,Data!AC66,0)</f>
        <v>0</v>
      </c>
      <c r="AE66" s="4">
        <f>IF(AE$2=Calculation!$E$6,Data!AD66,0)</f>
        <v>0</v>
      </c>
      <c r="AF66" s="4">
        <f>IF(AF$2=Calculation!$E$6,Data!AE66,0)</f>
        <v>0</v>
      </c>
      <c r="AG66" s="4">
        <f>IF(AG$2=Calculation!$E$6,Data!AF66,0)</f>
        <v>0</v>
      </c>
      <c r="AH66" s="6">
        <f t="shared" si="3"/>
        <v>233.21</v>
      </c>
      <c r="AI66" s="18">
        <f>IF(AI$2=Calculation!$F$6,0,0)</f>
        <v>0</v>
      </c>
      <c r="AJ66" s="4">
        <f>IF(AJ$2=Calculation!$F$6,Data!AG66,0)</f>
        <v>0</v>
      </c>
      <c r="AK66" s="4">
        <f>IF(AK$2=Calculation!$F$6,Data!AH66,0)</f>
        <v>264.46</v>
      </c>
      <c r="AL66" s="4">
        <f>IF(AL$2=Calculation!$F$6,Data!AI66,0)</f>
        <v>0</v>
      </c>
      <c r="AM66" s="4">
        <f>IF(AM$2=Calculation!$F$6,Data!AJ66,0)</f>
        <v>0</v>
      </c>
      <c r="AN66" s="4">
        <f>IF(AN$2=Calculation!$F$6,Data!AK66,0)</f>
        <v>0</v>
      </c>
      <c r="AO66" s="4">
        <f>IF(AO$2=Calculation!$F$6,Data!AL66,0)</f>
        <v>0</v>
      </c>
      <c r="AP66" s="4">
        <f>IF(AP$2=Calculation!$F$6,Data!AM66,0)</f>
        <v>0</v>
      </c>
      <c r="AQ66" s="6">
        <f t="shared" si="4"/>
        <v>264.46</v>
      </c>
      <c r="AR66" s="18">
        <f>IF(AR$2=Calculation!$G$6,0,0)</f>
        <v>0</v>
      </c>
      <c r="AS66" s="4">
        <f>IF(AS$2=Calculation!$G$6,Data!AN66,0)</f>
        <v>0</v>
      </c>
      <c r="AT66" s="4">
        <f>IF(AT$2=Calculation!$G$6,Data!AO66,0)</f>
        <v>0</v>
      </c>
      <c r="AU66" s="4">
        <f>IF(AU$2=Calculation!$G$6,Data!AP66,0)</f>
        <v>0</v>
      </c>
      <c r="AV66" s="4">
        <f>IF(AV$2=Calculation!$G$6,Data!AQ66,0)</f>
        <v>0</v>
      </c>
      <c r="AW66" s="4">
        <f>IF(AW$2=Calculation!$G$6,Data!AR66,0)</f>
        <v>0</v>
      </c>
      <c r="AX66" s="4">
        <f>IF(AX$2=Calculation!$G$6,Data!AS66,0)</f>
        <v>0</v>
      </c>
      <c r="AY66" s="4">
        <f>IF(AY$2=Calculation!$G$6,Data!AT66,0)</f>
        <v>0</v>
      </c>
      <c r="AZ66" s="6">
        <f t="shared" si="5"/>
        <v>0</v>
      </c>
      <c r="BA66" s="18">
        <f>IF(BA$2=Calculation!$H$6,0,0)</f>
        <v>0</v>
      </c>
      <c r="BB66" s="4">
        <f>IF(BB$2=Calculation!$H$6,Data!AU66,0)</f>
        <v>0</v>
      </c>
      <c r="BC66" s="4">
        <f>IF(BC$2=Calculation!$H$6,Data!AV66,0)</f>
        <v>0</v>
      </c>
      <c r="BD66" s="4">
        <f>IF(BD$2=Calculation!$H$6,Data!AW66,0)</f>
        <v>0</v>
      </c>
      <c r="BE66" s="4">
        <f>IF(BE$2=Calculation!$H$6,Data!AX66,0)</f>
        <v>0</v>
      </c>
      <c r="BF66" s="4">
        <f>IF(BF$2=Calculation!$H$6,Data!AY66,0)</f>
        <v>0</v>
      </c>
      <c r="BG66" s="4">
        <f>IF(BG$2=Calculation!$H$6,Data!AZ66,0)</f>
        <v>0</v>
      </c>
      <c r="BH66" s="4">
        <f>IF(BH$2=Calculation!$H$6,Data!BA66,0)</f>
        <v>0</v>
      </c>
      <c r="BI66" s="6">
        <f t="shared" si="6"/>
        <v>0</v>
      </c>
      <c r="BJ66" s="78">
        <f>IF(Calculation!$I$6="Yes",Data!BB66,0)</f>
        <v>0</v>
      </c>
      <c r="BK66" s="18">
        <f>IF(BK$2=Calculation!$M$4,0,0)</f>
        <v>0</v>
      </c>
      <c r="BL66" s="4">
        <f>IF(BL$2=Calculation!$M$4,Data!BW66,0)</f>
        <v>0</v>
      </c>
      <c r="BM66" s="4">
        <f>IF(BM$2=Calculation!$M$4,Data!BX66,0)</f>
        <v>0.018</v>
      </c>
      <c r="BN66" s="4">
        <f>IF(BN$2=Calculation!$M$4,Data!BY66,0)</f>
        <v>0</v>
      </c>
      <c r="BO66" s="4">
        <f>IF(BO$2=Calculation!$M$4,Data!BZ66,0)</f>
        <v>0</v>
      </c>
      <c r="BP66" s="6">
        <f t="shared" si="8"/>
        <v>0.018</v>
      </c>
      <c r="BQ66" s="4">
        <f>IF(Calculation!$K$6='Reference Data'!BQ$2,Data!BC66,0)</f>
        <v>0</v>
      </c>
      <c r="BR66" s="4">
        <f>IF(Calculation!$K$6='Reference Data'!BR$2,Data!BD66,0)</f>
        <v>0</v>
      </c>
      <c r="BS66" s="4">
        <f>IF(Calculation!$K$6='Reference Data'!BS$2,Data!BE66,0)</f>
        <v>0</v>
      </c>
      <c r="BT66" s="4">
        <f>IF(Calculation!$K$6='Reference Data'!BT$2,Data!BF66,0)</f>
        <v>187.059</v>
      </c>
      <c r="BU66" s="80">
        <f t="shared" si="9"/>
        <v>187.059</v>
      </c>
      <c r="BV66" s="18">
        <f>IF(Calculation!$L$6="Yes",IF((Calculation!J70)&lt;Calculation!K70,(Calculation!J70-Calculation!K70)*Calculation!$L$5,0),0)</f>
        <v>0</v>
      </c>
      <c r="BW66" s="83">
        <f>IF(Calculation!$M$6="Yes",'Reference Data'!BP66*Calculation!$M$5,0)</f>
        <v>0.009</v>
      </c>
      <c r="BX66" s="18">
        <f>IF(Calculation!$N$6='Reference Data'!BX$2,0,0)</f>
        <v>0</v>
      </c>
      <c r="BY66" s="4">
        <f>IF(Calculation!$N$6='Reference Data'!BY$2,Data!AU66*Calculation!$N$5,0)</f>
        <v>0</v>
      </c>
      <c r="BZ66" s="4">
        <f>IF(Calculation!$N$6='Reference Data'!BZ$2,Data!AV66*Calculation!$N$5,0)</f>
        <v>0</v>
      </c>
      <c r="CA66" s="4">
        <f>IF(Calculation!$N$6='Reference Data'!CA$2,Data!AW66*Calculation!$N$5,0)</f>
        <v>0</v>
      </c>
      <c r="CB66" s="4">
        <f>IF(Calculation!$N$6='Reference Data'!CB$2,Data!AX66*Calculation!$N$5,0)</f>
        <v>0</v>
      </c>
      <c r="CC66" s="4">
        <f>IF(Calculation!$N$6='Reference Data'!CC$2,Data!AY66*Calculation!$N$5,0)</f>
        <v>0</v>
      </c>
      <c r="CD66" s="4">
        <f>IF(Calculation!$N$6='Reference Data'!CD$2,Data!AZ66*Calculation!$N$5,0)</f>
        <v>0</v>
      </c>
      <c r="CE66" s="4">
        <f>IF(Calculation!$N$6='Reference Data'!CE$2,Data!BA66*Calculation!$N$5,0)</f>
        <v>0</v>
      </c>
      <c r="CF66" s="6">
        <f t="shared" si="7"/>
        <v>0</v>
      </c>
      <c r="CG66" s="83">
        <f>IF(Calculation!$O$6="Yes",IF((Calculation!J70-'Reference Data'!BU66)&gt;0,(Calculation!J70-'Reference Data'!BU66)*Calculation!$O$5,0),0)</f>
        <v>15.702750000000002</v>
      </c>
      <c r="CH66" s="6">
        <f>IF(Calculation!$P$6="Yes",'Proportional Share Calculation'!E69,0)</f>
        <v>5.856817577291435</v>
      </c>
    </row>
    <row r="67" spans="1:86" ht="15">
      <c r="A67" s="12">
        <v>10191</v>
      </c>
      <c r="B67" s="165" t="s">
        <v>73</v>
      </c>
      <c r="C67" s="18">
        <f>IF(Calculation!$C$6='Reference Data'!C$2,Data!C67,0)</f>
        <v>0</v>
      </c>
      <c r="D67" s="4">
        <f>IF(Calculation!$C$6='Reference Data'!D$2,Data!D67,0)</f>
        <v>0</v>
      </c>
      <c r="E67" s="4">
        <f>IF(Calculation!$C$6='Reference Data'!E$2,Data!E67,0)</f>
        <v>129.16990650684932</v>
      </c>
      <c r="F67" s="4">
        <f>IF(Calculation!$C$6='Reference Data'!F$2,Data!F67,0)</f>
        <v>0</v>
      </c>
      <c r="G67" s="4">
        <f>IF(Calculation!$C$6='Reference Data'!G$2,Data!G67,0)</f>
        <v>0</v>
      </c>
      <c r="H67" s="4">
        <f>IF(Calculation!$C$6='Reference Data'!H$2,Data!H67,0)</f>
        <v>0</v>
      </c>
      <c r="I67" s="4">
        <f>IF(Calculation!$C$6='Reference Data'!I$2,Data!I67,0)</f>
        <v>0</v>
      </c>
      <c r="J67" s="4">
        <f>IF(Calculation!$C$6='Reference Data'!J$2,Data!J67,0)</f>
        <v>0</v>
      </c>
      <c r="K67" s="4">
        <f>IF(Calculation!$C$6='Reference Data'!K$2,Data!K67,0)</f>
        <v>0</v>
      </c>
      <c r="L67" s="4">
        <f>IF(Calculation!$C$6='Reference Data'!L$2,Data!L67,0)</f>
        <v>0</v>
      </c>
      <c r="M67" s="4">
        <f>IF(Calculation!$C$6='Reference Data'!M$2,Data!M67,0)</f>
        <v>0</v>
      </c>
      <c r="N67" s="4">
        <f>IF(Calculation!$C$6='Reference Data'!N$2,Data!N67,0)</f>
        <v>0</v>
      </c>
      <c r="O67" s="4">
        <f>IF(Calculation!$C$6='Reference Data'!O$2,Data!O67,0)</f>
        <v>0</v>
      </c>
      <c r="P67" s="4">
        <f>IF(Calculation!$C$6='Reference Data'!P$2,Data!P67,0)</f>
        <v>0</v>
      </c>
      <c r="Q67" s="4">
        <f>IF(Calculation!$C$6='Reference Data'!Q$2,Data!Q67,0)</f>
        <v>0</v>
      </c>
      <c r="R67" s="21">
        <f t="shared" si="2"/>
        <v>129.16990650684932</v>
      </c>
      <c r="S67" s="18">
        <f>IF(Calculation!$D$6="Yes",Data!R67,0)</f>
        <v>0</v>
      </c>
      <c r="T67" s="18">
        <f>IF(T$2=Calculation!$E$6,Data!S67,0)</f>
        <v>0</v>
      </c>
      <c r="U67" s="4">
        <f>IF(U$2=Calculation!$E$6,Data!T67,0)</f>
        <v>0</v>
      </c>
      <c r="V67" s="4">
        <f>IF(V$2=Calculation!$E$6,Data!U67,0)</f>
        <v>0</v>
      </c>
      <c r="W67" s="4">
        <f>IF(W$2=Calculation!$E$6,Data!V67,0)</f>
        <v>0</v>
      </c>
      <c r="X67" s="4">
        <f>IF(X$2=Calculation!$E$6,Data!W67,0)</f>
        <v>0</v>
      </c>
      <c r="Y67" s="4">
        <f>IF(Y$2=Calculation!$E$6,Data!X67,0)</f>
        <v>0</v>
      </c>
      <c r="Z67" s="4">
        <f>IF(Z$2=Calculation!$E$6,Data!Y67,0)</f>
        <v>0</v>
      </c>
      <c r="AA67" s="4">
        <f>IF(AA$2=Calculation!$E$6,Data!Z67,0)</f>
        <v>0</v>
      </c>
      <c r="AB67" s="4">
        <f>IF(AB$2=Calculation!$E$6,Data!AA67,0)</f>
        <v>0</v>
      </c>
      <c r="AC67" s="4">
        <f>IF(AC$2=Calculation!$E$6,Data!AB67,0)</f>
        <v>0</v>
      </c>
      <c r="AD67" s="4">
        <f>IF(AD$2=Calculation!$E$6,Data!AC67,0)</f>
        <v>0</v>
      </c>
      <c r="AE67" s="4">
        <f>IF(AE$2=Calculation!$E$6,Data!AD67,0)</f>
        <v>0</v>
      </c>
      <c r="AF67" s="4">
        <f>IF(AF$2=Calculation!$E$6,Data!AE67,0)</f>
        <v>0</v>
      </c>
      <c r="AG67" s="4">
        <f>IF(AG$2=Calculation!$E$6,Data!AF67,0)</f>
        <v>0</v>
      </c>
      <c r="AH67" s="6">
        <f t="shared" si="3"/>
        <v>0</v>
      </c>
      <c r="AI67" s="18">
        <f>IF(AI$2=Calculation!$F$6,0,0)</f>
        <v>0</v>
      </c>
      <c r="AJ67" s="4">
        <f>IF(AJ$2=Calculation!$F$6,Data!AG67,0)</f>
        <v>0</v>
      </c>
      <c r="AK67" s="4">
        <f>IF(AK$2=Calculation!$F$6,Data!AH67,0)</f>
        <v>0</v>
      </c>
      <c r="AL67" s="4">
        <f>IF(AL$2=Calculation!$F$6,Data!AI67,0)</f>
        <v>0</v>
      </c>
      <c r="AM67" s="4">
        <f>IF(AM$2=Calculation!$F$6,Data!AJ67,0)</f>
        <v>0</v>
      </c>
      <c r="AN67" s="4">
        <f>IF(AN$2=Calculation!$F$6,Data!AK67,0)</f>
        <v>0</v>
      </c>
      <c r="AO67" s="4">
        <f>IF(AO$2=Calculation!$F$6,Data!AL67,0)</f>
        <v>0</v>
      </c>
      <c r="AP67" s="4">
        <f>IF(AP$2=Calculation!$F$6,Data!AM67,0)</f>
        <v>0</v>
      </c>
      <c r="AQ67" s="6">
        <f t="shared" si="4"/>
        <v>0</v>
      </c>
      <c r="AR67" s="18">
        <f>IF(AR$2=Calculation!$G$6,0,0)</f>
        <v>0</v>
      </c>
      <c r="AS67" s="4">
        <f>IF(AS$2=Calculation!$G$6,Data!AN67,0)</f>
        <v>0</v>
      </c>
      <c r="AT67" s="4">
        <f>IF(AT$2=Calculation!$G$6,Data!AO67,0)</f>
        <v>0</v>
      </c>
      <c r="AU67" s="4">
        <f>IF(AU$2=Calculation!$G$6,Data!AP67,0)</f>
        <v>0</v>
      </c>
      <c r="AV67" s="4">
        <f>IF(AV$2=Calculation!$G$6,Data!AQ67,0)</f>
        <v>0</v>
      </c>
      <c r="AW67" s="4">
        <f>IF(AW$2=Calculation!$G$6,Data!AR67,0)</f>
        <v>0</v>
      </c>
      <c r="AX67" s="4">
        <f>IF(AX$2=Calculation!$G$6,Data!AS67,0)</f>
        <v>0</v>
      </c>
      <c r="AY67" s="4">
        <f>IF(AY$2=Calculation!$G$6,Data!AT67,0)</f>
        <v>0</v>
      </c>
      <c r="AZ67" s="6">
        <f t="shared" si="5"/>
        <v>0</v>
      </c>
      <c r="BA67" s="18">
        <f>IF(BA$2=Calculation!$H$6,0,0)</f>
        <v>0</v>
      </c>
      <c r="BB67" s="4">
        <f>IF(BB$2=Calculation!$H$6,Data!AU67,0)</f>
        <v>0</v>
      </c>
      <c r="BC67" s="4">
        <f>IF(BC$2=Calculation!$H$6,Data!AV67,0)</f>
        <v>0</v>
      </c>
      <c r="BD67" s="4">
        <f>IF(BD$2=Calculation!$H$6,Data!AW67,0)</f>
        <v>0</v>
      </c>
      <c r="BE67" s="4">
        <f>IF(BE$2=Calculation!$H$6,Data!AX67,0)</f>
        <v>0</v>
      </c>
      <c r="BF67" s="4">
        <f>IF(BF$2=Calculation!$H$6,Data!AY67,0)</f>
        <v>0</v>
      </c>
      <c r="BG67" s="4">
        <f>IF(BG$2=Calculation!$H$6,Data!AZ67,0)</f>
        <v>0</v>
      </c>
      <c r="BH67" s="4">
        <f>IF(BH$2=Calculation!$H$6,Data!BA67,0)</f>
        <v>0</v>
      </c>
      <c r="BI67" s="6">
        <f t="shared" si="6"/>
        <v>0</v>
      </c>
      <c r="BJ67" s="78">
        <f>IF(Calculation!$I$6="Yes",Data!BB67,0)</f>
        <v>0</v>
      </c>
      <c r="BK67" s="18">
        <f>IF(BK$2=Calculation!$M$4,0,0)</f>
        <v>0</v>
      </c>
      <c r="BL67" s="4">
        <f>IF(BL$2=Calculation!$M$4,Data!BW67,0)</f>
        <v>0</v>
      </c>
      <c r="BM67" s="4">
        <f>IF(BM$2=Calculation!$M$4,Data!BX67,0)</f>
        <v>0.2435</v>
      </c>
      <c r="BN67" s="4">
        <f>IF(BN$2=Calculation!$M$4,Data!BY67,0)</f>
        <v>0</v>
      </c>
      <c r="BO67" s="4">
        <f>IF(BO$2=Calculation!$M$4,Data!BZ67,0)</f>
        <v>0</v>
      </c>
      <c r="BP67" s="6">
        <f aca="true" t="shared" si="10" ref="BP67:BP98">SUM(BK67:BO67)</f>
        <v>0.2435</v>
      </c>
      <c r="BQ67" s="4">
        <f>IF(Calculation!$K$6='Reference Data'!BQ$2,Data!BC67,0)</f>
        <v>0</v>
      </c>
      <c r="BR67" s="4">
        <f>IF(Calculation!$K$6='Reference Data'!BR$2,Data!BD67,0)</f>
        <v>0</v>
      </c>
      <c r="BS67" s="4">
        <f>IF(Calculation!$K$6='Reference Data'!BS$2,Data!BE67,0)</f>
        <v>0</v>
      </c>
      <c r="BT67" s="4">
        <f>IF(Calculation!$K$6='Reference Data'!BT$2,Data!BF67,0)</f>
        <v>131.217</v>
      </c>
      <c r="BU67" s="80">
        <f aca="true" t="shared" si="11" ref="BU67:BU98">SUM(BQ67:BT67)</f>
        <v>131.217</v>
      </c>
      <c r="BV67" s="18">
        <f>IF(Calculation!$L$6="Yes",IF((Calculation!J71)&lt;Calculation!K71,(Calculation!J71-Calculation!K71)*Calculation!$L$5,0),0)</f>
        <v>-2.0470934931506974</v>
      </c>
      <c r="BW67" s="83">
        <f>IF(Calculation!$M$6="Yes",'Reference Data'!BP67*Calculation!$M$5,0)</f>
        <v>0.12175</v>
      </c>
      <c r="BX67" s="18">
        <f>IF(Calculation!$N$6='Reference Data'!BX$2,0,0)</f>
        <v>0</v>
      </c>
      <c r="BY67" s="4">
        <f>IF(Calculation!$N$6='Reference Data'!BY$2,Data!AU67*Calculation!$N$5,0)</f>
        <v>0</v>
      </c>
      <c r="BZ67" s="4">
        <f>IF(Calculation!$N$6='Reference Data'!BZ$2,Data!AV67*Calculation!$N$5,0)</f>
        <v>0</v>
      </c>
      <c r="CA67" s="4">
        <f>IF(Calculation!$N$6='Reference Data'!CA$2,Data!AW67*Calculation!$N$5,0)</f>
        <v>0</v>
      </c>
      <c r="CB67" s="4">
        <f>IF(Calculation!$N$6='Reference Data'!CB$2,Data!AX67*Calculation!$N$5,0)</f>
        <v>0</v>
      </c>
      <c r="CC67" s="4">
        <f>IF(Calculation!$N$6='Reference Data'!CC$2,Data!AY67*Calculation!$N$5,0)</f>
        <v>0</v>
      </c>
      <c r="CD67" s="4">
        <f>IF(Calculation!$N$6='Reference Data'!CD$2,Data!AZ67*Calculation!$N$5,0)</f>
        <v>0</v>
      </c>
      <c r="CE67" s="4">
        <f>IF(Calculation!$N$6='Reference Data'!CE$2,Data!BA67*Calculation!$N$5,0)</f>
        <v>0</v>
      </c>
      <c r="CF67" s="6">
        <f t="shared" si="7"/>
        <v>0</v>
      </c>
      <c r="CG67" s="83">
        <f>IF(Calculation!$O$6="Yes",IF((Calculation!J71-'Reference Data'!BU67)&gt;0,(Calculation!J71-'Reference Data'!BU67)*Calculation!$O$5,0),0)</f>
        <v>0</v>
      </c>
      <c r="CH67" s="6">
        <f>IF(Calculation!$P$6="Yes",'Proportional Share Calculation'!E70,0)</f>
        <v>3.734452066811617</v>
      </c>
    </row>
    <row r="68" spans="1:86" ht="15">
      <c r="A68" s="12">
        <v>10197</v>
      </c>
      <c r="B68" s="165" t="s">
        <v>74</v>
      </c>
      <c r="C68" s="18">
        <f>IF(Calculation!$C$6='Reference Data'!C$2,Data!C68,0)</f>
        <v>0</v>
      </c>
      <c r="D68" s="4">
        <f>IF(Calculation!$C$6='Reference Data'!D$2,Data!D68,0)</f>
        <v>0</v>
      </c>
      <c r="E68" s="4">
        <f>IF(Calculation!$C$6='Reference Data'!E$2,Data!E68,0)</f>
        <v>26.556640981735153</v>
      </c>
      <c r="F68" s="4">
        <f>IF(Calculation!$C$6='Reference Data'!F$2,Data!F68,0)</f>
        <v>0</v>
      </c>
      <c r="G68" s="4">
        <f>IF(Calculation!$C$6='Reference Data'!G$2,Data!G68,0)</f>
        <v>0</v>
      </c>
      <c r="H68" s="4">
        <f>IF(Calculation!$C$6='Reference Data'!H$2,Data!H68,0)</f>
        <v>0</v>
      </c>
      <c r="I68" s="4">
        <f>IF(Calculation!$C$6='Reference Data'!I$2,Data!I68,0)</f>
        <v>0</v>
      </c>
      <c r="J68" s="4">
        <f>IF(Calculation!$C$6='Reference Data'!J$2,Data!J68,0)</f>
        <v>0</v>
      </c>
      <c r="K68" s="4">
        <f>IF(Calculation!$C$6='Reference Data'!K$2,Data!K68,0)</f>
        <v>0</v>
      </c>
      <c r="L68" s="4">
        <f>IF(Calculation!$C$6='Reference Data'!L$2,Data!L68,0)</f>
        <v>0</v>
      </c>
      <c r="M68" s="4">
        <f>IF(Calculation!$C$6='Reference Data'!M$2,Data!M68,0)</f>
        <v>0</v>
      </c>
      <c r="N68" s="4">
        <f>IF(Calculation!$C$6='Reference Data'!N$2,Data!N68,0)</f>
        <v>0</v>
      </c>
      <c r="O68" s="4">
        <f>IF(Calculation!$C$6='Reference Data'!O$2,Data!O68,0)</f>
        <v>0</v>
      </c>
      <c r="P68" s="4">
        <f>IF(Calculation!$C$6='Reference Data'!P$2,Data!P68,0)</f>
        <v>0</v>
      </c>
      <c r="Q68" s="4">
        <f>IF(Calculation!$C$6='Reference Data'!Q$2,Data!Q68,0)</f>
        <v>0</v>
      </c>
      <c r="R68" s="21">
        <f aca="true" t="shared" si="12" ref="R68:R131">SUM(C68:Q68)</f>
        <v>26.556640981735153</v>
      </c>
      <c r="S68" s="18">
        <f>IF(Calculation!$D$6="Yes",Data!R68,0)</f>
        <v>0</v>
      </c>
      <c r="T68" s="18">
        <f>IF(T$2=Calculation!$E$6,Data!S68,0)</f>
        <v>0</v>
      </c>
      <c r="U68" s="4">
        <f>IF(U$2=Calculation!$E$6,Data!T68,0)</f>
        <v>0</v>
      </c>
      <c r="V68" s="4">
        <f>IF(V$2=Calculation!$E$6,Data!U68,0)</f>
        <v>0</v>
      </c>
      <c r="W68" s="4">
        <f>IF(W$2=Calculation!$E$6,Data!V68,0)</f>
        <v>0</v>
      </c>
      <c r="X68" s="4">
        <f>IF(X$2=Calculation!$E$6,Data!W68,0)</f>
        <v>0</v>
      </c>
      <c r="Y68" s="4">
        <f>IF(Y$2=Calculation!$E$6,Data!X68,0)</f>
        <v>0</v>
      </c>
      <c r="Z68" s="4">
        <f>IF(Z$2=Calculation!$E$6,Data!Y68,0)</f>
        <v>0</v>
      </c>
      <c r="AA68" s="4">
        <f>IF(AA$2=Calculation!$E$6,Data!Z68,0)</f>
        <v>0</v>
      </c>
      <c r="AB68" s="4">
        <f>IF(AB$2=Calculation!$E$6,Data!AA68,0)</f>
        <v>0</v>
      </c>
      <c r="AC68" s="4">
        <f>IF(AC$2=Calculation!$E$6,Data!AB68,0)</f>
        <v>0</v>
      </c>
      <c r="AD68" s="4">
        <f>IF(AD$2=Calculation!$E$6,Data!AC68,0)</f>
        <v>0</v>
      </c>
      <c r="AE68" s="4">
        <f>IF(AE$2=Calculation!$E$6,Data!AD68,0)</f>
        <v>0</v>
      </c>
      <c r="AF68" s="4">
        <f>IF(AF$2=Calculation!$E$6,Data!AE68,0)</f>
        <v>0</v>
      </c>
      <c r="AG68" s="4">
        <f>IF(AG$2=Calculation!$E$6,Data!AF68,0)</f>
        <v>0</v>
      </c>
      <c r="AH68" s="6">
        <f aca="true" t="shared" si="13" ref="AH68:AH131">SUM(T68:AG68)</f>
        <v>0</v>
      </c>
      <c r="AI68" s="18">
        <f>IF(AI$2=Calculation!$F$6,0,0)</f>
        <v>0</v>
      </c>
      <c r="AJ68" s="4">
        <f>IF(AJ$2=Calculation!$F$6,Data!AG68,0)</f>
        <v>0</v>
      </c>
      <c r="AK68" s="4">
        <f>IF(AK$2=Calculation!$F$6,Data!AH68,0)</f>
        <v>0</v>
      </c>
      <c r="AL68" s="4">
        <f>IF(AL$2=Calculation!$F$6,Data!AI68,0)</f>
        <v>0</v>
      </c>
      <c r="AM68" s="4">
        <f>IF(AM$2=Calculation!$F$6,Data!AJ68,0)</f>
        <v>0</v>
      </c>
      <c r="AN68" s="4">
        <f>IF(AN$2=Calculation!$F$6,Data!AK68,0)</f>
        <v>0</v>
      </c>
      <c r="AO68" s="4">
        <f>IF(AO$2=Calculation!$F$6,Data!AL68,0)</f>
        <v>0</v>
      </c>
      <c r="AP68" s="4">
        <f>IF(AP$2=Calculation!$F$6,Data!AM68,0)</f>
        <v>0</v>
      </c>
      <c r="AQ68" s="6">
        <f aca="true" t="shared" si="14" ref="AQ68:AQ131">SUM(AI68:AP68)</f>
        <v>0</v>
      </c>
      <c r="AR68" s="18">
        <f>IF(AR$2=Calculation!$G$6,0,0)</f>
        <v>0</v>
      </c>
      <c r="AS68" s="4">
        <f>IF(AS$2=Calculation!$G$6,Data!AN68,0)</f>
        <v>0</v>
      </c>
      <c r="AT68" s="4">
        <f>IF(AT$2=Calculation!$G$6,Data!AO68,0)</f>
        <v>0</v>
      </c>
      <c r="AU68" s="4">
        <f>IF(AU$2=Calculation!$G$6,Data!AP68,0)</f>
        <v>0</v>
      </c>
      <c r="AV68" s="4">
        <f>IF(AV$2=Calculation!$G$6,Data!AQ68,0)</f>
        <v>0</v>
      </c>
      <c r="AW68" s="4">
        <f>IF(AW$2=Calculation!$G$6,Data!AR68,0)</f>
        <v>0</v>
      </c>
      <c r="AX68" s="4">
        <f>IF(AX$2=Calculation!$G$6,Data!AS68,0)</f>
        <v>0</v>
      </c>
      <c r="AY68" s="4">
        <f>IF(AY$2=Calculation!$G$6,Data!AT68,0)</f>
        <v>0</v>
      </c>
      <c r="AZ68" s="6">
        <f aca="true" t="shared" si="15" ref="AZ68:AZ131">SUM(AR68:AY68)</f>
        <v>0</v>
      </c>
      <c r="BA68" s="18">
        <f>IF(BA$2=Calculation!$H$6,0,0)</f>
        <v>0</v>
      </c>
      <c r="BB68" s="4">
        <f>IF(BB$2=Calculation!$H$6,Data!AU68,0)</f>
        <v>0</v>
      </c>
      <c r="BC68" s="4">
        <f>IF(BC$2=Calculation!$H$6,Data!AV68,0)</f>
        <v>0</v>
      </c>
      <c r="BD68" s="4">
        <f>IF(BD$2=Calculation!$H$6,Data!AW68,0)</f>
        <v>0</v>
      </c>
      <c r="BE68" s="4">
        <f>IF(BE$2=Calculation!$H$6,Data!AX68,0)</f>
        <v>0</v>
      </c>
      <c r="BF68" s="4">
        <f>IF(BF$2=Calculation!$H$6,Data!AY68,0)</f>
        <v>0</v>
      </c>
      <c r="BG68" s="4">
        <f>IF(BG$2=Calculation!$H$6,Data!AZ68,0)</f>
        <v>0</v>
      </c>
      <c r="BH68" s="4">
        <f>IF(BH$2=Calculation!$H$6,Data!BA68,0)</f>
        <v>0</v>
      </c>
      <c r="BI68" s="6">
        <f aca="true" t="shared" si="16" ref="BI68:BI131">SUM(BA68:BH68)</f>
        <v>0</v>
      </c>
      <c r="BJ68" s="78">
        <f>IF(Calculation!$I$6="Yes",Data!BB68,0)</f>
        <v>0</v>
      </c>
      <c r="BK68" s="18">
        <f>IF(BK$2=Calculation!$M$4,0,0)</f>
        <v>0</v>
      </c>
      <c r="BL68" s="4">
        <f>IF(BL$2=Calculation!$M$4,Data!BW68,0)</f>
        <v>0</v>
      </c>
      <c r="BM68" s="4">
        <f>IF(BM$2=Calculation!$M$4,Data!BX68,0)</f>
        <v>0</v>
      </c>
      <c r="BN68" s="4">
        <f>IF(BN$2=Calculation!$M$4,Data!BY68,0)</f>
        <v>0</v>
      </c>
      <c r="BO68" s="4">
        <f>IF(BO$2=Calculation!$M$4,Data!BZ68,0)</f>
        <v>0</v>
      </c>
      <c r="BP68" s="6">
        <f t="shared" si="10"/>
        <v>0</v>
      </c>
      <c r="BQ68" s="4">
        <f>IF(Calculation!$K$6='Reference Data'!BQ$2,Data!BC68,0)</f>
        <v>0</v>
      </c>
      <c r="BR68" s="4">
        <f>IF(Calculation!$K$6='Reference Data'!BR$2,Data!BD68,0)</f>
        <v>0</v>
      </c>
      <c r="BS68" s="4">
        <f>IF(Calculation!$K$6='Reference Data'!BS$2,Data!BE68,0)</f>
        <v>0</v>
      </c>
      <c r="BT68" s="4">
        <f>IF(Calculation!$K$6='Reference Data'!BT$2,Data!BF68,0)</f>
        <v>22.753</v>
      </c>
      <c r="BU68" s="80">
        <f t="shared" si="11"/>
        <v>22.753</v>
      </c>
      <c r="BV68" s="18">
        <f>IF(Calculation!$L$6="Yes",IF((Calculation!J72)&lt;Calculation!K72,(Calculation!J72-Calculation!K72)*Calculation!$L$5,0),0)</f>
        <v>0</v>
      </c>
      <c r="BW68" s="83">
        <f>IF(Calculation!$M$6="Yes",'Reference Data'!BP68*Calculation!$M$5,0)</f>
        <v>0</v>
      </c>
      <c r="BX68" s="18">
        <f>IF(Calculation!$N$6='Reference Data'!BX$2,0,0)</f>
        <v>0</v>
      </c>
      <c r="BY68" s="4">
        <f>IF(Calculation!$N$6='Reference Data'!BY$2,Data!AU68*Calculation!$N$5,0)</f>
        <v>0</v>
      </c>
      <c r="BZ68" s="4">
        <f>IF(Calculation!$N$6='Reference Data'!BZ$2,Data!AV68*Calculation!$N$5,0)</f>
        <v>0</v>
      </c>
      <c r="CA68" s="4">
        <f>IF(Calculation!$N$6='Reference Data'!CA$2,Data!AW68*Calculation!$N$5,0)</f>
        <v>0</v>
      </c>
      <c r="CB68" s="4">
        <f>IF(Calculation!$N$6='Reference Data'!CB$2,Data!AX68*Calculation!$N$5,0)</f>
        <v>0</v>
      </c>
      <c r="CC68" s="4">
        <f>IF(Calculation!$N$6='Reference Data'!CC$2,Data!AY68*Calculation!$N$5,0)</f>
        <v>0</v>
      </c>
      <c r="CD68" s="4">
        <f>IF(Calculation!$N$6='Reference Data'!CD$2,Data!AZ68*Calculation!$N$5,0)</f>
        <v>0</v>
      </c>
      <c r="CE68" s="4">
        <f>IF(Calculation!$N$6='Reference Data'!CE$2,Data!BA68*Calculation!$N$5,0)</f>
        <v>0</v>
      </c>
      <c r="CF68" s="6">
        <f aca="true" t="shared" si="17" ref="CF68:CF131">SUM(BX68:CE68)</f>
        <v>0</v>
      </c>
      <c r="CG68" s="83">
        <f>IF(Calculation!$O$6="Yes",IF((Calculation!J72-'Reference Data'!BU68)&gt;0,(Calculation!J72-'Reference Data'!BU68)*Calculation!$O$5,0),0)</f>
        <v>0.9509102454337883</v>
      </c>
      <c r="CH68" s="6">
        <f>IF(Calculation!$P$6="Yes",'Proportional Share Calculation'!E71,0)</f>
        <v>0.6846622512171758</v>
      </c>
    </row>
    <row r="69" spans="1:86" ht="15">
      <c r="A69" s="12">
        <v>10202</v>
      </c>
      <c r="B69" s="165" t="s">
        <v>75</v>
      </c>
      <c r="C69" s="18">
        <f>IF(Calculation!$C$6='Reference Data'!C$2,Data!C69,0)</f>
        <v>0</v>
      </c>
      <c r="D69" s="4">
        <f>IF(Calculation!$C$6='Reference Data'!D$2,Data!D69,0)</f>
        <v>0</v>
      </c>
      <c r="E69" s="4">
        <f>IF(Calculation!$C$6='Reference Data'!E$2,Data!E69,0)</f>
        <v>15.434859589041096</v>
      </c>
      <c r="F69" s="4">
        <f>IF(Calculation!$C$6='Reference Data'!F$2,Data!F69,0)</f>
        <v>0</v>
      </c>
      <c r="G69" s="4">
        <f>IF(Calculation!$C$6='Reference Data'!G$2,Data!G69,0)</f>
        <v>0</v>
      </c>
      <c r="H69" s="4">
        <f>IF(Calculation!$C$6='Reference Data'!H$2,Data!H69,0)</f>
        <v>0</v>
      </c>
      <c r="I69" s="4">
        <f>IF(Calculation!$C$6='Reference Data'!I$2,Data!I69,0)</f>
        <v>0</v>
      </c>
      <c r="J69" s="4">
        <f>IF(Calculation!$C$6='Reference Data'!J$2,Data!J69,0)</f>
        <v>0</v>
      </c>
      <c r="K69" s="4">
        <f>IF(Calculation!$C$6='Reference Data'!K$2,Data!K69,0)</f>
        <v>0</v>
      </c>
      <c r="L69" s="4">
        <f>IF(Calculation!$C$6='Reference Data'!L$2,Data!L69,0)</f>
        <v>0</v>
      </c>
      <c r="M69" s="4">
        <f>IF(Calculation!$C$6='Reference Data'!M$2,Data!M69,0)</f>
        <v>0</v>
      </c>
      <c r="N69" s="4">
        <f>IF(Calculation!$C$6='Reference Data'!N$2,Data!N69,0)</f>
        <v>0</v>
      </c>
      <c r="O69" s="4">
        <f>IF(Calculation!$C$6='Reference Data'!O$2,Data!O69,0)</f>
        <v>0</v>
      </c>
      <c r="P69" s="4">
        <f>IF(Calculation!$C$6='Reference Data'!P$2,Data!P69,0)</f>
        <v>0</v>
      </c>
      <c r="Q69" s="4">
        <f>IF(Calculation!$C$6='Reference Data'!Q$2,Data!Q69,0)</f>
        <v>0</v>
      </c>
      <c r="R69" s="21">
        <f t="shared" si="12"/>
        <v>15.434859589041096</v>
      </c>
      <c r="S69" s="18">
        <f>IF(Calculation!$D$6="Yes",Data!R69,0)</f>
        <v>0</v>
      </c>
      <c r="T69" s="18">
        <f>IF(T$2=Calculation!$E$6,Data!S69,0)</f>
        <v>0</v>
      </c>
      <c r="U69" s="4">
        <f>IF(U$2=Calculation!$E$6,Data!T69,0)</f>
        <v>0</v>
      </c>
      <c r="V69" s="4">
        <f>IF(V$2=Calculation!$E$6,Data!U69,0)</f>
        <v>0</v>
      </c>
      <c r="W69" s="4">
        <f>IF(W$2=Calculation!$E$6,Data!V69,0)</f>
        <v>0</v>
      </c>
      <c r="X69" s="4">
        <f>IF(X$2=Calculation!$E$6,Data!W69,0)</f>
        <v>0</v>
      </c>
      <c r="Y69" s="4">
        <f>IF(Y$2=Calculation!$E$6,Data!X69,0)</f>
        <v>0</v>
      </c>
      <c r="Z69" s="4">
        <f>IF(Z$2=Calculation!$E$6,Data!Y69,0)</f>
        <v>0</v>
      </c>
      <c r="AA69" s="4">
        <f>IF(AA$2=Calculation!$E$6,Data!Z69,0)</f>
        <v>0</v>
      </c>
      <c r="AB69" s="4">
        <f>IF(AB$2=Calculation!$E$6,Data!AA69,0)</f>
        <v>0</v>
      </c>
      <c r="AC69" s="4">
        <f>IF(AC$2=Calculation!$E$6,Data!AB69,0)</f>
        <v>0</v>
      </c>
      <c r="AD69" s="4">
        <f>IF(AD$2=Calculation!$E$6,Data!AC69,0)</f>
        <v>0</v>
      </c>
      <c r="AE69" s="4">
        <f>IF(AE$2=Calculation!$E$6,Data!AD69,0)</f>
        <v>0</v>
      </c>
      <c r="AF69" s="4">
        <f>IF(AF$2=Calculation!$E$6,Data!AE69,0)</f>
        <v>0</v>
      </c>
      <c r="AG69" s="4">
        <f>IF(AG$2=Calculation!$E$6,Data!AF69,0)</f>
        <v>0</v>
      </c>
      <c r="AH69" s="6">
        <f t="shared" si="13"/>
        <v>0</v>
      </c>
      <c r="AI69" s="18">
        <f>IF(AI$2=Calculation!$F$6,0,0)</f>
        <v>0</v>
      </c>
      <c r="AJ69" s="4">
        <f>IF(AJ$2=Calculation!$F$6,Data!AG69,0)</f>
        <v>0</v>
      </c>
      <c r="AK69" s="4">
        <f>IF(AK$2=Calculation!$F$6,Data!AH69,0)</f>
        <v>0</v>
      </c>
      <c r="AL69" s="4">
        <f>IF(AL$2=Calculation!$F$6,Data!AI69,0)</f>
        <v>0</v>
      </c>
      <c r="AM69" s="4">
        <f>IF(AM$2=Calculation!$F$6,Data!AJ69,0)</f>
        <v>0</v>
      </c>
      <c r="AN69" s="4">
        <f>IF(AN$2=Calculation!$F$6,Data!AK69,0)</f>
        <v>0</v>
      </c>
      <c r="AO69" s="4">
        <f>IF(AO$2=Calculation!$F$6,Data!AL69,0)</f>
        <v>0</v>
      </c>
      <c r="AP69" s="4">
        <f>IF(AP$2=Calculation!$F$6,Data!AM69,0)</f>
        <v>0</v>
      </c>
      <c r="AQ69" s="6">
        <f t="shared" si="14"/>
        <v>0</v>
      </c>
      <c r="AR69" s="18">
        <f>IF(AR$2=Calculation!$G$6,0,0)</f>
        <v>0</v>
      </c>
      <c r="AS69" s="4">
        <f>IF(AS$2=Calculation!$G$6,Data!AN69,0)</f>
        <v>0</v>
      </c>
      <c r="AT69" s="4">
        <f>IF(AT$2=Calculation!$G$6,Data!AO69,0)</f>
        <v>0</v>
      </c>
      <c r="AU69" s="4">
        <f>IF(AU$2=Calculation!$G$6,Data!AP69,0)</f>
        <v>0</v>
      </c>
      <c r="AV69" s="4">
        <f>IF(AV$2=Calculation!$G$6,Data!AQ69,0)</f>
        <v>0</v>
      </c>
      <c r="AW69" s="4">
        <f>IF(AW$2=Calculation!$G$6,Data!AR69,0)</f>
        <v>0</v>
      </c>
      <c r="AX69" s="4">
        <f>IF(AX$2=Calculation!$G$6,Data!AS69,0)</f>
        <v>0</v>
      </c>
      <c r="AY69" s="4">
        <f>IF(AY$2=Calculation!$G$6,Data!AT69,0)</f>
        <v>0</v>
      </c>
      <c r="AZ69" s="6">
        <f t="shared" si="15"/>
        <v>0</v>
      </c>
      <c r="BA69" s="18">
        <f>IF(BA$2=Calculation!$H$6,0,0)</f>
        <v>0</v>
      </c>
      <c r="BB69" s="4">
        <f>IF(BB$2=Calculation!$H$6,Data!AU69,0)</f>
        <v>0</v>
      </c>
      <c r="BC69" s="4">
        <f>IF(BC$2=Calculation!$H$6,Data!AV69,0)</f>
        <v>0</v>
      </c>
      <c r="BD69" s="4">
        <f>IF(BD$2=Calculation!$H$6,Data!AW69,0)</f>
        <v>0</v>
      </c>
      <c r="BE69" s="4">
        <f>IF(BE$2=Calculation!$H$6,Data!AX69,0)</f>
        <v>0</v>
      </c>
      <c r="BF69" s="4">
        <f>IF(BF$2=Calculation!$H$6,Data!AY69,0)</f>
        <v>0</v>
      </c>
      <c r="BG69" s="4">
        <f>IF(BG$2=Calculation!$H$6,Data!AZ69,0)</f>
        <v>0</v>
      </c>
      <c r="BH69" s="4">
        <f>IF(BH$2=Calculation!$H$6,Data!BA69,0)</f>
        <v>0</v>
      </c>
      <c r="BI69" s="6">
        <f t="shared" si="16"/>
        <v>0</v>
      </c>
      <c r="BJ69" s="78">
        <f>IF(Calculation!$I$6="Yes",Data!BB69,0)</f>
        <v>0</v>
      </c>
      <c r="BK69" s="18">
        <f>IF(BK$2=Calculation!$M$4,0,0)</f>
        <v>0</v>
      </c>
      <c r="BL69" s="4">
        <f>IF(BL$2=Calculation!$M$4,Data!BW69,0)</f>
        <v>0</v>
      </c>
      <c r="BM69" s="4">
        <f>IF(BM$2=Calculation!$M$4,Data!BX69,0)</f>
        <v>0.5954999999999999</v>
      </c>
      <c r="BN69" s="4">
        <f>IF(BN$2=Calculation!$M$4,Data!BY69,0)</f>
        <v>0</v>
      </c>
      <c r="BO69" s="4">
        <f>IF(BO$2=Calculation!$M$4,Data!BZ69,0)</f>
        <v>0</v>
      </c>
      <c r="BP69" s="6">
        <f t="shared" si="10"/>
        <v>0.5954999999999999</v>
      </c>
      <c r="BQ69" s="4">
        <f>IF(Calculation!$K$6='Reference Data'!BQ$2,Data!BC69,0)</f>
        <v>0</v>
      </c>
      <c r="BR69" s="4">
        <f>IF(Calculation!$K$6='Reference Data'!BR$2,Data!BD69,0)</f>
        <v>0</v>
      </c>
      <c r="BS69" s="4">
        <f>IF(Calculation!$K$6='Reference Data'!BS$2,Data!BE69,0)</f>
        <v>0</v>
      </c>
      <c r="BT69" s="4">
        <f>IF(Calculation!$K$6='Reference Data'!BT$2,Data!BF69,0)</f>
        <v>13.099</v>
      </c>
      <c r="BU69" s="80">
        <f t="shared" si="11"/>
        <v>13.099</v>
      </c>
      <c r="BV69" s="18">
        <f>IF(Calculation!$L$6="Yes",IF((Calculation!J73)&lt;Calculation!K73,(Calculation!J73-Calculation!K73)*Calculation!$L$5,0),0)</f>
        <v>0</v>
      </c>
      <c r="BW69" s="83">
        <f>IF(Calculation!$M$6="Yes",'Reference Data'!BP69*Calculation!$M$5,0)</f>
        <v>0.29774999999999996</v>
      </c>
      <c r="BX69" s="18">
        <f>IF(Calculation!$N$6='Reference Data'!BX$2,0,0)</f>
        <v>0</v>
      </c>
      <c r="BY69" s="4">
        <f>IF(Calculation!$N$6='Reference Data'!BY$2,Data!AU69*Calculation!$N$5,0)</f>
        <v>0</v>
      </c>
      <c r="BZ69" s="4">
        <f>IF(Calculation!$N$6='Reference Data'!BZ$2,Data!AV69*Calculation!$N$5,0)</f>
        <v>0</v>
      </c>
      <c r="CA69" s="4">
        <f>IF(Calculation!$N$6='Reference Data'!CA$2,Data!AW69*Calculation!$N$5,0)</f>
        <v>0</v>
      </c>
      <c r="CB69" s="4">
        <f>IF(Calculation!$N$6='Reference Data'!CB$2,Data!AX69*Calculation!$N$5,0)</f>
        <v>0</v>
      </c>
      <c r="CC69" s="4">
        <f>IF(Calculation!$N$6='Reference Data'!CC$2,Data!AY69*Calculation!$N$5,0)</f>
        <v>0</v>
      </c>
      <c r="CD69" s="4">
        <f>IF(Calculation!$N$6='Reference Data'!CD$2,Data!AZ69*Calculation!$N$5,0)</f>
        <v>0</v>
      </c>
      <c r="CE69" s="4">
        <f>IF(Calculation!$N$6='Reference Data'!CE$2,Data!BA69*Calculation!$N$5,0)</f>
        <v>0</v>
      </c>
      <c r="CF69" s="6">
        <f t="shared" si="17"/>
        <v>0</v>
      </c>
      <c r="CG69" s="83">
        <f>IF(Calculation!$O$6="Yes",IF((Calculation!J73-'Reference Data'!BU69)&gt;0,(Calculation!J73-'Reference Data'!BU69)*Calculation!$O$5,0),0)</f>
        <v>0.583964897260274</v>
      </c>
      <c r="CH69" s="6">
        <f>IF(Calculation!$P$6="Yes",'Proportional Share Calculation'!E72,0)</f>
        <v>0.40381808891752974</v>
      </c>
    </row>
    <row r="70" spans="1:86" ht="15">
      <c r="A70" s="12">
        <v>10203</v>
      </c>
      <c r="B70" s="165" t="s">
        <v>76</v>
      </c>
      <c r="C70" s="18">
        <f>IF(Calculation!$C$6='Reference Data'!C$2,Data!C70,0)</f>
        <v>0</v>
      </c>
      <c r="D70" s="4">
        <f>IF(Calculation!$C$6='Reference Data'!D$2,Data!D70,0)</f>
        <v>0</v>
      </c>
      <c r="E70" s="4">
        <f>IF(Calculation!$C$6='Reference Data'!E$2,Data!E70,0)</f>
        <v>6.500323972602741</v>
      </c>
      <c r="F70" s="4">
        <f>IF(Calculation!$C$6='Reference Data'!F$2,Data!F70,0)</f>
        <v>0</v>
      </c>
      <c r="G70" s="4">
        <f>IF(Calculation!$C$6='Reference Data'!G$2,Data!G70,0)</f>
        <v>0</v>
      </c>
      <c r="H70" s="4">
        <f>IF(Calculation!$C$6='Reference Data'!H$2,Data!H70,0)</f>
        <v>0</v>
      </c>
      <c r="I70" s="4">
        <f>IF(Calculation!$C$6='Reference Data'!I$2,Data!I70,0)</f>
        <v>0</v>
      </c>
      <c r="J70" s="4">
        <f>IF(Calculation!$C$6='Reference Data'!J$2,Data!J70,0)</f>
        <v>0</v>
      </c>
      <c r="K70" s="4">
        <f>IF(Calculation!$C$6='Reference Data'!K$2,Data!K70,0)</f>
        <v>0</v>
      </c>
      <c r="L70" s="4">
        <f>IF(Calculation!$C$6='Reference Data'!L$2,Data!L70,0)</f>
        <v>0</v>
      </c>
      <c r="M70" s="4">
        <f>IF(Calculation!$C$6='Reference Data'!M$2,Data!M70,0)</f>
        <v>0</v>
      </c>
      <c r="N70" s="4">
        <f>IF(Calculation!$C$6='Reference Data'!N$2,Data!N70,0)</f>
        <v>0</v>
      </c>
      <c r="O70" s="4">
        <f>IF(Calculation!$C$6='Reference Data'!O$2,Data!O70,0)</f>
        <v>0</v>
      </c>
      <c r="P70" s="4">
        <f>IF(Calculation!$C$6='Reference Data'!P$2,Data!P70,0)</f>
        <v>0</v>
      </c>
      <c r="Q70" s="4">
        <f>IF(Calculation!$C$6='Reference Data'!Q$2,Data!Q70,0)</f>
        <v>0</v>
      </c>
      <c r="R70" s="21">
        <f t="shared" si="12"/>
        <v>6.500323972602741</v>
      </c>
      <c r="S70" s="18">
        <f>IF(Calculation!$D$6="Yes",Data!R70,0)</f>
        <v>0</v>
      </c>
      <c r="T70" s="18">
        <f>IF(T$2=Calculation!$E$6,Data!S70,0)</f>
        <v>0</v>
      </c>
      <c r="U70" s="4">
        <f>IF(U$2=Calculation!$E$6,Data!T70,0)</f>
        <v>0</v>
      </c>
      <c r="V70" s="4">
        <f>IF(V$2=Calculation!$E$6,Data!U70,0)</f>
        <v>0</v>
      </c>
      <c r="W70" s="4">
        <f>IF(W$2=Calculation!$E$6,Data!V70,0)</f>
        <v>0</v>
      </c>
      <c r="X70" s="4">
        <f>IF(X$2=Calculation!$E$6,Data!W70,0)</f>
        <v>0</v>
      </c>
      <c r="Y70" s="4">
        <f>IF(Y$2=Calculation!$E$6,Data!X70,0)</f>
        <v>0</v>
      </c>
      <c r="Z70" s="4">
        <f>IF(Z$2=Calculation!$E$6,Data!Y70,0)</f>
        <v>0</v>
      </c>
      <c r="AA70" s="4">
        <f>IF(AA$2=Calculation!$E$6,Data!Z70,0)</f>
        <v>0</v>
      </c>
      <c r="AB70" s="4">
        <f>IF(AB$2=Calculation!$E$6,Data!AA70,0)</f>
        <v>0</v>
      </c>
      <c r="AC70" s="4">
        <f>IF(AC$2=Calculation!$E$6,Data!AB70,0)</f>
        <v>0</v>
      </c>
      <c r="AD70" s="4">
        <f>IF(AD$2=Calculation!$E$6,Data!AC70,0)</f>
        <v>0</v>
      </c>
      <c r="AE70" s="4">
        <f>IF(AE$2=Calculation!$E$6,Data!AD70,0)</f>
        <v>0</v>
      </c>
      <c r="AF70" s="4">
        <f>IF(AF$2=Calculation!$E$6,Data!AE70,0)</f>
        <v>0</v>
      </c>
      <c r="AG70" s="4">
        <f>IF(AG$2=Calculation!$E$6,Data!AF70,0)</f>
        <v>0</v>
      </c>
      <c r="AH70" s="6">
        <f t="shared" si="13"/>
        <v>0</v>
      </c>
      <c r="AI70" s="18">
        <f>IF(AI$2=Calculation!$F$6,0,0)</f>
        <v>0</v>
      </c>
      <c r="AJ70" s="4">
        <f>IF(AJ$2=Calculation!$F$6,Data!AG70,0)</f>
        <v>0</v>
      </c>
      <c r="AK70" s="4">
        <f>IF(AK$2=Calculation!$F$6,Data!AH70,0)</f>
        <v>0</v>
      </c>
      <c r="AL70" s="4">
        <f>IF(AL$2=Calculation!$F$6,Data!AI70,0)</f>
        <v>0</v>
      </c>
      <c r="AM70" s="4">
        <f>IF(AM$2=Calculation!$F$6,Data!AJ70,0)</f>
        <v>0</v>
      </c>
      <c r="AN70" s="4">
        <f>IF(AN$2=Calculation!$F$6,Data!AK70,0)</f>
        <v>0</v>
      </c>
      <c r="AO70" s="4">
        <f>IF(AO$2=Calculation!$F$6,Data!AL70,0)</f>
        <v>0</v>
      </c>
      <c r="AP70" s="4">
        <f>IF(AP$2=Calculation!$F$6,Data!AM70,0)</f>
        <v>0</v>
      </c>
      <c r="AQ70" s="6">
        <f t="shared" si="14"/>
        <v>0</v>
      </c>
      <c r="AR70" s="18">
        <f>IF(AR$2=Calculation!$G$6,0,0)</f>
        <v>0</v>
      </c>
      <c r="AS70" s="4">
        <f>IF(AS$2=Calculation!$G$6,Data!AN70,0)</f>
        <v>0</v>
      </c>
      <c r="AT70" s="4">
        <f>IF(AT$2=Calculation!$G$6,Data!AO70,0)</f>
        <v>0</v>
      </c>
      <c r="AU70" s="4">
        <f>IF(AU$2=Calculation!$G$6,Data!AP70,0)</f>
        <v>0</v>
      </c>
      <c r="AV70" s="4">
        <f>IF(AV$2=Calculation!$G$6,Data!AQ70,0)</f>
        <v>0</v>
      </c>
      <c r="AW70" s="4">
        <f>IF(AW$2=Calculation!$G$6,Data!AR70,0)</f>
        <v>0</v>
      </c>
      <c r="AX70" s="4">
        <f>IF(AX$2=Calculation!$G$6,Data!AS70,0)</f>
        <v>0</v>
      </c>
      <c r="AY70" s="4">
        <f>IF(AY$2=Calculation!$G$6,Data!AT70,0)</f>
        <v>0</v>
      </c>
      <c r="AZ70" s="6">
        <f t="shared" si="15"/>
        <v>0</v>
      </c>
      <c r="BA70" s="18">
        <f>IF(BA$2=Calculation!$H$6,0,0)</f>
        <v>0</v>
      </c>
      <c r="BB70" s="4">
        <f>IF(BB$2=Calculation!$H$6,Data!AU70,0)</f>
        <v>0</v>
      </c>
      <c r="BC70" s="4">
        <f>IF(BC$2=Calculation!$H$6,Data!AV70,0)</f>
        <v>0</v>
      </c>
      <c r="BD70" s="4">
        <f>IF(BD$2=Calculation!$H$6,Data!AW70,0)</f>
        <v>0</v>
      </c>
      <c r="BE70" s="4">
        <f>IF(BE$2=Calculation!$H$6,Data!AX70,0)</f>
        <v>0</v>
      </c>
      <c r="BF70" s="4">
        <f>IF(BF$2=Calculation!$H$6,Data!AY70,0)</f>
        <v>0</v>
      </c>
      <c r="BG70" s="4">
        <f>IF(BG$2=Calculation!$H$6,Data!AZ70,0)</f>
        <v>0</v>
      </c>
      <c r="BH70" s="4">
        <f>IF(BH$2=Calculation!$H$6,Data!BA70,0)</f>
        <v>0</v>
      </c>
      <c r="BI70" s="6">
        <f t="shared" si="16"/>
        <v>0</v>
      </c>
      <c r="BJ70" s="78">
        <f>IF(Calculation!$I$6="Yes",Data!BB70,0)</f>
        <v>0</v>
      </c>
      <c r="BK70" s="18">
        <f>IF(BK$2=Calculation!$M$4,0,0)</f>
        <v>0</v>
      </c>
      <c r="BL70" s="4">
        <f>IF(BL$2=Calculation!$M$4,Data!BW70,0)</f>
        <v>0</v>
      </c>
      <c r="BM70" s="4">
        <f>IF(BM$2=Calculation!$M$4,Data!BX70,0)</f>
        <v>0</v>
      </c>
      <c r="BN70" s="4">
        <f>IF(BN$2=Calculation!$M$4,Data!BY70,0)</f>
        <v>0</v>
      </c>
      <c r="BO70" s="4">
        <f>IF(BO$2=Calculation!$M$4,Data!BZ70,0)</f>
        <v>0</v>
      </c>
      <c r="BP70" s="6">
        <f t="shared" si="10"/>
        <v>0</v>
      </c>
      <c r="BQ70" s="4">
        <f>IF(Calculation!$K$6='Reference Data'!BQ$2,Data!BC70,0)</f>
        <v>0</v>
      </c>
      <c r="BR70" s="4">
        <f>IF(Calculation!$K$6='Reference Data'!BR$2,Data!BD70,0)</f>
        <v>0</v>
      </c>
      <c r="BS70" s="4">
        <f>IF(Calculation!$K$6='Reference Data'!BS$2,Data!BE70,0)</f>
        <v>0</v>
      </c>
      <c r="BT70" s="4">
        <f>IF(Calculation!$K$6='Reference Data'!BT$2,Data!BF70,0)</f>
        <v>6.213</v>
      </c>
      <c r="BU70" s="80">
        <f t="shared" si="11"/>
        <v>6.213</v>
      </c>
      <c r="BV70" s="18">
        <f>IF(Calculation!$L$6="Yes",IF((Calculation!J74)&lt;Calculation!K74,(Calculation!J74-Calculation!K74)*Calculation!$L$5,0),0)</f>
        <v>0</v>
      </c>
      <c r="BW70" s="83">
        <f>IF(Calculation!$M$6="Yes",'Reference Data'!BP70*Calculation!$M$5,0)</f>
        <v>0</v>
      </c>
      <c r="BX70" s="18">
        <f>IF(Calculation!$N$6='Reference Data'!BX$2,0,0)</f>
        <v>0</v>
      </c>
      <c r="BY70" s="4">
        <f>IF(Calculation!$N$6='Reference Data'!BY$2,Data!AU70*Calculation!$N$5,0)</f>
        <v>0</v>
      </c>
      <c r="BZ70" s="4">
        <f>IF(Calculation!$N$6='Reference Data'!BZ$2,Data!AV70*Calculation!$N$5,0)</f>
        <v>0</v>
      </c>
      <c r="CA70" s="4">
        <f>IF(Calculation!$N$6='Reference Data'!CA$2,Data!AW70*Calculation!$N$5,0)</f>
        <v>0</v>
      </c>
      <c r="CB70" s="4">
        <f>IF(Calculation!$N$6='Reference Data'!CB$2,Data!AX70*Calculation!$N$5,0)</f>
        <v>0</v>
      </c>
      <c r="CC70" s="4">
        <f>IF(Calculation!$N$6='Reference Data'!CC$2,Data!AY70*Calculation!$N$5,0)</f>
        <v>0</v>
      </c>
      <c r="CD70" s="4">
        <f>IF(Calculation!$N$6='Reference Data'!CD$2,Data!AZ70*Calculation!$N$5,0)</f>
        <v>0</v>
      </c>
      <c r="CE70" s="4">
        <f>IF(Calculation!$N$6='Reference Data'!CE$2,Data!BA70*Calculation!$N$5,0)</f>
        <v>0</v>
      </c>
      <c r="CF70" s="6">
        <f t="shared" si="17"/>
        <v>0</v>
      </c>
      <c r="CG70" s="83">
        <f>IF(Calculation!$O$6="Yes",IF((Calculation!J74-'Reference Data'!BU70)&gt;0,(Calculation!J74-'Reference Data'!BU70)*Calculation!$O$5,0),0)</f>
        <v>0.07183099315068531</v>
      </c>
      <c r="CH70" s="6">
        <f>IF(Calculation!$P$6="Yes",'Proportional Share Calculation'!E73,0)</f>
        <v>0.1815306627360747</v>
      </c>
    </row>
    <row r="71" spans="1:86" ht="15">
      <c r="A71" s="12">
        <v>10204</v>
      </c>
      <c r="B71" s="165" t="s">
        <v>77</v>
      </c>
      <c r="C71" s="18">
        <f>IF(Calculation!$C$6='Reference Data'!C$2,Data!C71,0)</f>
        <v>0</v>
      </c>
      <c r="D71" s="4">
        <f>IF(Calculation!$C$6='Reference Data'!D$2,Data!D71,0)</f>
        <v>0</v>
      </c>
      <c r="E71" s="4">
        <f>IF(Calculation!$C$6='Reference Data'!E$2,Data!E71,0)</f>
        <v>80.38396392694064</v>
      </c>
      <c r="F71" s="4">
        <f>IF(Calculation!$C$6='Reference Data'!F$2,Data!F71,0)</f>
        <v>0</v>
      </c>
      <c r="G71" s="4">
        <f>IF(Calculation!$C$6='Reference Data'!G$2,Data!G71,0)</f>
        <v>0</v>
      </c>
      <c r="H71" s="4">
        <f>IF(Calculation!$C$6='Reference Data'!H$2,Data!H71,0)</f>
        <v>0</v>
      </c>
      <c r="I71" s="4">
        <f>IF(Calculation!$C$6='Reference Data'!I$2,Data!I71,0)</f>
        <v>0</v>
      </c>
      <c r="J71" s="4">
        <f>IF(Calculation!$C$6='Reference Data'!J$2,Data!J71,0)</f>
        <v>0</v>
      </c>
      <c r="K71" s="4">
        <f>IF(Calculation!$C$6='Reference Data'!K$2,Data!K71,0)</f>
        <v>0</v>
      </c>
      <c r="L71" s="4">
        <f>IF(Calculation!$C$6='Reference Data'!L$2,Data!L71,0)</f>
        <v>0</v>
      </c>
      <c r="M71" s="4">
        <f>IF(Calculation!$C$6='Reference Data'!M$2,Data!M71,0)</f>
        <v>0</v>
      </c>
      <c r="N71" s="4">
        <f>IF(Calculation!$C$6='Reference Data'!N$2,Data!N71,0)</f>
        <v>0</v>
      </c>
      <c r="O71" s="4">
        <f>IF(Calculation!$C$6='Reference Data'!O$2,Data!O71,0)</f>
        <v>0</v>
      </c>
      <c r="P71" s="4">
        <f>IF(Calculation!$C$6='Reference Data'!P$2,Data!P71,0)</f>
        <v>0</v>
      </c>
      <c r="Q71" s="4">
        <f>IF(Calculation!$C$6='Reference Data'!Q$2,Data!Q71,0)</f>
        <v>0</v>
      </c>
      <c r="R71" s="21">
        <f t="shared" si="12"/>
        <v>80.38396392694064</v>
      </c>
      <c r="S71" s="18">
        <f>IF(Calculation!$D$6="Yes",Data!R71,0)</f>
        <v>0</v>
      </c>
      <c r="T71" s="18">
        <f>IF(T$2=Calculation!$E$6,Data!S71,0)</f>
        <v>0</v>
      </c>
      <c r="U71" s="4">
        <f>IF(U$2=Calculation!$E$6,Data!T71,0)</f>
        <v>0</v>
      </c>
      <c r="V71" s="4">
        <f>IF(V$2=Calculation!$E$6,Data!U71,0)</f>
        <v>0</v>
      </c>
      <c r="W71" s="4">
        <f>IF(W$2=Calculation!$E$6,Data!V71,0)</f>
        <v>0</v>
      </c>
      <c r="X71" s="4">
        <f>IF(X$2=Calculation!$E$6,Data!W71,0)</f>
        <v>0</v>
      </c>
      <c r="Y71" s="4">
        <f>IF(Y$2=Calculation!$E$6,Data!X71,0)</f>
        <v>0</v>
      </c>
      <c r="Z71" s="4">
        <f>IF(Z$2=Calculation!$E$6,Data!Y71,0)</f>
        <v>0</v>
      </c>
      <c r="AA71" s="4">
        <f>IF(AA$2=Calculation!$E$6,Data!Z71,0)</f>
        <v>0</v>
      </c>
      <c r="AB71" s="4">
        <f>IF(AB$2=Calculation!$E$6,Data!AA71,0)</f>
        <v>0</v>
      </c>
      <c r="AC71" s="4">
        <f>IF(AC$2=Calculation!$E$6,Data!AB71,0)</f>
        <v>0</v>
      </c>
      <c r="AD71" s="4">
        <f>IF(AD$2=Calculation!$E$6,Data!AC71,0)</f>
        <v>0</v>
      </c>
      <c r="AE71" s="4">
        <f>IF(AE$2=Calculation!$E$6,Data!AD71,0)</f>
        <v>0</v>
      </c>
      <c r="AF71" s="4">
        <f>IF(AF$2=Calculation!$E$6,Data!AE71,0)</f>
        <v>0</v>
      </c>
      <c r="AG71" s="4">
        <f>IF(AG$2=Calculation!$E$6,Data!AF71,0)</f>
        <v>0</v>
      </c>
      <c r="AH71" s="6">
        <f t="shared" si="13"/>
        <v>0</v>
      </c>
      <c r="AI71" s="18">
        <f>IF(AI$2=Calculation!$F$6,0,0)</f>
        <v>0</v>
      </c>
      <c r="AJ71" s="4">
        <f>IF(AJ$2=Calculation!$F$6,Data!AG71,0)</f>
        <v>0</v>
      </c>
      <c r="AK71" s="4">
        <f>IF(AK$2=Calculation!$F$6,Data!AH71,0)</f>
        <v>17.322146118721463</v>
      </c>
      <c r="AL71" s="4">
        <f>IF(AL$2=Calculation!$F$6,Data!AI71,0)</f>
        <v>0</v>
      </c>
      <c r="AM71" s="4">
        <f>IF(AM$2=Calculation!$F$6,Data!AJ71,0)</f>
        <v>0</v>
      </c>
      <c r="AN71" s="4">
        <f>IF(AN$2=Calculation!$F$6,Data!AK71,0)</f>
        <v>0</v>
      </c>
      <c r="AO71" s="4">
        <f>IF(AO$2=Calculation!$F$6,Data!AL71,0)</f>
        <v>0</v>
      </c>
      <c r="AP71" s="4">
        <f>IF(AP$2=Calculation!$F$6,Data!AM71,0)</f>
        <v>0</v>
      </c>
      <c r="AQ71" s="6">
        <f t="shared" si="14"/>
        <v>17.322146118721463</v>
      </c>
      <c r="AR71" s="18">
        <f>IF(AR$2=Calculation!$G$6,0,0)</f>
        <v>0</v>
      </c>
      <c r="AS71" s="4">
        <f>IF(AS$2=Calculation!$G$6,Data!AN71,0)</f>
        <v>0</v>
      </c>
      <c r="AT71" s="4">
        <f>IF(AT$2=Calculation!$G$6,Data!AO71,0)</f>
        <v>0</v>
      </c>
      <c r="AU71" s="4">
        <f>IF(AU$2=Calculation!$G$6,Data!AP71,0)</f>
        <v>0</v>
      </c>
      <c r="AV71" s="4">
        <f>IF(AV$2=Calculation!$G$6,Data!AQ71,0)</f>
        <v>0</v>
      </c>
      <c r="AW71" s="4">
        <f>IF(AW$2=Calculation!$G$6,Data!AR71,0)</f>
        <v>0</v>
      </c>
      <c r="AX71" s="4">
        <f>IF(AX$2=Calculation!$G$6,Data!AS71,0)</f>
        <v>0</v>
      </c>
      <c r="AY71" s="4">
        <f>IF(AY$2=Calculation!$G$6,Data!AT71,0)</f>
        <v>0</v>
      </c>
      <c r="AZ71" s="6">
        <f t="shared" si="15"/>
        <v>0</v>
      </c>
      <c r="BA71" s="18">
        <f>IF(BA$2=Calculation!$H$6,0,0)</f>
        <v>0</v>
      </c>
      <c r="BB71" s="4">
        <f>IF(BB$2=Calculation!$H$6,Data!AU71,0)</f>
        <v>0</v>
      </c>
      <c r="BC71" s="4">
        <f>IF(BC$2=Calculation!$H$6,Data!AV71,0)</f>
        <v>0.5179223744292237</v>
      </c>
      <c r="BD71" s="4">
        <f>IF(BD$2=Calculation!$H$6,Data!AW71,0)</f>
        <v>0</v>
      </c>
      <c r="BE71" s="4">
        <f>IF(BE$2=Calculation!$H$6,Data!AX71,0)</f>
        <v>0</v>
      </c>
      <c r="BF71" s="4">
        <f>IF(BF$2=Calculation!$H$6,Data!AY71,0)</f>
        <v>0</v>
      </c>
      <c r="BG71" s="4">
        <f>IF(BG$2=Calculation!$H$6,Data!AZ71,0)</f>
        <v>0</v>
      </c>
      <c r="BH71" s="4">
        <f>IF(BH$2=Calculation!$H$6,Data!BA71,0)</f>
        <v>0</v>
      </c>
      <c r="BI71" s="6">
        <f t="shared" si="16"/>
        <v>0.5179223744292237</v>
      </c>
      <c r="BJ71" s="78">
        <f>IF(Calculation!$I$6="Yes",Data!BB71,0)</f>
        <v>0</v>
      </c>
      <c r="BK71" s="18">
        <f>IF(BK$2=Calculation!$M$4,0,0)</f>
        <v>0</v>
      </c>
      <c r="BL71" s="4">
        <f>IF(BL$2=Calculation!$M$4,Data!BW71,0)</f>
        <v>0</v>
      </c>
      <c r="BM71" s="4">
        <f>IF(BM$2=Calculation!$M$4,Data!BX71,0)</f>
        <v>0.7865000000000001</v>
      </c>
      <c r="BN71" s="4">
        <f>IF(BN$2=Calculation!$M$4,Data!BY71,0)</f>
        <v>0</v>
      </c>
      <c r="BO71" s="4">
        <f>IF(BO$2=Calculation!$M$4,Data!BZ71,0)</f>
        <v>0</v>
      </c>
      <c r="BP71" s="6">
        <f t="shared" si="10"/>
        <v>0.7865000000000001</v>
      </c>
      <c r="BQ71" s="4">
        <f>IF(Calculation!$K$6='Reference Data'!BQ$2,Data!BC71,0)</f>
        <v>0</v>
      </c>
      <c r="BR71" s="4">
        <f>IF(Calculation!$K$6='Reference Data'!BR$2,Data!BD71,0)</f>
        <v>0</v>
      </c>
      <c r="BS71" s="4">
        <f>IF(Calculation!$K$6='Reference Data'!BS$2,Data!BE71,0)</f>
        <v>0</v>
      </c>
      <c r="BT71" s="4">
        <f>IF(Calculation!$K$6='Reference Data'!BT$2,Data!BF71,0)</f>
        <v>79.556</v>
      </c>
      <c r="BU71" s="80">
        <f t="shared" si="11"/>
        <v>79.556</v>
      </c>
      <c r="BV71" s="18">
        <f>IF(Calculation!$L$6="Yes",IF((Calculation!J75)&lt;Calculation!K75,(Calculation!J75-Calculation!K75)*Calculation!$L$5,0),0)</f>
        <v>-17.01210456621004</v>
      </c>
      <c r="BW71" s="83">
        <f>IF(Calculation!$M$6="Yes",'Reference Data'!BP71*Calculation!$M$5,0)</f>
        <v>0.39325000000000004</v>
      </c>
      <c r="BX71" s="18">
        <f>IF(Calculation!$N$6='Reference Data'!BX$2,0,0)</f>
        <v>0</v>
      </c>
      <c r="BY71" s="4">
        <f>IF(Calculation!$N$6='Reference Data'!BY$2,Data!AU71*Calculation!$N$5,0)</f>
        <v>0</v>
      </c>
      <c r="BZ71" s="4">
        <f>IF(Calculation!$N$6='Reference Data'!BZ$2,Data!AV71*Calculation!$N$5,0)</f>
        <v>0.25896118721461187</v>
      </c>
      <c r="CA71" s="4">
        <f>IF(Calculation!$N$6='Reference Data'!CA$2,Data!AW71*Calculation!$N$5,0)</f>
        <v>0</v>
      </c>
      <c r="CB71" s="4">
        <f>IF(Calculation!$N$6='Reference Data'!CB$2,Data!AX71*Calculation!$N$5,0)</f>
        <v>0</v>
      </c>
      <c r="CC71" s="4">
        <f>IF(Calculation!$N$6='Reference Data'!CC$2,Data!AY71*Calculation!$N$5,0)</f>
        <v>0</v>
      </c>
      <c r="CD71" s="4">
        <f>IF(Calculation!$N$6='Reference Data'!CD$2,Data!AZ71*Calculation!$N$5,0)</f>
        <v>0</v>
      </c>
      <c r="CE71" s="4">
        <f>IF(Calculation!$N$6='Reference Data'!CE$2,Data!BA71*Calculation!$N$5,0)</f>
        <v>0</v>
      </c>
      <c r="CF71" s="6">
        <f t="shared" si="17"/>
        <v>0.25896118721461187</v>
      </c>
      <c r="CG71" s="83">
        <f>IF(Calculation!$O$6="Yes",IF((Calculation!J75-'Reference Data'!BU71)&gt;0,(Calculation!J75-'Reference Data'!BU71)*Calculation!$O$5,0),0)</f>
        <v>0</v>
      </c>
      <c r="CH71" s="6">
        <f>IF(Calculation!$P$6="Yes",'Proportional Share Calculation'!E74,0)</f>
        <v>1.825352365044185</v>
      </c>
    </row>
    <row r="72" spans="1:86" ht="15">
      <c r="A72" s="12">
        <v>10209</v>
      </c>
      <c r="B72" s="165" t="s">
        <v>78</v>
      </c>
      <c r="C72" s="18">
        <f>IF(Calculation!$C$6='Reference Data'!C$2,Data!C72,0)</f>
        <v>0</v>
      </c>
      <c r="D72" s="4">
        <f>IF(Calculation!$C$6='Reference Data'!D$2,Data!D72,0)</f>
        <v>0</v>
      </c>
      <c r="E72" s="4">
        <f>IF(Calculation!$C$6='Reference Data'!E$2,Data!E72,0)</f>
        <v>124.17198630136987</v>
      </c>
      <c r="F72" s="4">
        <f>IF(Calculation!$C$6='Reference Data'!F$2,Data!F72,0)</f>
        <v>0</v>
      </c>
      <c r="G72" s="4">
        <f>IF(Calculation!$C$6='Reference Data'!G$2,Data!G72,0)</f>
        <v>0</v>
      </c>
      <c r="H72" s="4">
        <f>IF(Calculation!$C$6='Reference Data'!H$2,Data!H72,0)</f>
        <v>0</v>
      </c>
      <c r="I72" s="4">
        <f>IF(Calculation!$C$6='Reference Data'!I$2,Data!I72,0)</f>
        <v>0</v>
      </c>
      <c r="J72" s="4">
        <f>IF(Calculation!$C$6='Reference Data'!J$2,Data!J72,0)</f>
        <v>0</v>
      </c>
      <c r="K72" s="4">
        <f>IF(Calculation!$C$6='Reference Data'!K$2,Data!K72,0)</f>
        <v>0</v>
      </c>
      <c r="L72" s="4">
        <f>IF(Calculation!$C$6='Reference Data'!L$2,Data!L72,0)</f>
        <v>0</v>
      </c>
      <c r="M72" s="4">
        <f>IF(Calculation!$C$6='Reference Data'!M$2,Data!M72,0)</f>
        <v>0</v>
      </c>
      <c r="N72" s="4">
        <f>IF(Calculation!$C$6='Reference Data'!N$2,Data!N72,0)</f>
        <v>0</v>
      </c>
      <c r="O72" s="4">
        <f>IF(Calculation!$C$6='Reference Data'!O$2,Data!O72,0)</f>
        <v>0</v>
      </c>
      <c r="P72" s="4">
        <f>IF(Calculation!$C$6='Reference Data'!P$2,Data!P72,0)</f>
        <v>0</v>
      </c>
      <c r="Q72" s="4">
        <f>IF(Calculation!$C$6='Reference Data'!Q$2,Data!Q72,0)</f>
        <v>0</v>
      </c>
      <c r="R72" s="21">
        <f t="shared" si="12"/>
        <v>124.17198630136987</v>
      </c>
      <c r="S72" s="18">
        <f>IF(Calculation!$D$6="Yes",Data!R72,0)</f>
        <v>0</v>
      </c>
      <c r="T72" s="18">
        <f>IF(T$2=Calculation!$E$6,Data!S72,0)</f>
        <v>0</v>
      </c>
      <c r="U72" s="4">
        <f>IF(U$2=Calculation!$E$6,Data!T72,0)</f>
        <v>0</v>
      </c>
      <c r="V72" s="4">
        <f>IF(V$2=Calculation!$E$6,Data!U72,0)</f>
        <v>0</v>
      </c>
      <c r="W72" s="4">
        <f>IF(W$2=Calculation!$E$6,Data!V72,0)</f>
        <v>0</v>
      </c>
      <c r="X72" s="4">
        <f>IF(X$2=Calculation!$E$6,Data!W72,0)</f>
        <v>0</v>
      </c>
      <c r="Y72" s="4">
        <f>IF(Y$2=Calculation!$E$6,Data!X72,0)</f>
        <v>0</v>
      </c>
      <c r="Z72" s="4">
        <f>IF(Z$2=Calculation!$E$6,Data!Y72,0)</f>
        <v>0</v>
      </c>
      <c r="AA72" s="4">
        <f>IF(AA$2=Calculation!$E$6,Data!Z72,0)</f>
        <v>0</v>
      </c>
      <c r="AB72" s="4">
        <f>IF(AB$2=Calculation!$E$6,Data!AA72,0)</f>
        <v>0</v>
      </c>
      <c r="AC72" s="4">
        <f>IF(AC$2=Calculation!$E$6,Data!AB72,0)</f>
        <v>0</v>
      </c>
      <c r="AD72" s="4">
        <f>IF(AD$2=Calculation!$E$6,Data!AC72,0)</f>
        <v>0</v>
      </c>
      <c r="AE72" s="4">
        <f>IF(AE$2=Calculation!$E$6,Data!AD72,0)</f>
        <v>0</v>
      </c>
      <c r="AF72" s="4">
        <f>IF(AF$2=Calculation!$E$6,Data!AE72,0)</f>
        <v>0</v>
      </c>
      <c r="AG72" s="4">
        <f>IF(AG$2=Calculation!$E$6,Data!AF72,0)</f>
        <v>0</v>
      </c>
      <c r="AH72" s="6">
        <f t="shared" si="13"/>
        <v>0</v>
      </c>
      <c r="AI72" s="18">
        <f>IF(AI$2=Calculation!$F$6,0,0)</f>
        <v>0</v>
      </c>
      <c r="AJ72" s="4">
        <f>IF(AJ$2=Calculation!$F$6,Data!AG72,0)</f>
        <v>0</v>
      </c>
      <c r="AK72" s="4">
        <f>IF(AK$2=Calculation!$F$6,Data!AH72,0)</f>
        <v>0</v>
      </c>
      <c r="AL72" s="4">
        <f>IF(AL$2=Calculation!$F$6,Data!AI72,0)</f>
        <v>0</v>
      </c>
      <c r="AM72" s="4">
        <f>IF(AM$2=Calculation!$F$6,Data!AJ72,0)</f>
        <v>0</v>
      </c>
      <c r="AN72" s="4">
        <f>IF(AN$2=Calculation!$F$6,Data!AK72,0)</f>
        <v>0</v>
      </c>
      <c r="AO72" s="4">
        <f>IF(AO$2=Calculation!$F$6,Data!AL72,0)</f>
        <v>0</v>
      </c>
      <c r="AP72" s="4">
        <f>IF(AP$2=Calculation!$F$6,Data!AM72,0)</f>
        <v>0</v>
      </c>
      <c r="AQ72" s="6">
        <f t="shared" si="14"/>
        <v>0</v>
      </c>
      <c r="AR72" s="18">
        <f>IF(AR$2=Calculation!$G$6,0,0)</f>
        <v>0</v>
      </c>
      <c r="AS72" s="4">
        <f>IF(AS$2=Calculation!$G$6,Data!AN72,0)</f>
        <v>0</v>
      </c>
      <c r="AT72" s="4">
        <f>IF(AT$2=Calculation!$G$6,Data!AO72,0)</f>
        <v>0</v>
      </c>
      <c r="AU72" s="4">
        <f>IF(AU$2=Calculation!$G$6,Data!AP72,0)</f>
        <v>0</v>
      </c>
      <c r="AV72" s="4">
        <f>IF(AV$2=Calculation!$G$6,Data!AQ72,0)</f>
        <v>0</v>
      </c>
      <c r="AW72" s="4">
        <f>IF(AW$2=Calculation!$G$6,Data!AR72,0)</f>
        <v>0</v>
      </c>
      <c r="AX72" s="4">
        <f>IF(AX$2=Calculation!$G$6,Data!AS72,0)</f>
        <v>0</v>
      </c>
      <c r="AY72" s="4">
        <f>IF(AY$2=Calculation!$G$6,Data!AT72,0)</f>
        <v>0</v>
      </c>
      <c r="AZ72" s="6">
        <f t="shared" si="15"/>
        <v>0</v>
      </c>
      <c r="BA72" s="18">
        <f>IF(BA$2=Calculation!$H$6,0,0)</f>
        <v>0</v>
      </c>
      <c r="BB72" s="4">
        <f>IF(BB$2=Calculation!$H$6,Data!AU72,0)</f>
        <v>0</v>
      </c>
      <c r="BC72" s="4">
        <f>IF(BC$2=Calculation!$H$6,Data!AV72,0)</f>
        <v>0</v>
      </c>
      <c r="BD72" s="4">
        <f>IF(BD$2=Calculation!$H$6,Data!AW72,0)</f>
        <v>0</v>
      </c>
      <c r="BE72" s="4">
        <f>IF(BE$2=Calculation!$H$6,Data!AX72,0)</f>
        <v>0</v>
      </c>
      <c r="BF72" s="4">
        <f>IF(BF$2=Calculation!$H$6,Data!AY72,0)</f>
        <v>0</v>
      </c>
      <c r="BG72" s="4">
        <f>IF(BG$2=Calculation!$H$6,Data!AZ72,0)</f>
        <v>0</v>
      </c>
      <c r="BH72" s="4">
        <f>IF(BH$2=Calculation!$H$6,Data!BA72,0)</f>
        <v>0</v>
      </c>
      <c r="BI72" s="6">
        <f t="shared" si="16"/>
        <v>0</v>
      </c>
      <c r="BJ72" s="78">
        <f>IF(Calculation!$I$6="Yes",Data!BB72,0)</f>
        <v>0</v>
      </c>
      <c r="BK72" s="18">
        <f>IF(BK$2=Calculation!$M$4,0,0)</f>
        <v>0</v>
      </c>
      <c r="BL72" s="4">
        <f>IF(BL$2=Calculation!$M$4,Data!BW72,0)</f>
        <v>0</v>
      </c>
      <c r="BM72" s="4">
        <f>IF(BM$2=Calculation!$M$4,Data!BX72,0)</f>
        <v>0.2665</v>
      </c>
      <c r="BN72" s="4">
        <f>IF(BN$2=Calculation!$M$4,Data!BY72,0)</f>
        <v>0</v>
      </c>
      <c r="BO72" s="4">
        <f>IF(BO$2=Calculation!$M$4,Data!BZ72,0)</f>
        <v>0</v>
      </c>
      <c r="BP72" s="6">
        <f t="shared" si="10"/>
        <v>0.2665</v>
      </c>
      <c r="BQ72" s="4">
        <f>IF(Calculation!$K$6='Reference Data'!BQ$2,Data!BC72,0)</f>
        <v>0</v>
      </c>
      <c r="BR72" s="4">
        <f>IF(Calculation!$K$6='Reference Data'!BR$2,Data!BD72,0)</f>
        <v>0</v>
      </c>
      <c r="BS72" s="4">
        <f>IF(Calculation!$K$6='Reference Data'!BS$2,Data!BE72,0)</f>
        <v>0</v>
      </c>
      <c r="BT72" s="4">
        <f>IF(Calculation!$K$6='Reference Data'!BT$2,Data!BF72,0)</f>
        <v>104.89</v>
      </c>
      <c r="BU72" s="80">
        <f t="shared" si="11"/>
        <v>104.89</v>
      </c>
      <c r="BV72" s="18">
        <f>IF(Calculation!$L$6="Yes",IF((Calculation!J76)&lt;Calculation!K76,(Calculation!J76-Calculation!K76)*Calculation!$L$5,0),0)</f>
        <v>0</v>
      </c>
      <c r="BW72" s="83">
        <f>IF(Calculation!$M$6="Yes",'Reference Data'!BP72*Calculation!$M$5,0)</f>
        <v>0.13325</v>
      </c>
      <c r="BX72" s="18">
        <f>IF(Calculation!$N$6='Reference Data'!BX$2,0,0)</f>
        <v>0</v>
      </c>
      <c r="BY72" s="4">
        <f>IF(Calculation!$N$6='Reference Data'!BY$2,Data!AU72*Calculation!$N$5,0)</f>
        <v>0</v>
      </c>
      <c r="BZ72" s="4">
        <f>IF(Calculation!$N$6='Reference Data'!BZ$2,Data!AV72*Calculation!$N$5,0)</f>
        <v>0</v>
      </c>
      <c r="CA72" s="4">
        <f>IF(Calculation!$N$6='Reference Data'!CA$2,Data!AW72*Calculation!$N$5,0)</f>
        <v>0</v>
      </c>
      <c r="CB72" s="4">
        <f>IF(Calculation!$N$6='Reference Data'!CB$2,Data!AX72*Calculation!$N$5,0)</f>
        <v>0</v>
      </c>
      <c r="CC72" s="4">
        <f>IF(Calculation!$N$6='Reference Data'!CC$2,Data!AY72*Calculation!$N$5,0)</f>
        <v>0</v>
      </c>
      <c r="CD72" s="4">
        <f>IF(Calculation!$N$6='Reference Data'!CD$2,Data!AZ72*Calculation!$N$5,0)</f>
        <v>0</v>
      </c>
      <c r="CE72" s="4">
        <f>IF(Calculation!$N$6='Reference Data'!CE$2,Data!BA72*Calculation!$N$5,0)</f>
        <v>0</v>
      </c>
      <c r="CF72" s="6">
        <f t="shared" si="17"/>
        <v>0</v>
      </c>
      <c r="CG72" s="83">
        <f>IF(Calculation!$O$6="Yes",IF((Calculation!J76-'Reference Data'!BU72)&gt;0,(Calculation!J76-'Reference Data'!BU72)*Calculation!$O$5,0),0)</f>
        <v>4.820496575342467</v>
      </c>
      <c r="CH72" s="6">
        <f>IF(Calculation!$P$6="Yes",'Proportional Share Calculation'!E75,0)</f>
        <v>3.1727198607196136</v>
      </c>
    </row>
    <row r="73" spans="1:86" ht="15">
      <c r="A73" s="12">
        <v>10230</v>
      </c>
      <c r="B73" s="165" t="s">
        <v>79</v>
      </c>
      <c r="C73" s="18">
        <f>IF(Calculation!$C$6='Reference Data'!C$2,Data!C73,0)</f>
        <v>0</v>
      </c>
      <c r="D73" s="4">
        <f>IF(Calculation!$C$6='Reference Data'!D$2,Data!D73,0)</f>
        <v>0</v>
      </c>
      <c r="E73" s="4">
        <f>IF(Calculation!$C$6='Reference Data'!E$2,Data!E73,0)</f>
        <v>12.802464041095893</v>
      </c>
      <c r="F73" s="4">
        <f>IF(Calculation!$C$6='Reference Data'!F$2,Data!F73,0)</f>
        <v>0</v>
      </c>
      <c r="G73" s="4">
        <f>IF(Calculation!$C$6='Reference Data'!G$2,Data!G73,0)</f>
        <v>0</v>
      </c>
      <c r="H73" s="4">
        <f>IF(Calculation!$C$6='Reference Data'!H$2,Data!H73,0)</f>
        <v>0</v>
      </c>
      <c r="I73" s="4">
        <f>IF(Calculation!$C$6='Reference Data'!I$2,Data!I73,0)</f>
        <v>0</v>
      </c>
      <c r="J73" s="4">
        <f>IF(Calculation!$C$6='Reference Data'!J$2,Data!J73,0)</f>
        <v>0</v>
      </c>
      <c r="K73" s="4">
        <f>IF(Calculation!$C$6='Reference Data'!K$2,Data!K73,0)</f>
        <v>0</v>
      </c>
      <c r="L73" s="4">
        <f>IF(Calculation!$C$6='Reference Data'!L$2,Data!L73,0)</f>
        <v>0</v>
      </c>
      <c r="M73" s="4">
        <f>IF(Calculation!$C$6='Reference Data'!M$2,Data!M73,0)</f>
        <v>0</v>
      </c>
      <c r="N73" s="4">
        <f>IF(Calculation!$C$6='Reference Data'!N$2,Data!N73,0)</f>
        <v>0</v>
      </c>
      <c r="O73" s="4">
        <f>IF(Calculation!$C$6='Reference Data'!O$2,Data!O73,0)</f>
        <v>0</v>
      </c>
      <c r="P73" s="4">
        <f>IF(Calculation!$C$6='Reference Data'!P$2,Data!P73,0)</f>
        <v>0</v>
      </c>
      <c r="Q73" s="4">
        <f>IF(Calculation!$C$6='Reference Data'!Q$2,Data!Q73,0)</f>
        <v>0</v>
      </c>
      <c r="R73" s="21">
        <f t="shared" si="12"/>
        <v>12.802464041095893</v>
      </c>
      <c r="S73" s="18">
        <f>IF(Calculation!$D$6="Yes",Data!R73,0)</f>
        <v>0</v>
      </c>
      <c r="T73" s="18">
        <f>IF(T$2=Calculation!$E$6,Data!S73,0)</f>
        <v>0</v>
      </c>
      <c r="U73" s="4">
        <f>IF(U$2=Calculation!$E$6,Data!T73,0)</f>
        <v>0</v>
      </c>
      <c r="V73" s="4">
        <f>IF(V$2=Calculation!$E$6,Data!U73,0)</f>
        <v>0</v>
      </c>
      <c r="W73" s="4">
        <f>IF(W$2=Calculation!$E$6,Data!V73,0)</f>
        <v>0</v>
      </c>
      <c r="X73" s="4">
        <f>IF(X$2=Calculation!$E$6,Data!W73,0)</f>
        <v>0</v>
      </c>
      <c r="Y73" s="4">
        <f>IF(Y$2=Calculation!$E$6,Data!X73,0)</f>
        <v>0</v>
      </c>
      <c r="Z73" s="4">
        <f>IF(Z$2=Calculation!$E$6,Data!Y73,0)</f>
        <v>0</v>
      </c>
      <c r="AA73" s="4">
        <f>IF(AA$2=Calculation!$E$6,Data!Z73,0)</f>
        <v>0</v>
      </c>
      <c r="AB73" s="4">
        <f>IF(AB$2=Calculation!$E$6,Data!AA73,0)</f>
        <v>0</v>
      </c>
      <c r="AC73" s="4">
        <f>IF(AC$2=Calculation!$E$6,Data!AB73,0)</f>
        <v>0</v>
      </c>
      <c r="AD73" s="4">
        <f>IF(AD$2=Calculation!$E$6,Data!AC73,0)</f>
        <v>0</v>
      </c>
      <c r="AE73" s="4">
        <f>IF(AE$2=Calculation!$E$6,Data!AD73,0)</f>
        <v>0</v>
      </c>
      <c r="AF73" s="4">
        <f>IF(AF$2=Calculation!$E$6,Data!AE73,0)</f>
        <v>0</v>
      </c>
      <c r="AG73" s="4">
        <f>IF(AG$2=Calculation!$E$6,Data!AF73,0)</f>
        <v>0</v>
      </c>
      <c r="AH73" s="6">
        <f t="shared" si="13"/>
        <v>0</v>
      </c>
      <c r="AI73" s="18">
        <f>IF(AI$2=Calculation!$F$6,0,0)</f>
        <v>0</v>
      </c>
      <c r="AJ73" s="4">
        <f>IF(AJ$2=Calculation!$F$6,Data!AG73,0)</f>
        <v>0</v>
      </c>
      <c r="AK73" s="4">
        <f>IF(AK$2=Calculation!$F$6,Data!AH73,0)</f>
        <v>0.9803652968036529</v>
      </c>
      <c r="AL73" s="4">
        <f>IF(AL$2=Calculation!$F$6,Data!AI73,0)</f>
        <v>0</v>
      </c>
      <c r="AM73" s="4">
        <f>IF(AM$2=Calculation!$F$6,Data!AJ73,0)</f>
        <v>0</v>
      </c>
      <c r="AN73" s="4">
        <f>IF(AN$2=Calculation!$F$6,Data!AK73,0)</f>
        <v>0</v>
      </c>
      <c r="AO73" s="4">
        <f>IF(AO$2=Calculation!$F$6,Data!AL73,0)</f>
        <v>0</v>
      </c>
      <c r="AP73" s="4">
        <f>IF(AP$2=Calculation!$F$6,Data!AM73,0)</f>
        <v>0</v>
      </c>
      <c r="AQ73" s="6">
        <f t="shared" si="14"/>
        <v>0.9803652968036529</v>
      </c>
      <c r="AR73" s="18">
        <f>IF(AR$2=Calculation!$G$6,0,0)</f>
        <v>0</v>
      </c>
      <c r="AS73" s="4">
        <f>IF(AS$2=Calculation!$G$6,Data!AN73,0)</f>
        <v>0</v>
      </c>
      <c r="AT73" s="4">
        <f>IF(AT$2=Calculation!$G$6,Data!AO73,0)</f>
        <v>0</v>
      </c>
      <c r="AU73" s="4">
        <f>IF(AU$2=Calculation!$G$6,Data!AP73,0)</f>
        <v>0</v>
      </c>
      <c r="AV73" s="4">
        <f>IF(AV$2=Calculation!$G$6,Data!AQ73,0)</f>
        <v>0</v>
      </c>
      <c r="AW73" s="4">
        <f>IF(AW$2=Calculation!$G$6,Data!AR73,0)</f>
        <v>0</v>
      </c>
      <c r="AX73" s="4">
        <f>IF(AX$2=Calculation!$G$6,Data!AS73,0)</f>
        <v>0</v>
      </c>
      <c r="AY73" s="4">
        <f>IF(AY$2=Calculation!$G$6,Data!AT73,0)</f>
        <v>0</v>
      </c>
      <c r="AZ73" s="6">
        <f t="shared" si="15"/>
        <v>0</v>
      </c>
      <c r="BA73" s="18">
        <f>IF(BA$2=Calculation!$H$6,0,0)</f>
        <v>0</v>
      </c>
      <c r="BB73" s="4">
        <f>IF(BB$2=Calculation!$H$6,Data!AU73,0)</f>
        <v>0</v>
      </c>
      <c r="BC73" s="4">
        <f>IF(BC$2=Calculation!$H$6,Data!AV73,0)</f>
        <v>0</v>
      </c>
      <c r="BD73" s="4">
        <f>IF(BD$2=Calculation!$H$6,Data!AW73,0)</f>
        <v>0</v>
      </c>
      <c r="BE73" s="4">
        <f>IF(BE$2=Calculation!$H$6,Data!AX73,0)</f>
        <v>0</v>
      </c>
      <c r="BF73" s="4">
        <f>IF(BF$2=Calculation!$H$6,Data!AY73,0)</f>
        <v>0</v>
      </c>
      <c r="BG73" s="4">
        <f>IF(BG$2=Calculation!$H$6,Data!AZ73,0)</f>
        <v>0</v>
      </c>
      <c r="BH73" s="4">
        <f>IF(BH$2=Calculation!$H$6,Data!BA73,0)</f>
        <v>0</v>
      </c>
      <c r="BI73" s="6">
        <f t="shared" si="16"/>
        <v>0</v>
      </c>
      <c r="BJ73" s="78">
        <f>IF(Calculation!$I$6="Yes",Data!BB73,0)</f>
        <v>0</v>
      </c>
      <c r="BK73" s="18">
        <f>IF(BK$2=Calculation!$M$4,0,0)</f>
        <v>0</v>
      </c>
      <c r="BL73" s="4">
        <f>IF(BL$2=Calculation!$M$4,Data!BW73,0)</f>
        <v>0</v>
      </c>
      <c r="BM73" s="4">
        <f>IF(BM$2=Calculation!$M$4,Data!BX73,0)</f>
        <v>0.042</v>
      </c>
      <c r="BN73" s="4">
        <f>IF(BN$2=Calculation!$M$4,Data!BY73,0)</f>
        <v>0</v>
      </c>
      <c r="BO73" s="4">
        <f>IF(BO$2=Calculation!$M$4,Data!BZ73,0)</f>
        <v>0</v>
      </c>
      <c r="BP73" s="6">
        <f t="shared" si="10"/>
        <v>0.042</v>
      </c>
      <c r="BQ73" s="4">
        <f>IF(Calculation!$K$6='Reference Data'!BQ$2,Data!BC73,0)</f>
        <v>0</v>
      </c>
      <c r="BR73" s="4">
        <f>IF(Calculation!$K$6='Reference Data'!BR$2,Data!BD73,0)</f>
        <v>0</v>
      </c>
      <c r="BS73" s="4">
        <f>IF(Calculation!$K$6='Reference Data'!BS$2,Data!BE73,0)</f>
        <v>0</v>
      </c>
      <c r="BT73" s="4">
        <f>IF(Calculation!$K$6='Reference Data'!BT$2,Data!BF73,0)</f>
        <v>9.702</v>
      </c>
      <c r="BU73" s="80">
        <f t="shared" si="11"/>
        <v>9.702</v>
      </c>
      <c r="BV73" s="18">
        <f>IF(Calculation!$L$6="Yes",IF((Calculation!J77)&lt;Calculation!K77,(Calculation!J77-Calculation!K77)*Calculation!$L$5,0),0)</f>
        <v>0</v>
      </c>
      <c r="BW73" s="83">
        <f>IF(Calculation!$M$6="Yes",'Reference Data'!BP73*Calculation!$M$5,0)</f>
        <v>0.021</v>
      </c>
      <c r="BX73" s="18">
        <f>IF(Calculation!$N$6='Reference Data'!BX$2,0,0)</f>
        <v>0</v>
      </c>
      <c r="BY73" s="4">
        <f>IF(Calculation!$N$6='Reference Data'!BY$2,Data!AU73*Calculation!$N$5,0)</f>
        <v>0</v>
      </c>
      <c r="BZ73" s="4">
        <f>IF(Calculation!$N$6='Reference Data'!BZ$2,Data!AV73*Calculation!$N$5,0)</f>
        <v>0</v>
      </c>
      <c r="CA73" s="4">
        <f>IF(Calculation!$N$6='Reference Data'!CA$2,Data!AW73*Calculation!$N$5,0)</f>
        <v>0</v>
      </c>
      <c r="CB73" s="4">
        <f>IF(Calculation!$N$6='Reference Data'!CB$2,Data!AX73*Calculation!$N$5,0)</f>
        <v>0</v>
      </c>
      <c r="CC73" s="4">
        <f>IF(Calculation!$N$6='Reference Data'!CC$2,Data!AY73*Calculation!$N$5,0)</f>
        <v>0</v>
      </c>
      <c r="CD73" s="4">
        <f>IF(Calculation!$N$6='Reference Data'!CD$2,Data!AZ73*Calculation!$N$5,0)</f>
        <v>0</v>
      </c>
      <c r="CE73" s="4">
        <f>IF(Calculation!$N$6='Reference Data'!CE$2,Data!BA73*Calculation!$N$5,0)</f>
        <v>0</v>
      </c>
      <c r="CF73" s="6">
        <f t="shared" si="17"/>
        <v>0</v>
      </c>
      <c r="CG73" s="83">
        <f>IF(Calculation!$O$6="Yes",IF((Calculation!J77-'Reference Data'!BU73)&gt;0,(Calculation!J77-'Reference Data'!BU73)*Calculation!$O$5,0),0)</f>
        <v>0.5300246860730602</v>
      </c>
      <c r="CH73" s="6">
        <f>IF(Calculation!$P$6="Yes",'Proportional Share Calculation'!E76,0)</f>
        <v>0.29614771953940944</v>
      </c>
    </row>
    <row r="74" spans="1:86" ht="15">
      <c r="A74" s="12">
        <v>10231</v>
      </c>
      <c r="B74" s="165" t="s">
        <v>80</v>
      </c>
      <c r="C74" s="18">
        <f>IF(Calculation!$C$6='Reference Data'!C$2,Data!C74,0)</f>
        <v>0</v>
      </c>
      <c r="D74" s="4">
        <f>IF(Calculation!$C$6='Reference Data'!D$2,Data!D74,0)</f>
        <v>0</v>
      </c>
      <c r="E74" s="4">
        <f>IF(Calculation!$C$6='Reference Data'!E$2,Data!E74,0)</f>
        <v>59.12922728310502</v>
      </c>
      <c r="F74" s="4">
        <f>IF(Calculation!$C$6='Reference Data'!F$2,Data!F74,0)</f>
        <v>0</v>
      </c>
      <c r="G74" s="4">
        <f>IF(Calculation!$C$6='Reference Data'!G$2,Data!G74,0)</f>
        <v>0</v>
      </c>
      <c r="H74" s="4">
        <f>IF(Calculation!$C$6='Reference Data'!H$2,Data!H74,0)</f>
        <v>0</v>
      </c>
      <c r="I74" s="4">
        <f>IF(Calculation!$C$6='Reference Data'!I$2,Data!I74,0)</f>
        <v>0</v>
      </c>
      <c r="J74" s="4">
        <f>IF(Calculation!$C$6='Reference Data'!J$2,Data!J74,0)</f>
        <v>0</v>
      </c>
      <c r="K74" s="4">
        <f>IF(Calculation!$C$6='Reference Data'!K$2,Data!K74,0)</f>
        <v>0</v>
      </c>
      <c r="L74" s="4">
        <f>IF(Calculation!$C$6='Reference Data'!L$2,Data!L74,0)</f>
        <v>0</v>
      </c>
      <c r="M74" s="4">
        <f>IF(Calculation!$C$6='Reference Data'!M$2,Data!M74,0)</f>
        <v>0</v>
      </c>
      <c r="N74" s="4">
        <f>IF(Calculation!$C$6='Reference Data'!N$2,Data!N74,0)</f>
        <v>0</v>
      </c>
      <c r="O74" s="4">
        <f>IF(Calculation!$C$6='Reference Data'!O$2,Data!O74,0)</f>
        <v>0</v>
      </c>
      <c r="P74" s="4">
        <f>IF(Calculation!$C$6='Reference Data'!P$2,Data!P74,0)</f>
        <v>0</v>
      </c>
      <c r="Q74" s="4">
        <f>IF(Calculation!$C$6='Reference Data'!Q$2,Data!Q74,0)</f>
        <v>0</v>
      </c>
      <c r="R74" s="21">
        <f t="shared" si="12"/>
        <v>59.12922728310502</v>
      </c>
      <c r="S74" s="18">
        <f>IF(Calculation!$D$6="Yes",Data!R74,0)</f>
        <v>0</v>
      </c>
      <c r="T74" s="18">
        <f>IF(T$2=Calculation!$E$6,Data!S74,0)</f>
        <v>0</v>
      </c>
      <c r="U74" s="4">
        <f>IF(U$2=Calculation!$E$6,Data!T74,0)</f>
        <v>0</v>
      </c>
      <c r="V74" s="4">
        <f>IF(V$2=Calculation!$E$6,Data!U74,0)</f>
        <v>0</v>
      </c>
      <c r="W74" s="4">
        <f>IF(W$2=Calculation!$E$6,Data!V74,0)</f>
        <v>0</v>
      </c>
      <c r="X74" s="4">
        <f>IF(X$2=Calculation!$E$6,Data!W74,0)</f>
        <v>0</v>
      </c>
      <c r="Y74" s="4">
        <f>IF(Y$2=Calculation!$E$6,Data!X74,0)</f>
        <v>0</v>
      </c>
      <c r="Z74" s="4">
        <f>IF(Z$2=Calculation!$E$6,Data!Y74,0)</f>
        <v>0</v>
      </c>
      <c r="AA74" s="4">
        <f>IF(AA$2=Calculation!$E$6,Data!Z74,0)</f>
        <v>0</v>
      </c>
      <c r="AB74" s="4">
        <f>IF(AB$2=Calculation!$E$6,Data!AA74,0)</f>
        <v>0</v>
      </c>
      <c r="AC74" s="4">
        <f>IF(AC$2=Calculation!$E$6,Data!AB74,0)</f>
        <v>0</v>
      </c>
      <c r="AD74" s="4">
        <f>IF(AD$2=Calculation!$E$6,Data!AC74,0)</f>
        <v>0</v>
      </c>
      <c r="AE74" s="4">
        <f>IF(AE$2=Calculation!$E$6,Data!AD74,0)</f>
        <v>0</v>
      </c>
      <c r="AF74" s="4">
        <f>IF(AF$2=Calculation!$E$6,Data!AE74,0)</f>
        <v>0</v>
      </c>
      <c r="AG74" s="4">
        <f>IF(AG$2=Calculation!$E$6,Data!AF74,0)</f>
        <v>0</v>
      </c>
      <c r="AH74" s="6">
        <f t="shared" si="13"/>
        <v>0</v>
      </c>
      <c r="AI74" s="18">
        <f>IF(AI$2=Calculation!$F$6,0,0)</f>
        <v>0</v>
      </c>
      <c r="AJ74" s="4">
        <f>IF(AJ$2=Calculation!$F$6,Data!AG74,0)</f>
        <v>0</v>
      </c>
      <c r="AK74" s="4">
        <f>IF(AK$2=Calculation!$F$6,Data!AH74,0)</f>
        <v>4.418721461187214</v>
      </c>
      <c r="AL74" s="4">
        <f>IF(AL$2=Calculation!$F$6,Data!AI74,0)</f>
        <v>0</v>
      </c>
      <c r="AM74" s="4">
        <f>IF(AM$2=Calculation!$F$6,Data!AJ74,0)</f>
        <v>0</v>
      </c>
      <c r="AN74" s="4">
        <f>IF(AN$2=Calculation!$F$6,Data!AK74,0)</f>
        <v>0</v>
      </c>
      <c r="AO74" s="4">
        <f>IF(AO$2=Calculation!$F$6,Data!AL74,0)</f>
        <v>0</v>
      </c>
      <c r="AP74" s="4">
        <f>IF(AP$2=Calculation!$F$6,Data!AM74,0)</f>
        <v>0</v>
      </c>
      <c r="AQ74" s="6">
        <f t="shared" si="14"/>
        <v>4.418721461187214</v>
      </c>
      <c r="AR74" s="18">
        <f>IF(AR$2=Calculation!$G$6,0,0)</f>
        <v>0</v>
      </c>
      <c r="AS74" s="4">
        <f>IF(AS$2=Calculation!$G$6,Data!AN74,0)</f>
        <v>0</v>
      </c>
      <c r="AT74" s="4">
        <f>IF(AT$2=Calculation!$G$6,Data!AO74,0)</f>
        <v>0</v>
      </c>
      <c r="AU74" s="4">
        <f>IF(AU$2=Calculation!$G$6,Data!AP74,0)</f>
        <v>0</v>
      </c>
      <c r="AV74" s="4">
        <f>IF(AV$2=Calculation!$G$6,Data!AQ74,0)</f>
        <v>0</v>
      </c>
      <c r="AW74" s="4">
        <f>IF(AW$2=Calculation!$G$6,Data!AR74,0)</f>
        <v>0</v>
      </c>
      <c r="AX74" s="4">
        <f>IF(AX$2=Calculation!$G$6,Data!AS74,0)</f>
        <v>0</v>
      </c>
      <c r="AY74" s="4">
        <f>IF(AY$2=Calculation!$G$6,Data!AT74,0)</f>
        <v>0</v>
      </c>
      <c r="AZ74" s="6">
        <f t="shared" si="15"/>
        <v>0</v>
      </c>
      <c r="BA74" s="18">
        <f>IF(BA$2=Calculation!$H$6,0,0)</f>
        <v>0</v>
      </c>
      <c r="BB74" s="4">
        <f>IF(BB$2=Calculation!$H$6,Data!AU74,0)</f>
        <v>0</v>
      </c>
      <c r="BC74" s="4">
        <f>IF(BC$2=Calculation!$H$6,Data!AV74,0)</f>
        <v>0</v>
      </c>
      <c r="BD74" s="4">
        <f>IF(BD$2=Calculation!$H$6,Data!AW74,0)</f>
        <v>0</v>
      </c>
      <c r="BE74" s="4">
        <f>IF(BE$2=Calculation!$H$6,Data!AX74,0)</f>
        <v>0</v>
      </c>
      <c r="BF74" s="4">
        <f>IF(BF$2=Calculation!$H$6,Data!AY74,0)</f>
        <v>0</v>
      </c>
      <c r="BG74" s="4">
        <f>IF(BG$2=Calculation!$H$6,Data!AZ74,0)</f>
        <v>0</v>
      </c>
      <c r="BH74" s="4">
        <f>IF(BH$2=Calculation!$H$6,Data!BA74,0)</f>
        <v>0</v>
      </c>
      <c r="BI74" s="6">
        <f t="shared" si="16"/>
        <v>0</v>
      </c>
      <c r="BJ74" s="78">
        <f>IF(Calculation!$I$6="Yes",Data!BB74,0)</f>
        <v>0</v>
      </c>
      <c r="BK74" s="18">
        <f>IF(BK$2=Calculation!$M$4,0,0)</f>
        <v>0</v>
      </c>
      <c r="BL74" s="4">
        <f>IF(BL$2=Calculation!$M$4,Data!BW74,0)</f>
        <v>0</v>
      </c>
      <c r="BM74" s="4">
        <f>IF(BM$2=Calculation!$M$4,Data!BX74,0)</f>
        <v>0.021</v>
      </c>
      <c r="BN74" s="4">
        <f>IF(BN$2=Calculation!$M$4,Data!BY74,0)</f>
        <v>0</v>
      </c>
      <c r="BO74" s="4">
        <f>IF(BO$2=Calculation!$M$4,Data!BZ74,0)</f>
        <v>0</v>
      </c>
      <c r="BP74" s="6">
        <f t="shared" si="10"/>
        <v>0.021</v>
      </c>
      <c r="BQ74" s="4">
        <f>IF(Calculation!$K$6='Reference Data'!BQ$2,Data!BC74,0)</f>
        <v>0</v>
      </c>
      <c r="BR74" s="4">
        <f>IF(Calculation!$K$6='Reference Data'!BR$2,Data!BD74,0)</f>
        <v>0</v>
      </c>
      <c r="BS74" s="4">
        <f>IF(Calculation!$K$6='Reference Data'!BS$2,Data!BE74,0)</f>
        <v>0</v>
      </c>
      <c r="BT74" s="4">
        <f>IF(Calculation!$K$6='Reference Data'!BT$2,Data!BF74,0)</f>
        <v>36.659</v>
      </c>
      <c r="BU74" s="80">
        <f t="shared" si="11"/>
        <v>36.659</v>
      </c>
      <c r="BV74" s="18">
        <f>IF(Calculation!$L$6="Yes",IF((Calculation!J78)&lt;Calculation!K78,(Calculation!J78-Calculation!K78)*Calculation!$L$5,0),0)</f>
        <v>0</v>
      </c>
      <c r="BW74" s="83">
        <f>IF(Calculation!$M$6="Yes",'Reference Data'!BP74*Calculation!$M$5,0)</f>
        <v>0.0105</v>
      </c>
      <c r="BX74" s="18">
        <f>IF(Calculation!$N$6='Reference Data'!BX$2,0,0)</f>
        <v>0</v>
      </c>
      <c r="BY74" s="4">
        <f>IF(Calculation!$N$6='Reference Data'!BY$2,Data!AU74*Calculation!$N$5,0)</f>
        <v>0</v>
      </c>
      <c r="BZ74" s="4">
        <f>IF(Calculation!$N$6='Reference Data'!BZ$2,Data!AV74*Calculation!$N$5,0)</f>
        <v>0</v>
      </c>
      <c r="CA74" s="4">
        <f>IF(Calculation!$N$6='Reference Data'!CA$2,Data!AW74*Calculation!$N$5,0)</f>
        <v>0</v>
      </c>
      <c r="CB74" s="4">
        <f>IF(Calculation!$N$6='Reference Data'!CB$2,Data!AX74*Calculation!$N$5,0)</f>
        <v>0</v>
      </c>
      <c r="CC74" s="4">
        <f>IF(Calculation!$N$6='Reference Data'!CC$2,Data!AY74*Calculation!$N$5,0)</f>
        <v>0</v>
      </c>
      <c r="CD74" s="4">
        <f>IF(Calculation!$N$6='Reference Data'!CD$2,Data!AZ74*Calculation!$N$5,0)</f>
        <v>0</v>
      </c>
      <c r="CE74" s="4">
        <f>IF(Calculation!$N$6='Reference Data'!CE$2,Data!BA74*Calculation!$N$5,0)</f>
        <v>0</v>
      </c>
      <c r="CF74" s="6">
        <f t="shared" si="17"/>
        <v>0</v>
      </c>
      <c r="CG74" s="83">
        <f>IF(Calculation!$O$6="Yes",IF((Calculation!J78-'Reference Data'!BU74)&gt;0,(Calculation!J78-'Reference Data'!BU74)*Calculation!$O$5,0),0)</f>
        <v>4.512876455479452</v>
      </c>
      <c r="CH74" s="6">
        <f>IF(Calculation!$P$6="Yes",'Proportional Share Calculation'!E77,0)</f>
        <v>1.1895091688475037</v>
      </c>
    </row>
    <row r="75" spans="1:86" ht="15">
      <c r="A75" s="12">
        <v>10234</v>
      </c>
      <c r="B75" s="165" t="s">
        <v>81</v>
      </c>
      <c r="C75" s="18">
        <f>IF(Calculation!$C$6='Reference Data'!C$2,Data!C75,0)</f>
        <v>0</v>
      </c>
      <c r="D75" s="4">
        <f>IF(Calculation!$C$6='Reference Data'!D$2,Data!D75,0)</f>
        <v>0</v>
      </c>
      <c r="E75" s="4">
        <f>IF(Calculation!$C$6='Reference Data'!E$2,Data!E75,0)</f>
        <v>63.60775970319636</v>
      </c>
      <c r="F75" s="4">
        <f>IF(Calculation!$C$6='Reference Data'!F$2,Data!F75,0)</f>
        <v>0</v>
      </c>
      <c r="G75" s="4">
        <f>IF(Calculation!$C$6='Reference Data'!G$2,Data!G75,0)</f>
        <v>0</v>
      </c>
      <c r="H75" s="4">
        <f>IF(Calculation!$C$6='Reference Data'!H$2,Data!H75,0)</f>
        <v>0</v>
      </c>
      <c r="I75" s="4">
        <f>IF(Calculation!$C$6='Reference Data'!I$2,Data!I75,0)</f>
        <v>0</v>
      </c>
      <c r="J75" s="4">
        <f>IF(Calculation!$C$6='Reference Data'!J$2,Data!J75,0)</f>
        <v>0</v>
      </c>
      <c r="K75" s="4">
        <f>IF(Calculation!$C$6='Reference Data'!K$2,Data!K75,0)</f>
        <v>0</v>
      </c>
      <c r="L75" s="4">
        <f>IF(Calculation!$C$6='Reference Data'!L$2,Data!L75,0)</f>
        <v>0</v>
      </c>
      <c r="M75" s="4">
        <f>IF(Calculation!$C$6='Reference Data'!M$2,Data!M75,0)</f>
        <v>0</v>
      </c>
      <c r="N75" s="4">
        <f>IF(Calculation!$C$6='Reference Data'!N$2,Data!N75,0)</f>
        <v>0</v>
      </c>
      <c r="O75" s="4">
        <f>IF(Calculation!$C$6='Reference Data'!O$2,Data!O75,0)</f>
        <v>0</v>
      </c>
      <c r="P75" s="4">
        <f>IF(Calculation!$C$6='Reference Data'!P$2,Data!P75,0)</f>
        <v>0</v>
      </c>
      <c r="Q75" s="4">
        <f>IF(Calculation!$C$6='Reference Data'!Q$2,Data!Q75,0)</f>
        <v>0</v>
      </c>
      <c r="R75" s="21">
        <f t="shared" si="12"/>
        <v>63.60775970319636</v>
      </c>
      <c r="S75" s="18">
        <f>IF(Calculation!$D$6="Yes",Data!R75,0)</f>
        <v>0</v>
      </c>
      <c r="T75" s="18">
        <f>IF(T$2=Calculation!$E$6,Data!S75,0)</f>
        <v>0</v>
      </c>
      <c r="U75" s="4">
        <f>IF(U$2=Calculation!$E$6,Data!T75,0)</f>
        <v>0</v>
      </c>
      <c r="V75" s="4">
        <f>IF(V$2=Calculation!$E$6,Data!U75,0)</f>
        <v>0</v>
      </c>
      <c r="W75" s="4">
        <f>IF(W$2=Calculation!$E$6,Data!V75,0)</f>
        <v>0</v>
      </c>
      <c r="X75" s="4">
        <f>IF(X$2=Calculation!$E$6,Data!W75,0)</f>
        <v>0</v>
      </c>
      <c r="Y75" s="4">
        <f>IF(Y$2=Calculation!$E$6,Data!X75,0)</f>
        <v>0</v>
      </c>
      <c r="Z75" s="4">
        <f>IF(Z$2=Calculation!$E$6,Data!Y75,0)</f>
        <v>0</v>
      </c>
      <c r="AA75" s="4">
        <f>IF(AA$2=Calculation!$E$6,Data!Z75,0)</f>
        <v>0</v>
      </c>
      <c r="AB75" s="4">
        <f>IF(AB$2=Calculation!$E$6,Data!AA75,0)</f>
        <v>0</v>
      </c>
      <c r="AC75" s="4">
        <f>IF(AC$2=Calculation!$E$6,Data!AB75,0)</f>
        <v>0</v>
      </c>
      <c r="AD75" s="4">
        <f>IF(AD$2=Calculation!$E$6,Data!AC75,0)</f>
        <v>0</v>
      </c>
      <c r="AE75" s="4">
        <f>IF(AE$2=Calculation!$E$6,Data!AD75,0)</f>
        <v>0</v>
      </c>
      <c r="AF75" s="4">
        <f>IF(AF$2=Calculation!$E$6,Data!AE75,0)</f>
        <v>0</v>
      </c>
      <c r="AG75" s="4">
        <f>IF(AG$2=Calculation!$E$6,Data!AF75,0)</f>
        <v>0</v>
      </c>
      <c r="AH75" s="6">
        <f t="shared" si="13"/>
        <v>0</v>
      </c>
      <c r="AI75" s="18">
        <f>IF(AI$2=Calculation!$F$6,0,0)</f>
        <v>0</v>
      </c>
      <c r="AJ75" s="4">
        <f>IF(AJ$2=Calculation!$F$6,Data!AG75,0)</f>
        <v>0</v>
      </c>
      <c r="AK75" s="4">
        <f>IF(AK$2=Calculation!$F$6,Data!AH75,0)</f>
        <v>0</v>
      </c>
      <c r="AL75" s="4">
        <f>IF(AL$2=Calculation!$F$6,Data!AI75,0)</f>
        <v>0</v>
      </c>
      <c r="AM75" s="4">
        <f>IF(AM$2=Calculation!$F$6,Data!AJ75,0)</f>
        <v>0</v>
      </c>
      <c r="AN75" s="4">
        <f>IF(AN$2=Calculation!$F$6,Data!AK75,0)</f>
        <v>0</v>
      </c>
      <c r="AO75" s="4">
        <f>IF(AO$2=Calculation!$F$6,Data!AL75,0)</f>
        <v>0</v>
      </c>
      <c r="AP75" s="4">
        <f>IF(AP$2=Calculation!$F$6,Data!AM75,0)</f>
        <v>0</v>
      </c>
      <c r="AQ75" s="6">
        <f t="shared" si="14"/>
        <v>0</v>
      </c>
      <c r="AR75" s="18">
        <f>IF(AR$2=Calculation!$G$6,0,0)</f>
        <v>0</v>
      </c>
      <c r="AS75" s="4">
        <f>IF(AS$2=Calculation!$G$6,Data!AN75,0)</f>
        <v>0</v>
      </c>
      <c r="AT75" s="4">
        <f>IF(AT$2=Calculation!$G$6,Data!AO75,0)</f>
        <v>0</v>
      </c>
      <c r="AU75" s="4">
        <f>IF(AU$2=Calculation!$G$6,Data!AP75,0)</f>
        <v>0</v>
      </c>
      <c r="AV75" s="4">
        <f>IF(AV$2=Calculation!$G$6,Data!AQ75,0)</f>
        <v>0</v>
      </c>
      <c r="AW75" s="4">
        <f>IF(AW$2=Calculation!$G$6,Data!AR75,0)</f>
        <v>0</v>
      </c>
      <c r="AX75" s="4">
        <f>IF(AX$2=Calculation!$G$6,Data!AS75,0)</f>
        <v>0</v>
      </c>
      <c r="AY75" s="4">
        <f>IF(AY$2=Calculation!$G$6,Data!AT75,0)</f>
        <v>0</v>
      </c>
      <c r="AZ75" s="6">
        <f t="shared" si="15"/>
        <v>0</v>
      </c>
      <c r="BA75" s="18">
        <f>IF(BA$2=Calculation!$H$6,0,0)</f>
        <v>0</v>
      </c>
      <c r="BB75" s="4">
        <f>IF(BB$2=Calculation!$H$6,Data!AU75,0)</f>
        <v>0</v>
      </c>
      <c r="BC75" s="4">
        <f>IF(BC$2=Calculation!$H$6,Data!AV75,0)</f>
        <v>0</v>
      </c>
      <c r="BD75" s="4">
        <f>IF(BD$2=Calculation!$H$6,Data!AW75,0)</f>
        <v>0</v>
      </c>
      <c r="BE75" s="4">
        <f>IF(BE$2=Calculation!$H$6,Data!AX75,0)</f>
        <v>0</v>
      </c>
      <c r="BF75" s="4">
        <f>IF(BF$2=Calculation!$H$6,Data!AY75,0)</f>
        <v>0</v>
      </c>
      <c r="BG75" s="4">
        <f>IF(BG$2=Calculation!$H$6,Data!AZ75,0)</f>
        <v>0</v>
      </c>
      <c r="BH75" s="4">
        <f>IF(BH$2=Calculation!$H$6,Data!BA75,0)</f>
        <v>0</v>
      </c>
      <c r="BI75" s="6">
        <f t="shared" si="16"/>
        <v>0</v>
      </c>
      <c r="BJ75" s="78">
        <f>IF(Calculation!$I$6="Yes",Data!BB75,0)</f>
        <v>0</v>
      </c>
      <c r="BK75" s="18">
        <f>IF(BK$2=Calculation!$M$4,0,0)</f>
        <v>0</v>
      </c>
      <c r="BL75" s="4">
        <f>IF(BL$2=Calculation!$M$4,Data!BW75,0)</f>
        <v>0</v>
      </c>
      <c r="BM75" s="4">
        <f>IF(BM$2=Calculation!$M$4,Data!BX75,0)</f>
        <v>0.27349999999999997</v>
      </c>
      <c r="BN75" s="4">
        <f>IF(BN$2=Calculation!$M$4,Data!BY75,0)</f>
        <v>0</v>
      </c>
      <c r="BO75" s="4">
        <f>IF(BO$2=Calculation!$M$4,Data!BZ75,0)</f>
        <v>0</v>
      </c>
      <c r="BP75" s="6">
        <f t="shared" si="10"/>
        <v>0.27349999999999997</v>
      </c>
      <c r="BQ75" s="4">
        <f>IF(Calculation!$K$6='Reference Data'!BQ$2,Data!BC75,0)</f>
        <v>0</v>
      </c>
      <c r="BR75" s="4">
        <f>IF(Calculation!$K$6='Reference Data'!BR$2,Data!BD75,0)</f>
        <v>0</v>
      </c>
      <c r="BS75" s="4">
        <f>IF(Calculation!$K$6='Reference Data'!BS$2,Data!BE75,0)</f>
        <v>0</v>
      </c>
      <c r="BT75" s="4">
        <f>IF(Calculation!$K$6='Reference Data'!BT$2,Data!BF75,0)</f>
        <v>50.999</v>
      </c>
      <c r="BU75" s="80">
        <f t="shared" si="11"/>
        <v>50.999</v>
      </c>
      <c r="BV75" s="18">
        <f>IF(Calculation!$L$6="Yes",IF((Calculation!J79)&lt;Calculation!K79,(Calculation!J79-Calculation!K79)*Calculation!$L$5,0),0)</f>
        <v>0</v>
      </c>
      <c r="BW75" s="83">
        <f>IF(Calculation!$M$6="Yes",'Reference Data'!BP75*Calculation!$M$5,0)</f>
        <v>0.13674999999999998</v>
      </c>
      <c r="BX75" s="18">
        <f>IF(Calculation!$N$6='Reference Data'!BX$2,0,0)</f>
        <v>0</v>
      </c>
      <c r="BY75" s="4">
        <f>IF(Calculation!$N$6='Reference Data'!BY$2,Data!AU75*Calculation!$N$5,0)</f>
        <v>0</v>
      </c>
      <c r="BZ75" s="4">
        <f>IF(Calculation!$N$6='Reference Data'!BZ$2,Data!AV75*Calculation!$N$5,0)</f>
        <v>0</v>
      </c>
      <c r="CA75" s="4">
        <f>IF(Calculation!$N$6='Reference Data'!CA$2,Data!AW75*Calculation!$N$5,0)</f>
        <v>0</v>
      </c>
      <c r="CB75" s="4">
        <f>IF(Calculation!$N$6='Reference Data'!CB$2,Data!AX75*Calculation!$N$5,0)</f>
        <v>0</v>
      </c>
      <c r="CC75" s="4">
        <f>IF(Calculation!$N$6='Reference Data'!CC$2,Data!AY75*Calculation!$N$5,0)</f>
        <v>0</v>
      </c>
      <c r="CD75" s="4">
        <f>IF(Calculation!$N$6='Reference Data'!CD$2,Data!AZ75*Calculation!$N$5,0)</f>
        <v>0</v>
      </c>
      <c r="CE75" s="4">
        <f>IF(Calculation!$N$6='Reference Data'!CE$2,Data!BA75*Calculation!$N$5,0)</f>
        <v>0</v>
      </c>
      <c r="CF75" s="6">
        <f t="shared" si="17"/>
        <v>0</v>
      </c>
      <c r="CG75" s="83">
        <f>IF(Calculation!$O$6="Yes",IF((Calculation!J79-'Reference Data'!BU75)&gt;0,(Calculation!J79-'Reference Data'!BU75)*Calculation!$O$5,0),0)</f>
        <v>3.152189925799089</v>
      </c>
      <c r="CH75" s="6">
        <f>IF(Calculation!$P$6="Yes",'Proportional Share Calculation'!E78,0)</f>
        <v>1.5680494390456294</v>
      </c>
    </row>
    <row r="76" spans="1:86" ht="15">
      <c r="A76" s="12">
        <v>10235</v>
      </c>
      <c r="B76" s="165" t="s">
        <v>82</v>
      </c>
      <c r="C76" s="18">
        <f>IF(Calculation!$C$6='Reference Data'!C$2,Data!C76,0)</f>
        <v>0</v>
      </c>
      <c r="D76" s="4">
        <f>IF(Calculation!$C$6='Reference Data'!D$2,Data!D76,0)</f>
        <v>0</v>
      </c>
      <c r="E76" s="4">
        <f>IF(Calculation!$C$6='Reference Data'!E$2,Data!E76,0)</f>
        <v>30.15464394977169</v>
      </c>
      <c r="F76" s="4">
        <f>IF(Calculation!$C$6='Reference Data'!F$2,Data!F76,0)</f>
        <v>0</v>
      </c>
      <c r="G76" s="4">
        <f>IF(Calculation!$C$6='Reference Data'!G$2,Data!G76,0)</f>
        <v>0</v>
      </c>
      <c r="H76" s="4">
        <f>IF(Calculation!$C$6='Reference Data'!H$2,Data!H76,0)</f>
        <v>0</v>
      </c>
      <c r="I76" s="4">
        <f>IF(Calculation!$C$6='Reference Data'!I$2,Data!I76,0)</f>
        <v>0</v>
      </c>
      <c r="J76" s="4">
        <f>IF(Calculation!$C$6='Reference Data'!J$2,Data!J76,0)</f>
        <v>0</v>
      </c>
      <c r="K76" s="4">
        <f>IF(Calculation!$C$6='Reference Data'!K$2,Data!K76,0)</f>
        <v>0</v>
      </c>
      <c r="L76" s="4">
        <f>IF(Calculation!$C$6='Reference Data'!L$2,Data!L76,0)</f>
        <v>0</v>
      </c>
      <c r="M76" s="4">
        <f>IF(Calculation!$C$6='Reference Data'!M$2,Data!M76,0)</f>
        <v>0</v>
      </c>
      <c r="N76" s="4">
        <f>IF(Calculation!$C$6='Reference Data'!N$2,Data!N76,0)</f>
        <v>0</v>
      </c>
      <c r="O76" s="4">
        <f>IF(Calculation!$C$6='Reference Data'!O$2,Data!O76,0)</f>
        <v>0</v>
      </c>
      <c r="P76" s="4">
        <f>IF(Calculation!$C$6='Reference Data'!P$2,Data!P76,0)</f>
        <v>0</v>
      </c>
      <c r="Q76" s="4">
        <f>IF(Calculation!$C$6='Reference Data'!Q$2,Data!Q76,0)</f>
        <v>0</v>
      </c>
      <c r="R76" s="21">
        <f t="shared" si="12"/>
        <v>30.15464394977169</v>
      </c>
      <c r="S76" s="18">
        <f>IF(Calculation!$D$6="Yes",Data!R76,0)</f>
        <v>0</v>
      </c>
      <c r="T76" s="18">
        <f>IF(T$2=Calculation!$E$6,Data!S76,0)</f>
        <v>0</v>
      </c>
      <c r="U76" s="4">
        <f>IF(U$2=Calculation!$E$6,Data!T76,0)</f>
        <v>0</v>
      </c>
      <c r="V76" s="4">
        <f>IF(V$2=Calculation!$E$6,Data!U76,0)</f>
        <v>0</v>
      </c>
      <c r="W76" s="4">
        <f>IF(W$2=Calculation!$E$6,Data!V76,0)</f>
        <v>0</v>
      </c>
      <c r="X76" s="4">
        <f>IF(X$2=Calculation!$E$6,Data!W76,0)</f>
        <v>0</v>
      </c>
      <c r="Y76" s="4">
        <f>IF(Y$2=Calculation!$E$6,Data!X76,0)</f>
        <v>0</v>
      </c>
      <c r="Z76" s="4">
        <f>IF(Z$2=Calculation!$E$6,Data!Y76,0)</f>
        <v>0</v>
      </c>
      <c r="AA76" s="4">
        <f>IF(AA$2=Calculation!$E$6,Data!Z76,0)</f>
        <v>0</v>
      </c>
      <c r="AB76" s="4">
        <f>IF(AB$2=Calculation!$E$6,Data!AA76,0)</f>
        <v>0</v>
      </c>
      <c r="AC76" s="4">
        <f>IF(AC$2=Calculation!$E$6,Data!AB76,0)</f>
        <v>0</v>
      </c>
      <c r="AD76" s="4">
        <f>IF(AD$2=Calculation!$E$6,Data!AC76,0)</f>
        <v>0</v>
      </c>
      <c r="AE76" s="4">
        <f>IF(AE$2=Calculation!$E$6,Data!AD76,0)</f>
        <v>0</v>
      </c>
      <c r="AF76" s="4">
        <f>IF(AF$2=Calculation!$E$6,Data!AE76,0)</f>
        <v>0</v>
      </c>
      <c r="AG76" s="4">
        <f>IF(AG$2=Calculation!$E$6,Data!AF76,0)</f>
        <v>0</v>
      </c>
      <c r="AH76" s="6">
        <f t="shared" si="13"/>
        <v>0</v>
      </c>
      <c r="AI76" s="18">
        <f>IF(AI$2=Calculation!$F$6,0,0)</f>
        <v>0</v>
      </c>
      <c r="AJ76" s="4">
        <f>IF(AJ$2=Calculation!$F$6,Data!AG76,0)</f>
        <v>0</v>
      </c>
      <c r="AK76" s="4">
        <f>IF(AK$2=Calculation!$F$6,Data!AH76,0)</f>
        <v>0</v>
      </c>
      <c r="AL76" s="4">
        <f>IF(AL$2=Calculation!$F$6,Data!AI76,0)</f>
        <v>0</v>
      </c>
      <c r="AM76" s="4">
        <f>IF(AM$2=Calculation!$F$6,Data!AJ76,0)</f>
        <v>0</v>
      </c>
      <c r="AN76" s="4">
        <f>IF(AN$2=Calculation!$F$6,Data!AK76,0)</f>
        <v>0</v>
      </c>
      <c r="AO76" s="4">
        <f>IF(AO$2=Calculation!$F$6,Data!AL76,0)</f>
        <v>0</v>
      </c>
      <c r="AP76" s="4">
        <f>IF(AP$2=Calculation!$F$6,Data!AM76,0)</f>
        <v>0</v>
      </c>
      <c r="AQ76" s="6">
        <f t="shared" si="14"/>
        <v>0</v>
      </c>
      <c r="AR76" s="18">
        <f>IF(AR$2=Calculation!$G$6,0,0)</f>
        <v>0</v>
      </c>
      <c r="AS76" s="4">
        <f>IF(AS$2=Calculation!$G$6,Data!AN76,0)</f>
        <v>0</v>
      </c>
      <c r="AT76" s="4">
        <f>IF(AT$2=Calculation!$G$6,Data!AO76,0)</f>
        <v>0</v>
      </c>
      <c r="AU76" s="4">
        <f>IF(AU$2=Calculation!$G$6,Data!AP76,0)</f>
        <v>0</v>
      </c>
      <c r="AV76" s="4">
        <f>IF(AV$2=Calculation!$G$6,Data!AQ76,0)</f>
        <v>0</v>
      </c>
      <c r="AW76" s="4">
        <f>IF(AW$2=Calculation!$G$6,Data!AR76,0)</f>
        <v>0</v>
      </c>
      <c r="AX76" s="4">
        <f>IF(AX$2=Calculation!$G$6,Data!AS76,0)</f>
        <v>0</v>
      </c>
      <c r="AY76" s="4">
        <f>IF(AY$2=Calculation!$G$6,Data!AT76,0)</f>
        <v>0</v>
      </c>
      <c r="AZ76" s="6">
        <f t="shared" si="15"/>
        <v>0</v>
      </c>
      <c r="BA76" s="18">
        <f>IF(BA$2=Calculation!$H$6,0,0)</f>
        <v>0</v>
      </c>
      <c r="BB76" s="4">
        <f>IF(BB$2=Calculation!$H$6,Data!AU76,0)</f>
        <v>0</v>
      </c>
      <c r="BC76" s="4">
        <f>IF(BC$2=Calculation!$H$6,Data!AV76,0)</f>
        <v>0</v>
      </c>
      <c r="BD76" s="4">
        <f>IF(BD$2=Calculation!$H$6,Data!AW76,0)</f>
        <v>0</v>
      </c>
      <c r="BE76" s="4">
        <f>IF(BE$2=Calculation!$H$6,Data!AX76,0)</f>
        <v>0</v>
      </c>
      <c r="BF76" s="4">
        <f>IF(BF$2=Calculation!$H$6,Data!AY76,0)</f>
        <v>0</v>
      </c>
      <c r="BG76" s="4">
        <f>IF(BG$2=Calculation!$H$6,Data!AZ76,0)</f>
        <v>0</v>
      </c>
      <c r="BH76" s="4">
        <f>IF(BH$2=Calculation!$H$6,Data!BA76,0)</f>
        <v>0</v>
      </c>
      <c r="BI76" s="6">
        <f t="shared" si="16"/>
        <v>0</v>
      </c>
      <c r="BJ76" s="78">
        <f>IF(Calculation!$I$6="Yes",Data!BB76,0)</f>
        <v>0</v>
      </c>
      <c r="BK76" s="18">
        <f>IF(BK$2=Calculation!$M$4,0,0)</f>
        <v>0</v>
      </c>
      <c r="BL76" s="4">
        <f>IF(BL$2=Calculation!$M$4,Data!BW76,0)</f>
        <v>0</v>
      </c>
      <c r="BM76" s="4">
        <f>IF(BM$2=Calculation!$M$4,Data!BX76,0)</f>
        <v>0</v>
      </c>
      <c r="BN76" s="4">
        <f>IF(BN$2=Calculation!$M$4,Data!BY76,0)</f>
        <v>0</v>
      </c>
      <c r="BO76" s="4">
        <f>IF(BO$2=Calculation!$M$4,Data!BZ76,0)</f>
        <v>0</v>
      </c>
      <c r="BP76" s="6">
        <f t="shared" si="10"/>
        <v>0</v>
      </c>
      <c r="BQ76" s="4">
        <f>IF(Calculation!$K$6='Reference Data'!BQ$2,Data!BC76,0)</f>
        <v>0</v>
      </c>
      <c r="BR76" s="4">
        <f>IF(Calculation!$K$6='Reference Data'!BR$2,Data!BD76,0)</f>
        <v>0</v>
      </c>
      <c r="BS76" s="4">
        <f>IF(Calculation!$K$6='Reference Data'!BS$2,Data!BE76,0)</f>
        <v>0</v>
      </c>
      <c r="BT76" s="4">
        <f>IF(Calculation!$K$6='Reference Data'!BT$2,Data!BF76,0)</f>
        <v>33.113</v>
      </c>
      <c r="BU76" s="80">
        <f t="shared" si="11"/>
        <v>33.113</v>
      </c>
      <c r="BV76" s="18">
        <f>IF(Calculation!$L$6="Yes",IF((Calculation!J80)&lt;Calculation!K80,(Calculation!J80-Calculation!K80)*Calculation!$L$5,0),0)</f>
        <v>-2.9583560502283106</v>
      </c>
      <c r="BW76" s="83">
        <f>IF(Calculation!$M$6="Yes",'Reference Data'!BP76*Calculation!$M$5,0)</f>
        <v>0</v>
      </c>
      <c r="BX76" s="18">
        <f>IF(Calculation!$N$6='Reference Data'!BX$2,0,0)</f>
        <v>0</v>
      </c>
      <c r="BY76" s="4">
        <f>IF(Calculation!$N$6='Reference Data'!BY$2,Data!AU76*Calculation!$N$5,0)</f>
        <v>0</v>
      </c>
      <c r="BZ76" s="4">
        <f>IF(Calculation!$N$6='Reference Data'!BZ$2,Data!AV76*Calculation!$N$5,0)</f>
        <v>0</v>
      </c>
      <c r="CA76" s="4">
        <f>IF(Calculation!$N$6='Reference Data'!CA$2,Data!AW76*Calculation!$N$5,0)</f>
        <v>0</v>
      </c>
      <c r="CB76" s="4">
        <f>IF(Calculation!$N$6='Reference Data'!CB$2,Data!AX76*Calculation!$N$5,0)</f>
        <v>0</v>
      </c>
      <c r="CC76" s="4">
        <f>IF(Calculation!$N$6='Reference Data'!CC$2,Data!AY76*Calculation!$N$5,0)</f>
        <v>0</v>
      </c>
      <c r="CD76" s="4">
        <f>IF(Calculation!$N$6='Reference Data'!CD$2,Data!AZ76*Calculation!$N$5,0)</f>
        <v>0</v>
      </c>
      <c r="CE76" s="4">
        <f>IF(Calculation!$N$6='Reference Data'!CE$2,Data!BA76*Calculation!$N$5,0)</f>
        <v>0</v>
      </c>
      <c r="CF76" s="6">
        <f t="shared" si="17"/>
        <v>0</v>
      </c>
      <c r="CG76" s="83">
        <f>IF(Calculation!$O$6="Yes",IF((Calculation!J80-'Reference Data'!BU76)&gt;0,(Calculation!J80-'Reference Data'!BU76)*Calculation!$O$5,0),0)</f>
        <v>0</v>
      </c>
      <c r="CH76" s="6">
        <f>IF(Calculation!$P$6="Yes",'Proportional Share Calculation'!E79,0)</f>
        <v>0.870984837418551</v>
      </c>
    </row>
    <row r="77" spans="1:86" ht="15">
      <c r="A77" s="12">
        <v>10236</v>
      </c>
      <c r="B77" s="165" t="s">
        <v>83</v>
      </c>
      <c r="C77" s="18">
        <f>IF(Calculation!$C$6='Reference Data'!C$2,Data!C77,0)</f>
        <v>0</v>
      </c>
      <c r="D77" s="4">
        <f>IF(Calculation!$C$6='Reference Data'!D$2,Data!D77,0)</f>
        <v>0</v>
      </c>
      <c r="E77" s="4">
        <f>IF(Calculation!$C$6='Reference Data'!E$2,Data!E77,0)</f>
        <v>28.188405821917804</v>
      </c>
      <c r="F77" s="4">
        <f>IF(Calculation!$C$6='Reference Data'!F$2,Data!F77,0)</f>
        <v>0</v>
      </c>
      <c r="G77" s="4">
        <f>IF(Calculation!$C$6='Reference Data'!G$2,Data!G77,0)</f>
        <v>0</v>
      </c>
      <c r="H77" s="4">
        <f>IF(Calculation!$C$6='Reference Data'!H$2,Data!H77,0)</f>
        <v>0</v>
      </c>
      <c r="I77" s="4">
        <f>IF(Calculation!$C$6='Reference Data'!I$2,Data!I77,0)</f>
        <v>0</v>
      </c>
      <c r="J77" s="4">
        <f>IF(Calculation!$C$6='Reference Data'!J$2,Data!J77,0)</f>
        <v>0</v>
      </c>
      <c r="K77" s="4">
        <f>IF(Calculation!$C$6='Reference Data'!K$2,Data!K77,0)</f>
        <v>0</v>
      </c>
      <c r="L77" s="4">
        <f>IF(Calculation!$C$6='Reference Data'!L$2,Data!L77,0)</f>
        <v>0</v>
      </c>
      <c r="M77" s="4">
        <f>IF(Calculation!$C$6='Reference Data'!M$2,Data!M77,0)</f>
        <v>0</v>
      </c>
      <c r="N77" s="4">
        <f>IF(Calculation!$C$6='Reference Data'!N$2,Data!N77,0)</f>
        <v>0</v>
      </c>
      <c r="O77" s="4">
        <f>IF(Calculation!$C$6='Reference Data'!O$2,Data!O77,0)</f>
        <v>0</v>
      </c>
      <c r="P77" s="4">
        <f>IF(Calculation!$C$6='Reference Data'!P$2,Data!P77,0)</f>
        <v>0</v>
      </c>
      <c r="Q77" s="4">
        <f>IF(Calculation!$C$6='Reference Data'!Q$2,Data!Q77,0)</f>
        <v>0</v>
      </c>
      <c r="R77" s="21">
        <f t="shared" si="12"/>
        <v>28.188405821917804</v>
      </c>
      <c r="S77" s="18">
        <f>IF(Calculation!$D$6="Yes",Data!R77,0)</f>
        <v>0</v>
      </c>
      <c r="T77" s="18">
        <f>IF(T$2=Calculation!$E$6,Data!S77,0)</f>
        <v>0</v>
      </c>
      <c r="U77" s="4">
        <f>IF(U$2=Calculation!$E$6,Data!T77,0)</f>
        <v>0</v>
      </c>
      <c r="V77" s="4">
        <f>IF(V$2=Calculation!$E$6,Data!U77,0)</f>
        <v>0</v>
      </c>
      <c r="W77" s="4">
        <f>IF(W$2=Calculation!$E$6,Data!V77,0)</f>
        <v>0</v>
      </c>
      <c r="X77" s="4">
        <f>IF(X$2=Calculation!$E$6,Data!W77,0)</f>
        <v>0</v>
      </c>
      <c r="Y77" s="4">
        <f>IF(Y$2=Calculation!$E$6,Data!X77,0)</f>
        <v>0</v>
      </c>
      <c r="Z77" s="4">
        <f>IF(Z$2=Calculation!$E$6,Data!Y77,0)</f>
        <v>0</v>
      </c>
      <c r="AA77" s="4">
        <f>IF(AA$2=Calculation!$E$6,Data!Z77,0)</f>
        <v>0</v>
      </c>
      <c r="AB77" s="4">
        <f>IF(AB$2=Calculation!$E$6,Data!AA77,0)</f>
        <v>0</v>
      </c>
      <c r="AC77" s="4">
        <f>IF(AC$2=Calculation!$E$6,Data!AB77,0)</f>
        <v>0</v>
      </c>
      <c r="AD77" s="4">
        <f>IF(AD$2=Calculation!$E$6,Data!AC77,0)</f>
        <v>0</v>
      </c>
      <c r="AE77" s="4">
        <f>IF(AE$2=Calculation!$E$6,Data!AD77,0)</f>
        <v>0</v>
      </c>
      <c r="AF77" s="4">
        <f>IF(AF$2=Calculation!$E$6,Data!AE77,0)</f>
        <v>0</v>
      </c>
      <c r="AG77" s="4">
        <f>IF(AG$2=Calculation!$E$6,Data!AF77,0)</f>
        <v>0</v>
      </c>
      <c r="AH77" s="6">
        <f t="shared" si="13"/>
        <v>0</v>
      </c>
      <c r="AI77" s="18">
        <f>IF(AI$2=Calculation!$F$6,0,0)</f>
        <v>0</v>
      </c>
      <c r="AJ77" s="4">
        <f>IF(AJ$2=Calculation!$F$6,Data!AG77,0)</f>
        <v>0</v>
      </c>
      <c r="AK77" s="4">
        <f>IF(AK$2=Calculation!$F$6,Data!AH77,0)</f>
        <v>0</v>
      </c>
      <c r="AL77" s="4">
        <f>IF(AL$2=Calculation!$F$6,Data!AI77,0)</f>
        <v>0</v>
      </c>
      <c r="AM77" s="4">
        <f>IF(AM$2=Calculation!$F$6,Data!AJ77,0)</f>
        <v>0</v>
      </c>
      <c r="AN77" s="4">
        <f>IF(AN$2=Calculation!$F$6,Data!AK77,0)</f>
        <v>0</v>
      </c>
      <c r="AO77" s="4">
        <f>IF(AO$2=Calculation!$F$6,Data!AL77,0)</f>
        <v>0</v>
      </c>
      <c r="AP77" s="4">
        <f>IF(AP$2=Calculation!$F$6,Data!AM77,0)</f>
        <v>0</v>
      </c>
      <c r="AQ77" s="6">
        <f t="shared" si="14"/>
        <v>0</v>
      </c>
      <c r="AR77" s="18">
        <f>IF(AR$2=Calculation!$G$6,0,0)</f>
        <v>0</v>
      </c>
      <c r="AS77" s="4">
        <f>IF(AS$2=Calculation!$G$6,Data!AN77,0)</f>
        <v>0</v>
      </c>
      <c r="AT77" s="4">
        <f>IF(AT$2=Calculation!$G$6,Data!AO77,0)</f>
        <v>0.1324200913242009</v>
      </c>
      <c r="AU77" s="4">
        <f>IF(AU$2=Calculation!$G$6,Data!AP77,0)</f>
        <v>0</v>
      </c>
      <c r="AV77" s="4">
        <f>IF(AV$2=Calculation!$G$6,Data!AQ77,0)</f>
        <v>0</v>
      </c>
      <c r="AW77" s="4">
        <f>IF(AW$2=Calculation!$G$6,Data!AR77,0)</f>
        <v>0</v>
      </c>
      <c r="AX77" s="4">
        <f>IF(AX$2=Calculation!$G$6,Data!AS77,0)</f>
        <v>0</v>
      </c>
      <c r="AY77" s="4">
        <f>IF(AY$2=Calculation!$G$6,Data!AT77,0)</f>
        <v>0</v>
      </c>
      <c r="AZ77" s="6">
        <f t="shared" si="15"/>
        <v>0.1324200913242009</v>
      </c>
      <c r="BA77" s="18">
        <f>IF(BA$2=Calculation!$H$6,0,0)</f>
        <v>0</v>
      </c>
      <c r="BB77" s="4">
        <f>IF(BB$2=Calculation!$H$6,Data!AU77,0)</f>
        <v>0</v>
      </c>
      <c r="BC77" s="4">
        <f>IF(BC$2=Calculation!$H$6,Data!AV77,0)</f>
        <v>0</v>
      </c>
      <c r="BD77" s="4">
        <f>IF(BD$2=Calculation!$H$6,Data!AW77,0)</f>
        <v>0</v>
      </c>
      <c r="BE77" s="4">
        <f>IF(BE$2=Calculation!$H$6,Data!AX77,0)</f>
        <v>0</v>
      </c>
      <c r="BF77" s="4">
        <f>IF(BF$2=Calculation!$H$6,Data!AY77,0)</f>
        <v>0</v>
      </c>
      <c r="BG77" s="4">
        <f>IF(BG$2=Calculation!$H$6,Data!AZ77,0)</f>
        <v>0</v>
      </c>
      <c r="BH77" s="4">
        <f>IF(BH$2=Calculation!$H$6,Data!BA77,0)</f>
        <v>0</v>
      </c>
      <c r="BI77" s="6">
        <f t="shared" si="16"/>
        <v>0</v>
      </c>
      <c r="BJ77" s="78">
        <f>IF(Calculation!$I$6="Yes",Data!BB77,0)</f>
        <v>0</v>
      </c>
      <c r="BK77" s="18">
        <f>IF(BK$2=Calculation!$M$4,0,0)</f>
        <v>0</v>
      </c>
      <c r="BL77" s="4">
        <f>IF(BL$2=Calculation!$M$4,Data!BW77,0)</f>
        <v>0</v>
      </c>
      <c r="BM77" s="4">
        <f>IF(BM$2=Calculation!$M$4,Data!BX77,0)</f>
        <v>0</v>
      </c>
      <c r="BN77" s="4">
        <f>IF(BN$2=Calculation!$M$4,Data!BY77,0)</f>
        <v>0</v>
      </c>
      <c r="BO77" s="4">
        <f>IF(BO$2=Calculation!$M$4,Data!BZ77,0)</f>
        <v>0</v>
      </c>
      <c r="BP77" s="6">
        <f t="shared" si="10"/>
        <v>0</v>
      </c>
      <c r="BQ77" s="4">
        <f>IF(Calculation!$K$6='Reference Data'!BQ$2,Data!BC77,0)</f>
        <v>0</v>
      </c>
      <c r="BR77" s="4">
        <f>IF(Calculation!$K$6='Reference Data'!BR$2,Data!BD77,0)</f>
        <v>0</v>
      </c>
      <c r="BS77" s="4">
        <f>IF(Calculation!$K$6='Reference Data'!BS$2,Data!BE77,0)</f>
        <v>0</v>
      </c>
      <c r="BT77" s="4">
        <f>IF(Calculation!$K$6='Reference Data'!BT$2,Data!BF77,0)</f>
        <v>29.103</v>
      </c>
      <c r="BU77" s="80">
        <f t="shared" si="11"/>
        <v>29.103</v>
      </c>
      <c r="BV77" s="18">
        <f>IF(Calculation!$L$6="Yes",IF((Calculation!J81)&lt;Calculation!K81,(Calculation!J81-Calculation!K81)*Calculation!$L$5,0),0)</f>
        <v>-1.0470142694063966</v>
      </c>
      <c r="BW77" s="83">
        <f>IF(Calculation!$M$6="Yes",'Reference Data'!BP77*Calculation!$M$5,0)</f>
        <v>0</v>
      </c>
      <c r="BX77" s="18">
        <f>IF(Calculation!$N$6='Reference Data'!BX$2,0,0)</f>
        <v>0</v>
      </c>
      <c r="BY77" s="4">
        <f>IF(Calculation!$N$6='Reference Data'!BY$2,Data!AU77*Calculation!$N$5,0)</f>
        <v>0</v>
      </c>
      <c r="BZ77" s="4">
        <f>IF(Calculation!$N$6='Reference Data'!BZ$2,Data!AV77*Calculation!$N$5,0)</f>
        <v>0</v>
      </c>
      <c r="CA77" s="4">
        <f>IF(Calculation!$N$6='Reference Data'!CA$2,Data!AW77*Calculation!$N$5,0)</f>
        <v>0</v>
      </c>
      <c r="CB77" s="4">
        <f>IF(Calculation!$N$6='Reference Data'!CB$2,Data!AX77*Calculation!$N$5,0)</f>
        <v>0</v>
      </c>
      <c r="CC77" s="4">
        <f>IF(Calculation!$N$6='Reference Data'!CC$2,Data!AY77*Calculation!$N$5,0)</f>
        <v>0</v>
      </c>
      <c r="CD77" s="4">
        <f>IF(Calculation!$N$6='Reference Data'!CD$2,Data!AZ77*Calculation!$N$5,0)</f>
        <v>0</v>
      </c>
      <c r="CE77" s="4">
        <f>IF(Calculation!$N$6='Reference Data'!CE$2,Data!BA77*Calculation!$N$5,0)</f>
        <v>0</v>
      </c>
      <c r="CF77" s="6">
        <f t="shared" si="17"/>
        <v>0</v>
      </c>
      <c r="CG77" s="83">
        <f>IF(Calculation!$O$6="Yes",IF((Calculation!J81-'Reference Data'!BU77)&gt;0,(Calculation!J81-'Reference Data'!BU77)*Calculation!$O$5,0),0)</f>
        <v>0</v>
      </c>
      <c r="CH77" s="6">
        <f>IF(Calculation!$P$6="Yes",'Proportional Share Calculation'!E80,0)</f>
        <v>0.8103673255396959</v>
      </c>
    </row>
    <row r="78" spans="1:86" ht="15">
      <c r="A78" s="12">
        <v>10237</v>
      </c>
      <c r="B78" s="165" t="s">
        <v>84</v>
      </c>
      <c r="C78" s="18">
        <f>IF(Calculation!$C$6='Reference Data'!C$2,Data!C78,0)</f>
        <v>0</v>
      </c>
      <c r="D78" s="4">
        <f>IF(Calculation!$C$6='Reference Data'!D$2,Data!D78,0)</f>
        <v>0</v>
      </c>
      <c r="E78" s="4">
        <f>IF(Calculation!$C$6='Reference Data'!E$2,Data!E78,0)</f>
        <v>106.11690547945204</v>
      </c>
      <c r="F78" s="4">
        <f>IF(Calculation!$C$6='Reference Data'!F$2,Data!F78,0)</f>
        <v>0</v>
      </c>
      <c r="G78" s="4">
        <f>IF(Calculation!$C$6='Reference Data'!G$2,Data!G78,0)</f>
        <v>0</v>
      </c>
      <c r="H78" s="4">
        <f>IF(Calculation!$C$6='Reference Data'!H$2,Data!H78,0)</f>
        <v>0</v>
      </c>
      <c r="I78" s="4">
        <f>IF(Calculation!$C$6='Reference Data'!I$2,Data!I78,0)</f>
        <v>0</v>
      </c>
      <c r="J78" s="4">
        <f>IF(Calculation!$C$6='Reference Data'!J$2,Data!J78,0)</f>
        <v>0</v>
      </c>
      <c r="K78" s="4">
        <f>IF(Calculation!$C$6='Reference Data'!K$2,Data!K78,0)</f>
        <v>0</v>
      </c>
      <c r="L78" s="4">
        <f>IF(Calculation!$C$6='Reference Data'!L$2,Data!L78,0)</f>
        <v>0</v>
      </c>
      <c r="M78" s="4">
        <f>IF(Calculation!$C$6='Reference Data'!M$2,Data!M78,0)</f>
        <v>0</v>
      </c>
      <c r="N78" s="4">
        <f>IF(Calculation!$C$6='Reference Data'!N$2,Data!N78,0)</f>
        <v>0</v>
      </c>
      <c r="O78" s="4">
        <f>IF(Calculation!$C$6='Reference Data'!O$2,Data!O78,0)</f>
        <v>0</v>
      </c>
      <c r="P78" s="4">
        <f>IF(Calculation!$C$6='Reference Data'!P$2,Data!P78,0)</f>
        <v>0</v>
      </c>
      <c r="Q78" s="4">
        <f>IF(Calculation!$C$6='Reference Data'!Q$2,Data!Q78,0)</f>
        <v>0</v>
      </c>
      <c r="R78" s="21">
        <f t="shared" si="12"/>
        <v>106.11690547945204</v>
      </c>
      <c r="S78" s="18">
        <f>IF(Calculation!$D$6="Yes",Data!R78,0)</f>
        <v>0</v>
      </c>
      <c r="T78" s="18">
        <f>IF(T$2=Calculation!$E$6,Data!S78,0)</f>
        <v>0</v>
      </c>
      <c r="U78" s="4">
        <f>IF(U$2=Calculation!$E$6,Data!T78,0)</f>
        <v>0</v>
      </c>
      <c r="V78" s="4">
        <f>IF(V$2=Calculation!$E$6,Data!U78,0)</f>
        <v>0</v>
      </c>
      <c r="W78" s="4">
        <f>IF(W$2=Calculation!$E$6,Data!V78,0)</f>
        <v>0</v>
      </c>
      <c r="X78" s="4">
        <f>IF(X$2=Calculation!$E$6,Data!W78,0)</f>
        <v>0</v>
      </c>
      <c r="Y78" s="4">
        <f>IF(Y$2=Calculation!$E$6,Data!X78,0)</f>
        <v>0</v>
      </c>
      <c r="Z78" s="4">
        <f>IF(Z$2=Calculation!$E$6,Data!Y78,0)</f>
        <v>0</v>
      </c>
      <c r="AA78" s="4">
        <f>IF(AA$2=Calculation!$E$6,Data!Z78,0)</f>
        <v>0</v>
      </c>
      <c r="AB78" s="4">
        <f>IF(AB$2=Calculation!$E$6,Data!AA78,0)</f>
        <v>0</v>
      </c>
      <c r="AC78" s="4">
        <f>IF(AC$2=Calculation!$E$6,Data!AB78,0)</f>
        <v>0</v>
      </c>
      <c r="AD78" s="4">
        <f>IF(AD$2=Calculation!$E$6,Data!AC78,0)</f>
        <v>0</v>
      </c>
      <c r="AE78" s="4">
        <f>IF(AE$2=Calculation!$E$6,Data!AD78,0)</f>
        <v>0</v>
      </c>
      <c r="AF78" s="4">
        <f>IF(AF$2=Calculation!$E$6,Data!AE78,0)</f>
        <v>0</v>
      </c>
      <c r="AG78" s="4">
        <f>IF(AG$2=Calculation!$E$6,Data!AF78,0)</f>
        <v>0</v>
      </c>
      <c r="AH78" s="6">
        <f t="shared" si="13"/>
        <v>0</v>
      </c>
      <c r="AI78" s="18">
        <f>IF(AI$2=Calculation!$F$6,0,0)</f>
        <v>0</v>
      </c>
      <c r="AJ78" s="4">
        <f>IF(AJ$2=Calculation!$F$6,Data!AG78,0)</f>
        <v>0</v>
      </c>
      <c r="AK78" s="4">
        <f>IF(AK$2=Calculation!$F$6,Data!AH78,0)</f>
        <v>1.1896118721461186</v>
      </c>
      <c r="AL78" s="4">
        <f>IF(AL$2=Calculation!$F$6,Data!AI78,0)</f>
        <v>0</v>
      </c>
      <c r="AM78" s="4">
        <f>IF(AM$2=Calculation!$F$6,Data!AJ78,0)</f>
        <v>0</v>
      </c>
      <c r="AN78" s="4">
        <f>IF(AN$2=Calculation!$F$6,Data!AK78,0)</f>
        <v>0</v>
      </c>
      <c r="AO78" s="4">
        <f>IF(AO$2=Calculation!$F$6,Data!AL78,0)</f>
        <v>0</v>
      </c>
      <c r="AP78" s="4">
        <f>IF(AP$2=Calculation!$F$6,Data!AM78,0)</f>
        <v>0</v>
      </c>
      <c r="AQ78" s="6">
        <f t="shared" si="14"/>
        <v>1.1896118721461186</v>
      </c>
      <c r="AR78" s="18">
        <f>IF(AR$2=Calculation!$G$6,0,0)</f>
        <v>0</v>
      </c>
      <c r="AS78" s="4">
        <f>IF(AS$2=Calculation!$G$6,Data!AN78,0)</f>
        <v>0</v>
      </c>
      <c r="AT78" s="4">
        <f>IF(AT$2=Calculation!$G$6,Data!AO78,0)</f>
        <v>0</v>
      </c>
      <c r="AU78" s="4">
        <f>IF(AU$2=Calculation!$G$6,Data!AP78,0)</f>
        <v>0</v>
      </c>
      <c r="AV78" s="4">
        <f>IF(AV$2=Calculation!$G$6,Data!AQ78,0)</f>
        <v>0</v>
      </c>
      <c r="AW78" s="4">
        <f>IF(AW$2=Calculation!$G$6,Data!AR78,0)</f>
        <v>0</v>
      </c>
      <c r="AX78" s="4">
        <f>IF(AX$2=Calculation!$G$6,Data!AS78,0)</f>
        <v>0</v>
      </c>
      <c r="AY78" s="4">
        <f>IF(AY$2=Calculation!$G$6,Data!AT78,0)</f>
        <v>0</v>
      </c>
      <c r="AZ78" s="6">
        <f t="shared" si="15"/>
        <v>0</v>
      </c>
      <c r="BA78" s="18">
        <f>IF(BA$2=Calculation!$H$6,0,0)</f>
        <v>0</v>
      </c>
      <c r="BB78" s="4">
        <f>IF(BB$2=Calculation!$H$6,Data!AU78,0)</f>
        <v>0</v>
      </c>
      <c r="BC78" s="4">
        <f>IF(BC$2=Calculation!$H$6,Data!AV78,0)</f>
        <v>0</v>
      </c>
      <c r="BD78" s="4">
        <f>IF(BD$2=Calculation!$H$6,Data!AW78,0)</f>
        <v>0</v>
      </c>
      <c r="BE78" s="4">
        <f>IF(BE$2=Calculation!$H$6,Data!AX78,0)</f>
        <v>0</v>
      </c>
      <c r="BF78" s="4">
        <f>IF(BF$2=Calculation!$H$6,Data!AY78,0)</f>
        <v>0</v>
      </c>
      <c r="BG78" s="4">
        <f>IF(BG$2=Calculation!$H$6,Data!AZ78,0)</f>
        <v>0</v>
      </c>
      <c r="BH78" s="4">
        <f>IF(BH$2=Calculation!$H$6,Data!BA78,0)</f>
        <v>0</v>
      </c>
      <c r="BI78" s="6">
        <f t="shared" si="16"/>
        <v>0</v>
      </c>
      <c r="BJ78" s="78">
        <f>IF(Calculation!$I$6="Yes",Data!BB78,0)</f>
        <v>0</v>
      </c>
      <c r="BK78" s="18">
        <f>IF(BK$2=Calculation!$M$4,0,0)</f>
        <v>0</v>
      </c>
      <c r="BL78" s="4">
        <f>IF(BL$2=Calculation!$M$4,Data!BW78,0)</f>
        <v>0</v>
      </c>
      <c r="BM78" s="4">
        <f>IF(BM$2=Calculation!$M$4,Data!BX78,0)</f>
        <v>0.24599999999999997</v>
      </c>
      <c r="BN78" s="4">
        <f>IF(BN$2=Calculation!$M$4,Data!BY78,0)</f>
        <v>0</v>
      </c>
      <c r="BO78" s="4">
        <f>IF(BO$2=Calculation!$M$4,Data!BZ78,0)</f>
        <v>0</v>
      </c>
      <c r="BP78" s="6">
        <f t="shared" si="10"/>
        <v>0.24599999999999997</v>
      </c>
      <c r="BQ78" s="4">
        <f>IF(Calculation!$K$6='Reference Data'!BQ$2,Data!BC78,0)</f>
        <v>0</v>
      </c>
      <c r="BR78" s="4">
        <f>IF(Calculation!$K$6='Reference Data'!BR$2,Data!BD78,0)</f>
        <v>0</v>
      </c>
      <c r="BS78" s="4">
        <f>IF(Calculation!$K$6='Reference Data'!BS$2,Data!BE78,0)</f>
        <v>0</v>
      </c>
      <c r="BT78" s="4">
        <f>IF(Calculation!$K$6='Reference Data'!BT$2,Data!BF78,0)</f>
        <v>113.732</v>
      </c>
      <c r="BU78" s="80">
        <f t="shared" si="11"/>
        <v>113.732</v>
      </c>
      <c r="BV78" s="18">
        <f>IF(Calculation!$L$6="Yes",IF((Calculation!J82)&lt;Calculation!K82,(Calculation!J82-Calculation!K82)*Calculation!$L$5,0),0)</f>
        <v>-8.804706392694072</v>
      </c>
      <c r="BW78" s="83">
        <f>IF(Calculation!$M$6="Yes",'Reference Data'!BP78*Calculation!$M$5,0)</f>
        <v>0.12299999999999998</v>
      </c>
      <c r="BX78" s="18">
        <f>IF(Calculation!$N$6='Reference Data'!BX$2,0,0)</f>
        <v>0</v>
      </c>
      <c r="BY78" s="4">
        <f>IF(Calculation!$N$6='Reference Data'!BY$2,Data!AU78*Calculation!$N$5,0)</f>
        <v>0</v>
      </c>
      <c r="BZ78" s="4">
        <f>IF(Calculation!$N$6='Reference Data'!BZ$2,Data!AV78*Calculation!$N$5,0)</f>
        <v>0</v>
      </c>
      <c r="CA78" s="4">
        <f>IF(Calculation!$N$6='Reference Data'!CA$2,Data!AW78*Calculation!$N$5,0)</f>
        <v>0</v>
      </c>
      <c r="CB78" s="4">
        <f>IF(Calculation!$N$6='Reference Data'!CB$2,Data!AX78*Calculation!$N$5,0)</f>
        <v>0</v>
      </c>
      <c r="CC78" s="4">
        <f>IF(Calculation!$N$6='Reference Data'!CC$2,Data!AY78*Calculation!$N$5,0)</f>
        <v>0</v>
      </c>
      <c r="CD78" s="4">
        <f>IF(Calculation!$N$6='Reference Data'!CD$2,Data!AZ78*Calculation!$N$5,0)</f>
        <v>0</v>
      </c>
      <c r="CE78" s="4">
        <f>IF(Calculation!$N$6='Reference Data'!CE$2,Data!BA78*Calculation!$N$5,0)</f>
        <v>0</v>
      </c>
      <c r="CF78" s="6">
        <f t="shared" si="17"/>
        <v>0</v>
      </c>
      <c r="CG78" s="83">
        <f>IF(Calculation!$O$6="Yes",IF((Calculation!J82-'Reference Data'!BU78)&gt;0,(Calculation!J82-'Reference Data'!BU78)*Calculation!$O$5,0),0)</f>
        <v>0</v>
      </c>
      <c r="CH78" s="6">
        <f>IF(Calculation!$P$6="Yes",'Proportional Share Calculation'!E81,0)</f>
        <v>3.0342660669692023</v>
      </c>
    </row>
    <row r="79" spans="1:86" ht="15">
      <c r="A79" s="12">
        <v>10239</v>
      </c>
      <c r="B79" s="165" t="s">
        <v>85</v>
      </c>
      <c r="C79" s="18">
        <f>IF(Calculation!$C$6='Reference Data'!C$2,Data!C79,0)</f>
        <v>0</v>
      </c>
      <c r="D79" s="4">
        <f>IF(Calculation!$C$6='Reference Data'!D$2,Data!D79,0)</f>
        <v>0</v>
      </c>
      <c r="E79" s="4">
        <f>IF(Calculation!$C$6='Reference Data'!E$2,Data!E79,0)</f>
        <v>14.428961415525112</v>
      </c>
      <c r="F79" s="4">
        <f>IF(Calculation!$C$6='Reference Data'!F$2,Data!F79,0)</f>
        <v>0</v>
      </c>
      <c r="G79" s="4">
        <f>IF(Calculation!$C$6='Reference Data'!G$2,Data!G79,0)</f>
        <v>0</v>
      </c>
      <c r="H79" s="4">
        <f>IF(Calculation!$C$6='Reference Data'!H$2,Data!H79,0)</f>
        <v>0</v>
      </c>
      <c r="I79" s="4">
        <f>IF(Calculation!$C$6='Reference Data'!I$2,Data!I79,0)</f>
        <v>0</v>
      </c>
      <c r="J79" s="4">
        <f>IF(Calculation!$C$6='Reference Data'!J$2,Data!J79,0)</f>
        <v>0</v>
      </c>
      <c r="K79" s="4">
        <f>IF(Calculation!$C$6='Reference Data'!K$2,Data!K79,0)</f>
        <v>0</v>
      </c>
      <c r="L79" s="4">
        <f>IF(Calculation!$C$6='Reference Data'!L$2,Data!L79,0)</f>
        <v>0</v>
      </c>
      <c r="M79" s="4">
        <f>IF(Calculation!$C$6='Reference Data'!M$2,Data!M79,0)</f>
        <v>0</v>
      </c>
      <c r="N79" s="4">
        <f>IF(Calculation!$C$6='Reference Data'!N$2,Data!N79,0)</f>
        <v>0</v>
      </c>
      <c r="O79" s="4">
        <f>IF(Calculation!$C$6='Reference Data'!O$2,Data!O79,0)</f>
        <v>0</v>
      </c>
      <c r="P79" s="4">
        <f>IF(Calculation!$C$6='Reference Data'!P$2,Data!P79,0)</f>
        <v>0</v>
      </c>
      <c r="Q79" s="4">
        <f>IF(Calculation!$C$6='Reference Data'!Q$2,Data!Q79,0)</f>
        <v>0</v>
      </c>
      <c r="R79" s="21">
        <f t="shared" si="12"/>
        <v>14.428961415525112</v>
      </c>
      <c r="S79" s="18">
        <f>IF(Calculation!$D$6="Yes",Data!R79,0)</f>
        <v>0</v>
      </c>
      <c r="T79" s="18">
        <f>IF(T$2=Calculation!$E$6,Data!S79,0)</f>
        <v>0</v>
      </c>
      <c r="U79" s="4">
        <f>IF(U$2=Calculation!$E$6,Data!T79,0)</f>
        <v>0</v>
      </c>
      <c r="V79" s="4">
        <f>IF(V$2=Calculation!$E$6,Data!U79,0)</f>
        <v>0</v>
      </c>
      <c r="W79" s="4">
        <f>IF(W$2=Calculation!$E$6,Data!V79,0)</f>
        <v>0</v>
      </c>
      <c r="X79" s="4">
        <f>IF(X$2=Calculation!$E$6,Data!W79,0)</f>
        <v>0</v>
      </c>
      <c r="Y79" s="4">
        <f>IF(Y$2=Calculation!$E$6,Data!X79,0)</f>
        <v>0</v>
      </c>
      <c r="Z79" s="4">
        <f>IF(Z$2=Calculation!$E$6,Data!Y79,0)</f>
        <v>0</v>
      </c>
      <c r="AA79" s="4">
        <f>IF(AA$2=Calculation!$E$6,Data!Z79,0)</f>
        <v>0</v>
      </c>
      <c r="AB79" s="4">
        <f>IF(AB$2=Calculation!$E$6,Data!AA79,0)</f>
        <v>0</v>
      </c>
      <c r="AC79" s="4">
        <f>IF(AC$2=Calculation!$E$6,Data!AB79,0)</f>
        <v>0</v>
      </c>
      <c r="AD79" s="4">
        <f>IF(AD$2=Calculation!$E$6,Data!AC79,0)</f>
        <v>0</v>
      </c>
      <c r="AE79" s="4">
        <f>IF(AE$2=Calculation!$E$6,Data!AD79,0)</f>
        <v>0</v>
      </c>
      <c r="AF79" s="4">
        <f>IF(AF$2=Calculation!$E$6,Data!AE79,0)</f>
        <v>0</v>
      </c>
      <c r="AG79" s="4">
        <f>IF(AG$2=Calculation!$E$6,Data!AF79,0)</f>
        <v>0</v>
      </c>
      <c r="AH79" s="6">
        <f t="shared" si="13"/>
        <v>0</v>
      </c>
      <c r="AI79" s="18">
        <f>IF(AI$2=Calculation!$F$6,0,0)</f>
        <v>0</v>
      </c>
      <c r="AJ79" s="4">
        <f>IF(AJ$2=Calculation!$F$6,Data!AG79,0)</f>
        <v>0</v>
      </c>
      <c r="AK79" s="4">
        <f>IF(AK$2=Calculation!$F$6,Data!AH79,0)</f>
        <v>0</v>
      </c>
      <c r="AL79" s="4">
        <f>IF(AL$2=Calculation!$F$6,Data!AI79,0)</f>
        <v>0</v>
      </c>
      <c r="AM79" s="4">
        <f>IF(AM$2=Calculation!$F$6,Data!AJ79,0)</f>
        <v>0</v>
      </c>
      <c r="AN79" s="4">
        <f>IF(AN$2=Calculation!$F$6,Data!AK79,0)</f>
        <v>0</v>
      </c>
      <c r="AO79" s="4">
        <f>IF(AO$2=Calculation!$F$6,Data!AL79,0)</f>
        <v>0</v>
      </c>
      <c r="AP79" s="4">
        <f>IF(AP$2=Calculation!$F$6,Data!AM79,0)</f>
        <v>0</v>
      </c>
      <c r="AQ79" s="6">
        <f t="shared" si="14"/>
        <v>0</v>
      </c>
      <c r="AR79" s="18">
        <f>IF(AR$2=Calculation!$G$6,0,0)</f>
        <v>0</v>
      </c>
      <c r="AS79" s="4">
        <f>IF(AS$2=Calculation!$G$6,Data!AN79,0)</f>
        <v>0</v>
      </c>
      <c r="AT79" s="4">
        <f>IF(AT$2=Calculation!$G$6,Data!AO79,0)</f>
        <v>0</v>
      </c>
      <c r="AU79" s="4">
        <f>IF(AU$2=Calculation!$G$6,Data!AP79,0)</f>
        <v>0</v>
      </c>
      <c r="AV79" s="4">
        <f>IF(AV$2=Calculation!$G$6,Data!AQ79,0)</f>
        <v>0</v>
      </c>
      <c r="AW79" s="4">
        <f>IF(AW$2=Calculation!$G$6,Data!AR79,0)</f>
        <v>0</v>
      </c>
      <c r="AX79" s="4">
        <f>IF(AX$2=Calculation!$G$6,Data!AS79,0)</f>
        <v>0</v>
      </c>
      <c r="AY79" s="4">
        <f>IF(AY$2=Calculation!$G$6,Data!AT79,0)</f>
        <v>0</v>
      </c>
      <c r="AZ79" s="6">
        <f t="shared" si="15"/>
        <v>0</v>
      </c>
      <c r="BA79" s="18">
        <f>IF(BA$2=Calculation!$H$6,0,0)</f>
        <v>0</v>
      </c>
      <c r="BB79" s="4">
        <f>IF(BB$2=Calculation!$H$6,Data!AU79,0)</f>
        <v>0</v>
      </c>
      <c r="BC79" s="4">
        <f>IF(BC$2=Calculation!$H$6,Data!AV79,0)</f>
        <v>0</v>
      </c>
      <c r="BD79" s="4">
        <f>IF(BD$2=Calculation!$H$6,Data!AW79,0)</f>
        <v>0</v>
      </c>
      <c r="BE79" s="4">
        <f>IF(BE$2=Calculation!$H$6,Data!AX79,0)</f>
        <v>0</v>
      </c>
      <c r="BF79" s="4">
        <f>IF(BF$2=Calculation!$H$6,Data!AY79,0)</f>
        <v>0</v>
      </c>
      <c r="BG79" s="4">
        <f>IF(BG$2=Calculation!$H$6,Data!AZ79,0)</f>
        <v>0</v>
      </c>
      <c r="BH79" s="4">
        <f>IF(BH$2=Calculation!$H$6,Data!BA79,0)</f>
        <v>0</v>
      </c>
      <c r="BI79" s="6">
        <f t="shared" si="16"/>
        <v>0</v>
      </c>
      <c r="BJ79" s="78">
        <f>IF(Calculation!$I$6="Yes",Data!BB79,0)</f>
        <v>0</v>
      </c>
      <c r="BK79" s="18">
        <f>IF(BK$2=Calculation!$M$4,0,0)</f>
        <v>0</v>
      </c>
      <c r="BL79" s="4">
        <f>IF(BL$2=Calculation!$M$4,Data!BW79,0)</f>
        <v>0</v>
      </c>
      <c r="BM79" s="4">
        <f>IF(BM$2=Calculation!$M$4,Data!BX79,0)</f>
        <v>0</v>
      </c>
      <c r="BN79" s="4">
        <f>IF(BN$2=Calculation!$M$4,Data!BY79,0)</f>
        <v>0</v>
      </c>
      <c r="BO79" s="4">
        <f>IF(BO$2=Calculation!$M$4,Data!BZ79,0)</f>
        <v>0</v>
      </c>
      <c r="BP79" s="6">
        <f t="shared" si="10"/>
        <v>0</v>
      </c>
      <c r="BQ79" s="4">
        <f>IF(Calculation!$K$6='Reference Data'!BQ$2,Data!BC79,0)</f>
        <v>0</v>
      </c>
      <c r="BR79" s="4">
        <f>IF(Calculation!$K$6='Reference Data'!BR$2,Data!BD79,0)</f>
        <v>0</v>
      </c>
      <c r="BS79" s="4">
        <f>IF(Calculation!$K$6='Reference Data'!BS$2,Data!BE79,0)</f>
        <v>0</v>
      </c>
      <c r="BT79" s="4">
        <f>IF(Calculation!$K$6='Reference Data'!BT$2,Data!BF79,0)</f>
        <v>14</v>
      </c>
      <c r="BU79" s="80">
        <f t="shared" si="11"/>
        <v>14</v>
      </c>
      <c r="BV79" s="18">
        <f>IF(Calculation!$L$6="Yes",IF((Calculation!J83)&lt;Calculation!K83,(Calculation!J83-Calculation!K83)*Calculation!$L$5,0),0)</f>
        <v>0</v>
      </c>
      <c r="BW79" s="83">
        <f>IF(Calculation!$M$6="Yes",'Reference Data'!BP79*Calculation!$M$5,0)</f>
        <v>0</v>
      </c>
      <c r="BX79" s="18">
        <f>IF(Calculation!$N$6='Reference Data'!BX$2,0,0)</f>
        <v>0</v>
      </c>
      <c r="BY79" s="4">
        <f>IF(Calculation!$N$6='Reference Data'!BY$2,Data!AU79*Calculation!$N$5,0)</f>
        <v>0</v>
      </c>
      <c r="BZ79" s="4">
        <f>IF(Calculation!$N$6='Reference Data'!BZ$2,Data!AV79*Calculation!$N$5,0)</f>
        <v>0</v>
      </c>
      <c r="CA79" s="4">
        <f>IF(Calculation!$N$6='Reference Data'!CA$2,Data!AW79*Calculation!$N$5,0)</f>
        <v>0</v>
      </c>
      <c r="CB79" s="4">
        <f>IF(Calculation!$N$6='Reference Data'!CB$2,Data!AX79*Calculation!$N$5,0)</f>
        <v>0</v>
      </c>
      <c r="CC79" s="4">
        <f>IF(Calculation!$N$6='Reference Data'!CC$2,Data!AY79*Calculation!$N$5,0)</f>
        <v>0</v>
      </c>
      <c r="CD79" s="4">
        <f>IF(Calculation!$N$6='Reference Data'!CD$2,Data!AZ79*Calculation!$N$5,0)</f>
        <v>0</v>
      </c>
      <c r="CE79" s="4">
        <f>IF(Calculation!$N$6='Reference Data'!CE$2,Data!BA79*Calculation!$N$5,0)</f>
        <v>0</v>
      </c>
      <c r="CF79" s="6">
        <f t="shared" si="17"/>
        <v>0</v>
      </c>
      <c r="CG79" s="83">
        <f>IF(Calculation!$O$6="Yes",IF((Calculation!J83-'Reference Data'!BU79)&gt;0,(Calculation!J83-'Reference Data'!BU79)*Calculation!$O$5,0),0)</f>
        <v>0.10724035388127806</v>
      </c>
      <c r="CH79" s="6">
        <f>IF(Calculation!$P$6="Yes",'Proportional Share Calculation'!E82,0)</f>
        <v>0.40747264224098845</v>
      </c>
    </row>
    <row r="80" spans="1:86" ht="15">
      <c r="A80" s="12">
        <v>10242</v>
      </c>
      <c r="B80" s="165" t="s">
        <v>86</v>
      </c>
      <c r="C80" s="18">
        <f>IF(Calculation!$C$6='Reference Data'!C$2,Data!C80,0)</f>
        <v>0</v>
      </c>
      <c r="D80" s="4">
        <f>IF(Calculation!$C$6='Reference Data'!D$2,Data!D80,0)</f>
        <v>0</v>
      </c>
      <c r="E80" s="4">
        <f>IF(Calculation!$C$6='Reference Data'!E$2,Data!E80,0)</f>
        <v>10.073473972602738</v>
      </c>
      <c r="F80" s="4">
        <f>IF(Calculation!$C$6='Reference Data'!F$2,Data!F80,0)</f>
        <v>0</v>
      </c>
      <c r="G80" s="4">
        <f>IF(Calculation!$C$6='Reference Data'!G$2,Data!G80,0)</f>
        <v>0</v>
      </c>
      <c r="H80" s="4">
        <f>IF(Calculation!$C$6='Reference Data'!H$2,Data!H80,0)</f>
        <v>0</v>
      </c>
      <c r="I80" s="4">
        <f>IF(Calculation!$C$6='Reference Data'!I$2,Data!I80,0)</f>
        <v>0</v>
      </c>
      <c r="J80" s="4">
        <f>IF(Calculation!$C$6='Reference Data'!J$2,Data!J80,0)</f>
        <v>0</v>
      </c>
      <c r="K80" s="4">
        <f>IF(Calculation!$C$6='Reference Data'!K$2,Data!K80,0)</f>
        <v>0</v>
      </c>
      <c r="L80" s="4">
        <f>IF(Calculation!$C$6='Reference Data'!L$2,Data!L80,0)</f>
        <v>0</v>
      </c>
      <c r="M80" s="4">
        <f>IF(Calculation!$C$6='Reference Data'!M$2,Data!M80,0)</f>
        <v>0</v>
      </c>
      <c r="N80" s="4">
        <f>IF(Calculation!$C$6='Reference Data'!N$2,Data!N80,0)</f>
        <v>0</v>
      </c>
      <c r="O80" s="4">
        <f>IF(Calculation!$C$6='Reference Data'!O$2,Data!O80,0)</f>
        <v>0</v>
      </c>
      <c r="P80" s="4">
        <f>IF(Calculation!$C$6='Reference Data'!P$2,Data!P80,0)</f>
        <v>0</v>
      </c>
      <c r="Q80" s="4">
        <f>IF(Calculation!$C$6='Reference Data'!Q$2,Data!Q80,0)</f>
        <v>0</v>
      </c>
      <c r="R80" s="21">
        <f t="shared" si="12"/>
        <v>10.073473972602738</v>
      </c>
      <c r="S80" s="18">
        <f>IF(Calculation!$D$6="Yes",Data!R80,0)</f>
        <v>0</v>
      </c>
      <c r="T80" s="18">
        <f>IF(T$2=Calculation!$E$6,Data!S80,0)</f>
        <v>0</v>
      </c>
      <c r="U80" s="4">
        <f>IF(U$2=Calculation!$E$6,Data!T80,0)</f>
        <v>0</v>
      </c>
      <c r="V80" s="4">
        <f>IF(V$2=Calculation!$E$6,Data!U80,0)</f>
        <v>0</v>
      </c>
      <c r="W80" s="4">
        <f>IF(W$2=Calculation!$E$6,Data!V80,0)</f>
        <v>0</v>
      </c>
      <c r="X80" s="4">
        <f>IF(X$2=Calculation!$E$6,Data!W80,0)</f>
        <v>0</v>
      </c>
      <c r="Y80" s="4">
        <f>IF(Y$2=Calculation!$E$6,Data!X80,0)</f>
        <v>0</v>
      </c>
      <c r="Z80" s="4">
        <f>IF(Z$2=Calculation!$E$6,Data!Y80,0)</f>
        <v>0</v>
      </c>
      <c r="AA80" s="4">
        <f>IF(AA$2=Calculation!$E$6,Data!Z80,0)</f>
        <v>0</v>
      </c>
      <c r="AB80" s="4">
        <f>IF(AB$2=Calculation!$E$6,Data!AA80,0)</f>
        <v>0</v>
      </c>
      <c r="AC80" s="4">
        <f>IF(AC$2=Calculation!$E$6,Data!AB80,0)</f>
        <v>0</v>
      </c>
      <c r="AD80" s="4">
        <f>IF(AD$2=Calculation!$E$6,Data!AC80,0)</f>
        <v>0</v>
      </c>
      <c r="AE80" s="4">
        <f>IF(AE$2=Calculation!$E$6,Data!AD80,0)</f>
        <v>0</v>
      </c>
      <c r="AF80" s="4">
        <f>IF(AF$2=Calculation!$E$6,Data!AE80,0)</f>
        <v>0</v>
      </c>
      <c r="AG80" s="4">
        <f>IF(AG$2=Calculation!$E$6,Data!AF80,0)</f>
        <v>0</v>
      </c>
      <c r="AH80" s="6">
        <f t="shared" si="13"/>
        <v>0</v>
      </c>
      <c r="AI80" s="18">
        <f>IF(AI$2=Calculation!$F$6,0,0)</f>
        <v>0</v>
      </c>
      <c r="AJ80" s="4">
        <f>IF(AJ$2=Calculation!$F$6,Data!AG80,0)</f>
        <v>0</v>
      </c>
      <c r="AK80" s="4">
        <f>IF(AK$2=Calculation!$F$6,Data!AH80,0)</f>
        <v>0</v>
      </c>
      <c r="AL80" s="4">
        <f>IF(AL$2=Calculation!$F$6,Data!AI80,0)</f>
        <v>0</v>
      </c>
      <c r="AM80" s="4">
        <f>IF(AM$2=Calculation!$F$6,Data!AJ80,0)</f>
        <v>0</v>
      </c>
      <c r="AN80" s="4">
        <f>IF(AN$2=Calculation!$F$6,Data!AK80,0)</f>
        <v>0</v>
      </c>
      <c r="AO80" s="4">
        <f>IF(AO$2=Calculation!$F$6,Data!AL80,0)</f>
        <v>0</v>
      </c>
      <c r="AP80" s="4">
        <f>IF(AP$2=Calculation!$F$6,Data!AM80,0)</f>
        <v>0</v>
      </c>
      <c r="AQ80" s="6">
        <f t="shared" si="14"/>
        <v>0</v>
      </c>
      <c r="AR80" s="18">
        <f>IF(AR$2=Calculation!$G$6,0,0)</f>
        <v>0</v>
      </c>
      <c r="AS80" s="4">
        <f>IF(AS$2=Calculation!$G$6,Data!AN80,0)</f>
        <v>0</v>
      </c>
      <c r="AT80" s="4">
        <f>IF(AT$2=Calculation!$G$6,Data!AO80,0)</f>
        <v>0</v>
      </c>
      <c r="AU80" s="4">
        <f>IF(AU$2=Calculation!$G$6,Data!AP80,0)</f>
        <v>0</v>
      </c>
      <c r="AV80" s="4">
        <f>IF(AV$2=Calculation!$G$6,Data!AQ80,0)</f>
        <v>0</v>
      </c>
      <c r="AW80" s="4">
        <f>IF(AW$2=Calculation!$G$6,Data!AR80,0)</f>
        <v>0</v>
      </c>
      <c r="AX80" s="4">
        <f>IF(AX$2=Calculation!$G$6,Data!AS80,0)</f>
        <v>0</v>
      </c>
      <c r="AY80" s="4">
        <f>IF(AY$2=Calculation!$G$6,Data!AT80,0)</f>
        <v>0</v>
      </c>
      <c r="AZ80" s="6">
        <f t="shared" si="15"/>
        <v>0</v>
      </c>
      <c r="BA80" s="18">
        <f>IF(BA$2=Calculation!$H$6,0,0)</f>
        <v>0</v>
      </c>
      <c r="BB80" s="4">
        <f>IF(BB$2=Calculation!$H$6,Data!AU80,0)</f>
        <v>0</v>
      </c>
      <c r="BC80" s="4">
        <f>IF(BC$2=Calculation!$H$6,Data!AV80,0)</f>
        <v>0</v>
      </c>
      <c r="BD80" s="4">
        <f>IF(BD$2=Calculation!$H$6,Data!AW80,0)</f>
        <v>0</v>
      </c>
      <c r="BE80" s="4">
        <f>IF(BE$2=Calculation!$H$6,Data!AX80,0)</f>
        <v>0</v>
      </c>
      <c r="BF80" s="4">
        <f>IF(BF$2=Calculation!$H$6,Data!AY80,0)</f>
        <v>0</v>
      </c>
      <c r="BG80" s="4">
        <f>IF(BG$2=Calculation!$H$6,Data!AZ80,0)</f>
        <v>0</v>
      </c>
      <c r="BH80" s="4">
        <f>IF(BH$2=Calculation!$H$6,Data!BA80,0)</f>
        <v>0</v>
      </c>
      <c r="BI80" s="6">
        <f t="shared" si="16"/>
        <v>0</v>
      </c>
      <c r="BJ80" s="78">
        <f>IF(Calculation!$I$6="Yes",Data!BB80,0)</f>
        <v>0</v>
      </c>
      <c r="BK80" s="18">
        <f>IF(BK$2=Calculation!$M$4,0,0)</f>
        <v>0</v>
      </c>
      <c r="BL80" s="4">
        <f>IF(BL$2=Calculation!$M$4,Data!BW80,0)</f>
        <v>0</v>
      </c>
      <c r="BM80" s="4">
        <f>IF(BM$2=Calculation!$M$4,Data!BX80,0)</f>
        <v>0</v>
      </c>
      <c r="BN80" s="4">
        <f>IF(BN$2=Calculation!$M$4,Data!BY80,0)</f>
        <v>0</v>
      </c>
      <c r="BO80" s="4">
        <f>IF(BO$2=Calculation!$M$4,Data!BZ80,0)</f>
        <v>0</v>
      </c>
      <c r="BP80" s="6">
        <f t="shared" si="10"/>
        <v>0</v>
      </c>
      <c r="BQ80" s="4">
        <f>IF(Calculation!$K$6='Reference Data'!BQ$2,Data!BC80,0)</f>
        <v>0</v>
      </c>
      <c r="BR80" s="4">
        <f>IF(Calculation!$K$6='Reference Data'!BR$2,Data!BD80,0)</f>
        <v>0</v>
      </c>
      <c r="BS80" s="4">
        <f>IF(Calculation!$K$6='Reference Data'!BS$2,Data!BE80,0)</f>
        <v>0</v>
      </c>
      <c r="BT80" s="4">
        <f>IF(Calculation!$K$6='Reference Data'!BT$2,Data!BF80,0)</f>
        <v>9.526</v>
      </c>
      <c r="BU80" s="80">
        <f t="shared" si="11"/>
        <v>9.526</v>
      </c>
      <c r="BV80" s="18">
        <f>IF(Calculation!$L$6="Yes",IF((Calculation!J84)&lt;Calculation!K84,(Calculation!J84-Calculation!K84)*Calculation!$L$5,0),0)</f>
        <v>0</v>
      </c>
      <c r="BW80" s="83">
        <f>IF(Calculation!$M$6="Yes",'Reference Data'!BP80*Calculation!$M$5,0)</f>
        <v>0</v>
      </c>
      <c r="BX80" s="18">
        <f>IF(Calculation!$N$6='Reference Data'!BX$2,0,0)</f>
        <v>0</v>
      </c>
      <c r="BY80" s="4">
        <f>IF(Calculation!$N$6='Reference Data'!BY$2,Data!AU80*Calculation!$N$5,0)</f>
        <v>0</v>
      </c>
      <c r="BZ80" s="4">
        <f>IF(Calculation!$N$6='Reference Data'!BZ$2,Data!AV80*Calculation!$N$5,0)</f>
        <v>0</v>
      </c>
      <c r="CA80" s="4">
        <f>IF(Calculation!$N$6='Reference Data'!CA$2,Data!AW80*Calculation!$N$5,0)</f>
        <v>0</v>
      </c>
      <c r="CB80" s="4">
        <f>IF(Calculation!$N$6='Reference Data'!CB$2,Data!AX80*Calculation!$N$5,0)</f>
        <v>0</v>
      </c>
      <c r="CC80" s="4">
        <f>IF(Calculation!$N$6='Reference Data'!CC$2,Data!AY80*Calculation!$N$5,0)</f>
        <v>0</v>
      </c>
      <c r="CD80" s="4">
        <f>IF(Calculation!$N$6='Reference Data'!CD$2,Data!AZ80*Calculation!$N$5,0)</f>
        <v>0</v>
      </c>
      <c r="CE80" s="4">
        <f>IF(Calculation!$N$6='Reference Data'!CE$2,Data!BA80*Calculation!$N$5,0)</f>
        <v>0</v>
      </c>
      <c r="CF80" s="6">
        <f t="shared" si="17"/>
        <v>0</v>
      </c>
      <c r="CG80" s="83">
        <f>IF(Calculation!$O$6="Yes",IF((Calculation!J84-'Reference Data'!BU80)&gt;0,(Calculation!J84-'Reference Data'!BU80)*Calculation!$O$5,0),0)</f>
        <v>0.1368684931506845</v>
      </c>
      <c r="CH80" s="6">
        <f>IF(Calculation!$P$6="Yes",'Proportional Share Calculation'!E83,0)</f>
        <v>0.27910168521712586</v>
      </c>
    </row>
    <row r="81" spans="1:86" ht="15">
      <c r="A81" s="12">
        <v>10244</v>
      </c>
      <c r="B81" s="165" t="s">
        <v>87</v>
      </c>
      <c r="C81" s="18">
        <f>IF(Calculation!$C$6='Reference Data'!C$2,Data!C81,0)</f>
        <v>0</v>
      </c>
      <c r="D81" s="4">
        <f>IF(Calculation!$C$6='Reference Data'!D$2,Data!D81,0)</f>
        <v>0</v>
      </c>
      <c r="E81" s="4">
        <f>IF(Calculation!$C$6='Reference Data'!E$2,Data!E81,0)</f>
        <v>101.25024748858445</v>
      </c>
      <c r="F81" s="4">
        <f>IF(Calculation!$C$6='Reference Data'!F$2,Data!F81,0)</f>
        <v>0</v>
      </c>
      <c r="G81" s="4">
        <f>IF(Calculation!$C$6='Reference Data'!G$2,Data!G81,0)</f>
        <v>0</v>
      </c>
      <c r="H81" s="4">
        <f>IF(Calculation!$C$6='Reference Data'!H$2,Data!H81,0)</f>
        <v>0</v>
      </c>
      <c r="I81" s="4">
        <f>IF(Calculation!$C$6='Reference Data'!I$2,Data!I81,0)</f>
        <v>0</v>
      </c>
      <c r="J81" s="4">
        <f>IF(Calculation!$C$6='Reference Data'!J$2,Data!J81,0)</f>
        <v>0</v>
      </c>
      <c r="K81" s="4">
        <f>IF(Calculation!$C$6='Reference Data'!K$2,Data!K81,0)</f>
        <v>0</v>
      </c>
      <c r="L81" s="4">
        <f>IF(Calculation!$C$6='Reference Data'!L$2,Data!L81,0)</f>
        <v>0</v>
      </c>
      <c r="M81" s="4">
        <f>IF(Calculation!$C$6='Reference Data'!M$2,Data!M81,0)</f>
        <v>0</v>
      </c>
      <c r="N81" s="4">
        <f>IF(Calculation!$C$6='Reference Data'!N$2,Data!N81,0)</f>
        <v>0</v>
      </c>
      <c r="O81" s="4">
        <f>IF(Calculation!$C$6='Reference Data'!O$2,Data!O81,0)</f>
        <v>0</v>
      </c>
      <c r="P81" s="4">
        <f>IF(Calculation!$C$6='Reference Data'!P$2,Data!P81,0)</f>
        <v>0</v>
      </c>
      <c r="Q81" s="4">
        <f>IF(Calculation!$C$6='Reference Data'!Q$2,Data!Q81,0)</f>
        <v>0</v>
      </c>
      <c r="R81" s="21">
        <f t="shared" si="12"/>
        <v>101.25024748858445</v>
      </c>
      <c r="S81" s="18">
        <f>IF(Calculation!$D$6="Yes",Data!R81,0)</f>
        <v>0</v>
      </c>
      <c r="T81" s="18">
        <f>IF(T$2=Calculation!$E$6,Data!S81,0)</f>
        <v>0</v>
      </c>
      <c r="U81" s="4">
        <f>IF(U$2=Calculation!$E$6,Data!T81,0)</f>
        <v>0</v>
      </c>
      <c r="V81" s="4">
        <f>IF(V$2=Calculation!$E$6,Data!U81,0)</f>
        <v>0</v>
      </c>
      <c r="W81" s="4">
        <f>IF(W$2=Calculation!$E$6,Data!V81,0)</f>
        <v>0</v>
      </c>
      <c r="X81" s="4">
        <f>IF(X$2=Calculation!$E$6,Data!W81,0)</f>
        <v>0</v>
      </c>
      <c r="Y81" s="4">
        <f>IF(Y$2=Calculation!$E$6,Data!X81,0)</f>
        <v>0</v>
      </c>
      <c r="Z81" s="4">
        <f>IF(Z$2=Calculation!$E$6,Data!Y81,0)</f>
        <v>0</v>
      </c>
      <c r="AA81" s="4">
        <f>IF(AA$2=Calculation!$E$6,Data!Z81,0)</f>
        <v>0</v>
      </c>
      <c r="AB81" s="4">
        <f>IF(AB$2=Calculation!$E$6,Data!AA81,0)</f>
        <v>0</v>
      </c>
      <c r="AC81" s="4">
        <f>IF(AC$2=Calculation!$E$6,Data!AB81,0)</f>
        <v>0</v>
      </c>
      <c r="AD81" s="4">
        <f>IF(AD$2=Calculation!$E$6,Data!AC81,0)</f>
        <v>0</v>
      </c>
      <c r="AE81" s="4">
        <f>IF(AE$2=Calculation!$E$6,Data!AD81,0)</f>
        <v>0</v>
      </c>
      <c r="AF81" s="4">
        <f>IF(AF$2=Calculation!$E$6,Data!AE81,0)</f>
        <v>0</v>
      </c>
      <c r="AG81" s="4">
        <f>IF(AG$2=Calculation!$E$6,Data!AF81,0)</f>
        <v>0</v>
      </c>
      <c r="AH81" s="6">
        <f t="shared" si="13"/>
        <v>0</v>
      </c>
      <c r="AI81" s="18">
        <f>IF(AI$2=Calculation!$F$6,0,0)</f>
        <v>0</v>
      </c>
      <c r="AJ81" s="4">
        <f>IF(AJ$2=Calculation!$F$6,Data!AG81,0)</f>
        <v>0</v>
      </c>
      <c r="AK81" s="4">
        <f>IF(AK$2=Calculation!$F$6,Data!AH81,0)</f>
        <v>1.0300228310502284</v>
      </c>
      <c r="AL81" s="4">
        <f>IF(AL$2=Calculation!$F$6,Data!AI81,0)</f>
        <v>0</v>
      </c>
      <c r="AM81" s="4">
        <f>IF(AM$2=Calculation!$F$6,Data!AJ81,0)</f>
        <v>0</v>
      </c>
      <c r="AN81" s="4">
        <f>IF(AN$2=Calculation!$F$6,Data!AK81,0)</f>
        <v>0</v>
      </c>
      <c r="AO81" s="4">
        <f>IF(AO$2=Calculation!$F$6,Data!AL81,0)</f>
        <v>0</v>
      </c>
      <c r="AP81" s="4">
        <f>IF(AP$2=Calculation!$F$6,Data!AM81,0)</f>
        <v>0</v>
      </c>
      <c r="AQ81" s="6">
        <f t="shared" si="14"/>
        <v>1.0300228310502284</v>
      </c>
      <c r="AR81" s="18">
        <f>IF(AR$2=Calculation!$G$6,0,0)</f>
        <v>0</v>
      </c>
      <c r="AS81" s="4">
        <f>IF(AS$2=Calculation!$G$6,Data!AN81,0)</f>
        <v>0</v>
      </c>
      <c r="AT81" s="4">
        <f>IF(AT$2=Calculation!$G$6,Data!AO81,0)</f>
        <v>0.747716894977169</v>
      </c>
      <c r="AU81" s="4">
        <f>IF(AU$2=Calculation!$G$6,Data!AP81,0)</f>
        <v>0</v>
      </c>
      <c r="AV81" s="4">
        <f>IF(AV$2=Calculation!$G$6,Data!AQ81,0)</f>
        <v>0</v>
      </c>
      <c r="AW81" s="4">
        <f>IF(AW$2=Calculation!$G$6,Data!AR81,0)</f>
        <v>0</v>
      </c>
      <c r="AX81" s="4">
        <f>IF(AX$2=Calculation!$G$6,Data!AS81,0)</f>
        <v>0</v>
      </c>
      <c r="AY81" s="4">
        <f>IF(AY$2=Calculation!$G$6,Data!AT81,0)</f>
        <v>0</v>
      </c>
      <c r="AZ81" s="6">
        <f t="shared" si="15"/>
        <v>0.747716894977169</v>
      </c>
      <c r="BA81" s="18">
        <f>IF(BA$2=Calculation!$H$6,0,0)</f>
        <v>0</v>
      </c>
      <c r="BB81" s="4">
        <f>IF(BB$2=Calculation!$H$6,Data!AU81,0)</f>
        <v>0</v>
      </c>
      <c r="BC81" s="4">
        <f>IF(BC$2=Calculation!$H$6,Data!AV81,0)</f>
        <v>2.572945205479452</v>
      </c>
      <c r="BD81" s="4">
        <f>IF(BD$2=Calculation!$H$6,Data!AW81,0)</f>
        <v>0</v>
      </c>
      <c r="BE81" s="4">
        <f>IF(BE$2=Calculation!$H$6,Data!AX81,0)</f>
        <v>0</v>
      </c>
      <c r="BF81" s="4">
        <f>IF(BF$2=Calculation!$H$6,Data!AY81,0)</f>
        <v>0</v>
      </c>
      <c r="BG81" s="4">
        <f>IF(BG$2=Calculation!$H$6,Data!AZ81,0)</f>
        <v>0</v>
      </c>
      <c r="BH81" s="4">
        <f>IF(BH$2=Calculation!$H$6,Data!BA81,0)</f>
        <v>0</v>
      </c>
      <c r="BI81" s="6">
        <f t="shared" si="16"/>
        <v>2.572945205479452</v>
      </c>
      <c r="BJ81" s="78">
        <f>IF(Calculation!$I$6="Yes",Data!BB81,0)</f>
        <v>0</v>
      </c>
      <c r="BK81" s="18">
        <f>IF(BK$2=Calculation!$M$4,0,0)</f>
        <v>0</v>
      </c>
      <c r="BL81" s="4">
        <f>IF(BL$2=Calculation!$M$4,Data!BW81,0)</f>
        <v>0</v>
      </c>
      <c r="BM81" s="4">
        <f>IF(BM$2=Calculation!$M$4,Data!BX81,0)</f>
        <v>0.10350000000000001</v>
      </c>
      <c r="BN81" s="4">
        <f>IF(BN$2=Calculation!$M$4,Data!BY81,0)</f>
        <v>0</v>
      </c>
      <c r="BO81" s="4">
        <f>IF(BO$2=Calculation!$M$4,Data!BZ81,0)</f>
        <v>0</v>
      </c>
      <c r="BP81" s="6">
        <f t="shared" si="10"/>
        <v>0.10350000000000001</v>
      </c>
      <c r="BQ81" s="4">
        <f>IF(Calculation!$K$6='Reference Data'!BQ$2,Data!BC81,0)</f>
        <v>0</v>
      </c>
      <c r="BR81" s="4">
        <f>IF(Calculation!$K$6='Reference Data'!BR$2,Data!BD81,0)</f>
        <v>0</v>
      </c>
      <c r="BS81" s="4">
        <f>IF(Calculation!$K$6='Reference Data'!BS$2,Data!BE81,0)</f>
        <v>0</v>
      </c>
      <c r="BT81" s="4">
        <f>IF(Calculation!$K$6='Reference Data'!BT$2,Data!BF81,0)</f>
        <v>86.038</v>
      </c>
      <c r="BU81" s="80">
        <f t="shared" si="11"/>
        <v>86.038</v>
      </c>
      <c r="BV81" s="18">
        <f>IF(Calculation!$L$6="Yes",IF((Calculation!J85)&lt;Calculation!K85,(Calculation!J85-Calculation!K85)*Calculation!$L$5,0),0)</f>
        <v>0</v>
      </c>
      <c r="BW81" s="83">
        <f>IF(Calculation!$M$6="Yes",'Reference Data'!BP81*Calculation!$M$5,0)</f>
        <v>0.051750000000000004</v>
      </c>
      <c r="BX81" s="18">
        <f>IF(Calculation!$N$6='Reference Data'!BX$2,0,0)</f>
        <v>0</v>
      </c>
      <c r="BY81" s="4">
        <f>IF(Calculation!$N$6='Reference Data'!BY$2,Data!AU81*Calculation!$N$5,0)</f>
        <v>0</v>
      </c>
      <c r="BZ81" s="4">
        <f>IF(Calculation!$N$6='Reference Data'!BZ$2,Data!AV81*Calculation!$N$5,0)</f>
        <v>1.286472602739726</v>
      </c>
      <c r="CA81" s="4">
        <f>IF(Calculation!$N$6='Reference Data'!CA$2,Data!AW81*Calculation!$N$5,0)</f>
        <v>0</v>
      </c>
      <c r="CB81" s="4">
        <f>IF(Calculation!$N$6='Reference Data'!CB$2,Data!AX81*Calculation!$N$5,0)</f>
        <v>0</v>
      </c>
      <c r="CC81" s="4">
        <f>IF(Calculation!$N$6='Reference Data'!CC$2,Data!AY81*Calculation!$N$5,0)</f>
        <v>0</v>
      </c>
      <c r="CD81" s="4">
        <f>IF(Calculation!$N$6='Reference Data'!CD$2,Data!AZ81*Calculation!$N$5,0)</f>
        <v>0</v>
      </c>
      <c r="CE81" s="4">
        <f>IF(Calculation!$N$6='Reference Data'!CE$2,Data!BA81*Calculation!$N$5,0)</f>
        <v>0</v>
      </c>
      <c r="CF81" s="6">
        <f t="shared" si="17"/>
        <v>1.286472602739726</v>
      </c>
      <c r="CG81" s="83">
        <f>IF(Calculation!$O$6="Yes",IF((Calculation!J85-'Reference Data'!BU81)&gt;0,(Calculation!J85-'Reference Data'!BU81)*Calculation!$O$5,0),0)</f>
        <v>2.715390639269401</v>
      </c>
      <c r="CH81" s="6">
        <f>IF(Calculation!$P$6="Yes",'Proportional Share Calculation'!E84,0)</f>
        <v>2.6022004850420526</v>
      </c>
    </row>
    <row r="82" spans="1:86" ht="15">
      <c r="A82" s="12">
        <v>10246</v>
      </c>
      <c r="B82" s="165" t="s">
        <v>88</v>
      </c>
      <c r="C82" s="18">
        <f>IF(Calculation!$C$6='Reference Data'!C$2,Data!C82,0)</f>
        <v>0</v>
      </c>
      <c r="D82" s="4">
        <f>IF(Calculation!$C$6='Reference Data'!D$2,Data!D82,0)</f>
        <v>0</v>
      </c>
      <c r="E82" s="4">
        <f>IF(Calculation!$C$6='Reference Data'!E$2,Data!E82,0)</f>
        <v>9.385067579908675</v>
      </c>
      <c r="F82" s="4">
        <f>IF(Calculation!$C$6='Reference Data'!F$2,Data!F82,0)</f>
        <v>0</v>
      </c>
      <c r="G82" s="4">
        <f>IF(Calculation!$C$6='Reference Data'!G$2,Data!G82,0)</f>
        <v>0</v>
      </c>
      <c r="H82" s="4">
        <f>IF(Calculation!$C$6='Reference Data'!H$2,Data!H82,0)</f>
        <v>0</v>
      </c>
      <c r="I82" s="4">
        <f>IF(Calculation!$C$6='Reference Data'!I$2,Data!I82,0)</f>
        <v>0</v>
      </c>
      <c r="J82" s="4">
        <f>IF(Calculation!$C$6='Reference Data'!J$2,Data!J82,0)</f>
        <v>0</v>
      </c>
      <c r="K82" s="4">
        <f>IF(Calculation!$C$6='Reference Data'!K$2,Data!K82,0)</f>
        <v>0</v>
      </c>
      <c r="L82" s="4">
        <f>IF(Calculation!$C$6='Reference Data'!L$2,Data!L82,0)</f>
        <v>0</v>
      </c>
      <c r="M82" s="4">
        <f>IF(Calculation!$C$6='Reference Data'!M$2,Data!M82,0)</f>
        <v>0</v>
      </c>
      <c r="N82" s="4">
        <f>IF(Calculation!$C$6='Reference Data'!N$2,Data!N82,0)</f>
        <v>0</v>
      </c>
      <c r="O82" s="4">
        <f>IF(Calculation!$C$6='Reference Data'!O$2,Data!O82,0)</f>
        <v>0</v>
      </c>
      <c r="P82" s="4">
        <f>IF(Calculation!$C$6='Reference Data'!P$2,Data!P82,0)</f>
        <v>0</v>
      </c>
      <c r="Q82" s="4">
        <f>IF(Calculation!$C$6='Reference Data'!Q$2,Data!Q82,0)</f>
        <v>0</v>
      </c>
      <c r="R82" s="21">
        <f t="shared" si="12"/>
        <v>9.385067579908675</v>
      </c>
      <c r="S82" s="18">
        <f>IF(Calculation!$D$6="Yes",Data!R82,0)</f>
        <v>0</v>
      </c>
      <c r="T82" s="18">
        <f>IF(T$2=Calculation!$E$6,Data!S82,0)</f>
        <v>0</v>
      </c>
      <c r="U82" s="4">
        <f>IF(U$2=Calculation!$E$6,Data!T82,0)</f>
        <v>0</v>
      </c>
      <c r="V82" s="4">
        <f>IF(V$2=Calculation!$E$6,Data!U82,0)</f>
        <v>0</v>
      </c>
      <c r="W82" s="4">
        <f>IF(W$2=Calculation!$E$6,Data!V82,0)</f>
        <v>0</v>
      </c>
      <c r="X82" s="4">
        <f>IF(X$2=Calculation!$E$6,Data!W82,0)</f>
        <v>0</v>
      </c>
      <c r="Y82" s="4">
        <f>IF(Y$2=Calculation!$E$6,Data!X82,0)</f>
        <v>0</v>
      </c>
      <c r="Z82" s="4">
        <f>IF(Z$2=Calculation!$E$6,Data!Y82,0)</f>
        <v>0</v>
      </c>
      <c r="AA82" s="4">
        <f>IF(AA$2=Calculation!$E$6,Data!Z82,0)</f>
        <v>0</v>
      </c>
      <c r="AB82" s="4">
        <f>IF(AB$2=Calculation!$E$6,Data!AA82,0)</f>
        <v>0</v>
      </c>
      <c r="AC82" s="4">
        <f>IF(AC$2=Calculation!$E$6,Data!AB82,0)</f>
        <v>0</v>
      </c>
      <c r="AD82" s="4">
        <f>IF(AD$2=Calculation!$E$6,Data!AC82,0)</f>
        <v>0</v>
      </c>
      <c r="AE82" s="4">
        <f>IF(AE$2=Calculation!$E$6,Data!AD82,0)</f>
        <v>0</v>
      </c>
      <c r="AF82" s="4">
        <f>IF(AF$2=Calculation!$E$6,Data!AE82,0)</f>
        <v>0</v>
      </c>
      <c r="AG82" s="4">
        <f>IF(AG$2=Calculation!$E$6,Data!AF82,0)</f>
        <v>0</v>
      </c>
      <c r="AH82" s="6">
        <f t="shared" si="13"/>
        <v>0</v>
      </c>
      <c r="AI82" s="18">
        <f>IF(AI$2=Calculation!$F$6,0,0)</f>
        <v>0</v>
      </c>
      <c r="AJ82" s="4">
        <f>IF(AJ$2=Calculation!$F$6,Data!AG82,0)</f>
        <v>0</v>
      </c>
      <c r="AK82" s="4">
        <f>IF(AK$2=Calculation!$F$6,Data!AH82,0)</f>
        <v>0.5418949771689497</v>
      </c>
      <c r="AL82" s="4">
        <f>IF(AL$2=Calculation!$F$6,Data!AI82,0)</f>
        <v>0</v>
      </c>
      <c r="AM82" s="4">
        <f>IF(AM$2=Calculation!$F$6,Data!AJ82,0)</f>
        <v>0</v>
      </c>
      <c r="AN82" s="4">
        <f>IF(AN$2=Calculation!$F$6,Data!AK82,0)</f>
        <v>0</v>
      </c>
      <c r="AO82" s="4">
        <f>IF(AO$2=Calculation!$F$6,Data!AL82,0)</f>
        <v>0</v>
      </c>
      <c r="AP82" s="4">
        <f>IF(AP$2=Calculation!$F$6,Data!AM82,0)</f>
        <v>0</v>
      </c>
      <c r="AQ82" s="6">
        <f t="shared" si="14"/>
        <v>0.5418949771689497</v>
      </c>
      <c r="AR82" s="18">
        <f>IF(AR$2=Calculation!$G$6,0,0)</f>
        <v>0</v>
      </c>
      <c r="AS82" s="4">
        <f>IF(AS$2=Calculation!$G$6,Data!AN82,0)</f>
        <v>0</v>
      </c>
      <c r="AT82" s="4">
        <f>IF(AT$2=Calculation!$G$6,Data!AO82,0)</f>
        <v>0</v>
      </c>
      <c r="AU82" s="4">
        <f>IF(AU$2=Calculation!$G$6,Data!AP82,0)</f>
        <v>0</v>
      </c>
      <c r="AV82" s="4">
        <f>IF(AV$2=Calculation!$G$6,Data!AQ82,0)</f>
        <v>0</v>
      </c>
      <c r="AW82" s="4">
        <f>IF(AW$2=Calculation!$G$6,Data!AR82,0)</f>
        <v>0</v>
      </c>
      <c r="AX82" s="4">
        <f>IF(AX$2=Calculation!$G$6,Data!AS82,0)</f>
        <v>0</v>
      </c>
      <c r="AY82" s="4">
        <f>IF(AY$2=Calculation!$G$6,Data!AT82,0)</f>
        <v>0</v>
      </c>
      <c r="AZ82" s="6">
        <f t="shared" si="15"/>
        <v>0</v>
      </c>
      <c r="BA82" s="18">
        <f>IF(BA$2=Calculation!$H$6,0,0)</f>
        <v>0</v>
      </c>
      <c r="BB82" s="4">
        <f>IF(BB$2=Calculation!$H$6,Data!AU82,0)</f>
        <v>0</v>
      </c>
      <c r="BC82" s="4">
        <f>IF(BC$2=Calculation!$H$6,Data!AV82,0)</f>
        <v>0</v>
      </c>
      <c r="BD82" s="4">
        <f>IF(BD$2=Calculation!$H$6,Data!AW82,0)</f>
        <v>0</v>
      </c>
      <c r="BE82" s="4">
        <f>IF(BE$2=Calculation!$H$6,Data!AX82,0)</f>
        <v>0</v>
      </c>
      <c r="BF82" s="4">
        <f>IF(BF$2=Calculation!$H$6,Data!AY82,0)</f>
        <v>0</v>
      </c>
      <c r="BG82" s="4">
        <f>IF(BG$2=Calculation!$H$6,Data!AZ82,0)</f>
        <v>0</v>
      </c>
      <c r="BH82" s="4">
        <f>IF(BH$2=Calculation!$H$6,Data!BA82,0)</f>
        <v>0</v>
      </c>
      <c r="BI82" s="6">
        <f t="shared" si="16"/>
        <v>0</v>
      </c>
      <c r="BJ82" s="78">
        <f>IF(Calculation!$I$6="Yes",Data!BB82,0)</f>
        <v>0</v>
      </c>
      <c r="BK82" s="18">
        <f>IF(BK$2=Calculation!$M$4,0,0)</f>
        <v>0</v>
      </c>
      <c r="BL82" s="4">
        <f>IF(BL$2=Calculation!$M$4,Data!BW82,0)</f>
        <v>0</v>
      </c>
      <c r="BM82" s="4">
        <f>IF(BM$2=Calculation!$M$4,Data!BX82,0)</f>
        <v>0</v>
      </c>
      <c r="BN82" s="4">
        <f>IF(BN$2=Calculation!$M$4,Data!BY82,0)</f>
        <v>0</v>
      </c>
      <c r="BO82" s="4">
        <f>IF(BO$2=Calculation!$M$4,Data!BZ82,0)</f>
        <v>0</v>
      </c>
      <c r="BP82" s="6">
        <f t="shared" si="10"/>
        <v>0</v>
      </c>
      <c r="BQ82" s="4">
        <f>IF(Calculation!$K$6='Reference Data'!BQ$2,Data!BC82,0)</f>
        <v>0</v>
      </c>
      <c r="BR82" s="4">
        <f>IF(Calculation!$K$6='Reference Data'!BR$2,Data!BD82,0)</f>
        <v>0</v>
      </c>
      <c r="BS82" s="4">
        <f>IF(Calculation!$K$6='Reference Data'!BS$2,Data!BE82,0)</f>
        <v>0</v>
      </c>
      <c r="BT82" s="4">
        <f>IF(Calculation!$K$6='Reference Data'!BT$2,Data!BF82,0)</f>
        <v>8.987</v>
      </c>
      <c r="BU82" s="80">
        <f t="shared" si="11"/>
        <v>8.987</v>
      </c>
      <c r="BV82" s="18">
        <f>IF(Calculation!$L$6="Yes",IF((Calculation!J86)&lt;Calculation!K86,(Calculation!J86-Calculation!K86)*Calculation!$L$5,0),0)</f>
        <v>-0.14382739726027438</v>
      </c>
      <c r="BW82" s="83">
        <f>IF(Calculation!$M$6="Yes",'Reference Data'!BP82*Calculation!$M$5,0)</f>
        <v>0</v>
      </c>
      <c r="BX82" s="18">
        <f>IF(Calculation!$N$6='Reference Data'!BX$2,0,0)</f>
        <v>0</v>
      </c>
      <c r="BY82" s="4">
        <f>IF(Calculation!$N$6='Reference Data'!BY$2,Data!AU82*Calculation!$N$5,0)</f>
        <v>0</v>
      </c>
      <c r="BZ82" s="4">
        <f>IF(Calculation!$N$6='Reference Data'!BZ$2,Data!AV82*Calculation!$N$5,0)</f>
        <v>0</v>
      </c>
      <c r="CA82" s="4">
        <f>IF(Calculation!$N$6='Reference Data'!CA$2,Data!AW82*Calculation!$N$5,0)</f>
        <v>0</v>
      </c>
      <c r="CB82" s="4">
        <f>IF(Calculation!$N$6='Reference Data'!CB$2,Data!AX82*Calculation!$N$5,0)</f>
        <v>0</v>
      </c>
      <c r="CC82" s="4">
        <f>IF(Calculation!$N$6='Reference Data'!CC$2,Data!AY82*Calculation!$N$5,0)</f>
        <v>0</v>
      </c>
      <c r="CD82" s="4">
        <f>IF(Calculation!$N$6='Reference Data'!CD$2,Data!AZ82*Calculation!$N$5,0)</f>
        <v>0</v>
      </c>
      <c r="CE82" s="4">
        <f>IF(Calculation!$N$6='Reference Data'!CE$2,Data!BA82*Calculation!$N$5,0)</f>
        <v>0</v>
      </c>
      <c r="CF82" s="6">
        <f t="shared" si="17"/>
        <v>0</v>
      </c>
      <c r="CG82" s="83">
        <f>IF(Calculation!$O$6="Yes",IF((Calculation!J86-'Reference Data'!BU82)&gt;0,(Calculation!J86-'Reference Data'!BU82)*Calculation!$O$5,0),0)</f>
        <v>0</v>
      </c>
      <c r="CH82" s="6">
        <f>IF(Calculation!$P$6="Yes",'Proportional Share Calculation'!E85,0)</f>
        <v>0.25542564072356627</v>
      </c>
    </row>
    <row r="83" spans="1:86" ht="15">
      <c r="A83" s="12">
        <v>10247</v>
      </c>
      <c r="B83" s="165" t="s">
        <v>89</v>
      </c>
      <c r="C83" s="18">
        <f>IF(Calculation!$C$6='Reference Data'!C$2,Data!C83,0)</f>
        <v>0</v>
      </c>
      <c r="D83" s="4">
        <f>IF(Calculation!$C$6='Reference Data'!D$2,Data!D83,0)</f>
        <v>0</v>
      </c>
      <c r="E83" s="4">
        <f>IF(Calculation!$C$6='Reference Data'!E$2,Data!E83,0)</f>
        <v>80.28731107305937</v>
      </c>
      <c r="F83" s="4">
        <f>IF(Calculation!$C$6='Reference Data'!F$2,Data!F83,0)</f>
        <v>0</v>
      </c>
      <c r="G83" s="4">
        <f>IF(Calculation!$C$6='Reference Data'!G$2,Data!G83,0)</f>
        <v>0</v>
      </c>
      <c r="H83" s="4">
        <f>IF(Calculation!$C$6='Reference Data'!H$2,Data!H83,0)</f>
        <v>0</v>
      </c>
      <c r="I83" s="4">
        <f>IF(Calculation!$C$6='Reference Data'!I$2,Data!I83,0)</f>
        <v>0</v>
      </c>
      <c r="J83" s="4">
        <f>IF(Calculation!$C$6='Reference Data'!J$2,Data!J83,0)</f>
        <v>0</v>
      </c>
      <c r="K83" s="4">
        <f>IF(Calculation!$C$6='Reference Data'!K$2,Data!K83,0)</f>
        <v>0</v>
      </c>
      <c r="L83" s="4">
        <f>IF(Calculation!$C$6='Reference Data'!L$2,Data!L83,0)</f>
        <v>0</v>
      </c>
      <c r="M83" s="4">
        <f>IF(Calculation!$C$6='Reference Data'!M$2,Data!M83,0)</f>
        <v>0</v>
      </c>
      <c r="N83" s="4">
        <f>IF(Calculation!$C$6='Reference Data'!N$2,Data!N83,0)</f>
        <v>0</v>
      </c>
      <c r="O83" s="4">
        <f>IF(Calculation!$C$6='Reference Data'!O$2,Data!O83,0)</f>
        <v>0</v>
      </c>
      <c r="P83" s="4">
        <f>IF(Calculation!$C$6='Reference Data'!P$2,Data!P83,0)</f>
        <v>0</v>
      </c>
      <c r="Q83" s="4">
        <f>IF(Calculation!$C$6='Reference Data'!Q$2,Data!Q83,0)</f>
        <v>0</v>
      </c>
      <c r="R83" s="21">
        <f t="shared" si="12"/>
        <v>80.28731107305937</v>
      </c>
      <c r="S83" s="18">
        <f>IF(Calculation!$D$6="Yes",Data!R83,0)</f>
        <v>0</v>
      </c>
      <c r="T83" s="18">
        <f>IF(T$2=Calculation!$E$6,Data!S83,0)</f>
        <v>0</v>
      </c>
      <c r="U83" s="4">
        <f>IF(U$2=Calculation!$E$6,Data!T83,0)</f>
        <v>0</v>
      </c>
      <c r="V83" s="4">
        <f>IF(V$2=Calculation!$E$6,Data!U83,0)</f>
        <v>0</v>
      </c>
      <c r="W83" s="4">
        <f>IF(W$2=Calculation!$E$6,Data!V83,0)</f>
        <v>0</v>
      </c>
      <c r="X83" s="4">
        <f>IF(X$2=Calculation!$E$6,Data!W83,0)</f>
        <v>0</v>
      </c>
      <c r="Y83" s="4">
        <f>IF(Y$2=Calculation!$E$6,Data!X83,0)</f>
        <v>0</v>
      </c>
      <c r="Z83" s="4">
        <f>IF(Z$2=Calculation!$E$6,Data!Y83,0)</f>
        <v>0</v>
      </c>
      <c r="AA83" s="4">
        <f>IF(AA$2=Calculation!$E$6,Data!Z83,0)</f>
        <v>0</v>
      </c>
      <c r="AB83" s="4">
        <f>IF(AB$2=Calculation!$E$6,Data!AA83,0)</f>
        <v>0</v>
      </c>
      <c r="AC83" s="4">
        <f>IF(AC$2=Calculation!$E$6,Data!AB83,0)</f>
        <v>0</v>
      </c>
      <c r="AD83" s="4">
        <f>IF(AD$2=Calculation!$E$6,Data!AC83,0)</f>
        <v>0</v>
      </c>
      <c r="AE83" s="4">
        <f>IF(AE$2=Calculation!$E$6,Data!AD83,0)</f>
        <v>0</v>
      </c>
      <c r="AF83" s="4">
        <f>IF(AF$2=Calculation!$E$6,Data!AE83,0)</f>
        <v>0</v>
      </c>
      <c r="AG83" s="4">
        <f>IF(AG$2=Calculation!$E$6,Data!AF83,0)</f>
        <v>0</v>
      </c>
      <c r="AH83" s="6">
        <f t="shared" si="13"/>
        <v>0</v>
      </c>
      <c r="AI83" s="18">
        <f>IF(AI$2=Calculation!$F$6,0,0)</f>
        <v>0</v>
      </c>
      <c r="AJ83" s="4">
        <f>IF(AJ$2=Calculation!$F$6,Data!AG83,0)</f>
        <v>0</v>
      </c>
      <c r="AK83" s="4">
        <f>IF(AK$2=Calculation!$F$6,Data!AH83,0)</f>
        <v>0.6562785388127854</v>
      </c>
      <c r="AL83" s="4">
        <f>IF(AL$2=Calculation!$F$6,Data!AI83,0)</f>
        <v>0</v>
      </c>
      <c r="AM83" s="4">
        <f>IF(AM$2=Calculation!$F$6,Data!AJ83,0)</f>
        <v>0</v>
      </c>
      <c r="AN83" s="4">
        <f>IF(AN$2=Calculation!$F$6,Data!AK83,0)</f>
        <v>0</v>
      </c>
      <c r="AO83" s="4">
        <f>IF(AO$2=Calculation!$F$6,Data!AL83,0)</f>
        <v>0</v>
      </c>
      <c r="AP83" s="4">
        <f>IF(AP$2=Calculation!$F$6,Data!AM83,0)</f>
        <v>0</v>
      </c>
      <c r="AQ83" s="6">
        <f t="shared" si="14"/>
        <v>0.6562785388127854</v>
      </c>
      <c r="AR83" s="18">
        <f>IF(AR$2=Calculation!$G$6,0,0)</f>
        <v>0</v>
      </c>
      <c r="AS83" s="4">
        <f>IF(AS$2=Calculation!$G$6,Data!AN83,0)</f>
        <v>0</v>
      </c>
      <c r="AT83" s="4">
        <f>IF(AT$2=Calculation!$G$6,Data!AO83,0)</f>
        <v>0</v>
      </c>
      <c r="AU83" s="4">
        <f>IF(AU$2=Calculation!$G$6,Data!AP83,0)</f>
        <v>0</v>
      </c>
      <c r="AV83" s="4">
        <f>IF(AV$2=Calculation!$G$6,Data!AQ83,0)</f>
        <v>0</v>
      </c>
      <c r="AW83" s="4">
        <f>IF(AW$2=Calculation!$G$6,Data!AR83,0)</f>
        <v>0</v>
      </c>
      <c r="AX83" s="4">
        <f>IF(AX$2=Calculation!$G$6,Data!AS83,0)</f>
        <v>0</v>
      </c>
      <c r="AY83" s="4">
        <f>IF(AY$2=Calculation!$G$6,Data!AT83,0)</f>
        <v>0</v>
      </c>
      <c r="AZ83" s="6">
        <f t="shared" si="15"/>
        <v>0</v>
      </c>
      <c r="BA83" s="18">
        <f>IF(BA$2=Calculation!$H$6,0,0)</f>
        <v>0</v>
      </c>
      <c r="BB83" s="4">
        <f>IF(BB$2=Calculation!$H$6,Data!AU83,0)</f>
        <v>0</v>
      </c>
      <c r="BC83" s="4">
        <f>IF(BC$2=Calculation!$H$6,Data!AV83,0)</f>
        <v>1.7284246575342466</v>
      </c>
      <c r="BD83" s="4">
        <f>IF(BD$2=Calculation!$H$6,Data!AW83,0)</f>
        <v>0</v>
      </c>
      <c r="BE83" s="4">
        <f>IF(BE$2=Calculation!$H$6,Data!AX83,0)</f>
        <v>0</v>
      </c>
      <c r="BF83" s="4">
        <f>IF(BF$2=Calculation!$H$6,Data!AY83,0)</f>
        <v>0</v>
      </c>
      <c r="BG83" s="4">
        <f>IF(BG$2=Calculation!$H$6,Data!AZ83,0)</f>
        <v>0</v>
      </c>
      <c r="BH83" s="4">
        <f>IF(BH$2=Calculation!$H$6,Data!BA83,0)</f>
        <v>0</v>
      </c>
      <c r="BI83" s="6">
        <f t="shared" si="16"/>
        <v>1.7284246575342466</v>
      </c>
      <c r="BJ83" s="78">
        <f>IF(Calculation!$I$6="Yes",Data!BB83,0)</f>
        <v>0</v>
      </c>
      <c r="BK83" s="18">
        <f>IF(BK$2=Calculation!$M$4,0,0)</f>
        <v>0</v>
      </c>
      <c r="BL83" s="4">
        <f>IF(BL$2=Calculation!$M$4,Data!BW83,0)</f>
        <v>0</v>
      </c>
      <c r="BM83" s="4">
        <f>IF(BM$2=Calculation!$M$4,Data!BX83,0)</f>
        <v>0.513</v>
      </c>
      <c r="BN83" s="4">
        <f>IF(BN$2=Calculation!$M$4,Data!BY83,0)</f>
        <v>0</v>
      </c>
      <c r="BO83" s="4">
        <f>IF(BO$2=Calculation!$M$4,Data!BZ83,0)</f>
        <v>0</v>
      </c>
      <c r="BP83" s="6">
        <f t="shared" si="10"/>
        <v>0.513</v>
      </c>
      <c r="BQ83" s="4">
        <f>IF(Calculation!$K$6='Reference Data'!BQ$2,Data!BC83,0)</f>
        <v>0</v>
      </c>
      <c r="BR83" s="4">
        <f>IF(Calculation!$K$6='Reference Data'!BR$2,Data!BD83,0)</f>
        <v>0</v>
      </c>
      <c r="BS83" s="4">
        <f>IF(Calculation!$K$6='Reference Data'!BS$2,Data!BE83,0)</f>
        <v>0</v>
      </c>
      <c r="BT83" s="4">
        <f>IF(Calculation!$K$6='Reference Data'!BT$2,Data!BF83,0)</f>
        <v>79.929</v>
      </c>
      <c r="BU83" s="80">
        <f t="shared" si="11"/>
        <v>79.929</v>
      </c>
      <c r="BV83" s="18">
        <f>IF(Calculation!$L$6="Yes",IF((Calculation!J87)&lt;Calculation!K87,(Calculation!J87-Calculation!K87)*Calculation!$L$5,0),0)</f>
        <v>-2.026392123287664</v>
      </c>
      <c r="BW83" s="83">
        <f>IF(Calculation!$M$6="Yes",'Reference Data'!BP83*Calculation!$M$5,0)</f>
        <v>0.2565</v>
      </c>
      <c r="BX83" s="18">
        <f>IF(Calculation!$N$6='Reference Data'!BX$2,0,0)</f>
        <v>0</v>
      </c>
      <c r="BY83" s="4">
        <f>IF(Calculation!$N$6='Reference Data'!BY$2,Data!AU83*Calculation!$N$5,0)</f>
        <v>0</v>
      </c>
      <c r="BZ83" s="4">
        <f>IF(Calculation!$N$6='Reference Data'!BZ$2,Data!AV83*Calculation!$N$5,0)</f>
        <v>0.8642123287671233</v>
      </c>
      <c r="CA83" s="4">
        <f>IF(Calculation!$N$6='Reference Data'!CA$2,Data!AW83*Calculation!$N$5,0)</f>
        <v>0</v>
      </c>
      <c r="CB83" s="4">
        <f>IF(Calculation!$N$6='Reference Data'!CB$2,Data!AX83*Calculation!$N$5,0)</f>
        <v>0</v>
      </c>
      <c r="CC83" s="4">
        <f>IF(Calculation!$N$6='Reference Data'!CC$2,Data!AY83*Calculation!$N$5,0)</f>
        <v>0</v>
      </c>
      <c r="CD83" s="4">
        <f>IF(Calculation!$N$6='Reference Data'!CD$2,Data!AZ83*Calculation!$N$5,0)</f>
        <v>0</v>
      </c>
      <c r="CE83" s="4">
        <f>IF(Calculation!$N$6='Reference Data'!CE$2,Data!BA83*Calculation!$N$5,0)</f>
        <v>0</v>
      </c>
      <c r="CF83" s="6">
        <f t="shared" si="17"/>
        <v>0.8642123287671233</v>
      </c>
      <c r="CG83" s="83">
        <f>IF(Calculation!$O$6="Yes",IF((Calculation!J87-'Reference Data'!BU83)&gt;0,(Calculation!J87-'Reference Data'!BU83)*Calculation!$O$5,0),0)</f>
        <v>0</v>
      </c>
      <c r="CH83" s="6">
        <f>IF(Calculation!$P$6="Yes",'Proportional Share Calculation'!E86,0)</f>
        <v>2.2825046057943834</v>
      </c>
    </row>
    <row r="84" spans="1:86" ht="15">
      <c r="A84" s="12">
        <v>10256</v>
      </c>
      <c r="B84" s="165" t="s">
        <v>90</v>
      </c>
      <c r="C84" s="18">
        <f>IF(Calculation!$C$6='Reference Data'!C$2,Data!C84,0)</f>
        <v>0</v>
      </c>
      <c r="D84" s="4">
        <f>IF(Calculation!$C$6='Reference Data'!D$2,Data!D84,0)</f>
        <v>0</v>
      </c>
      <c r="E84" s="4">
        <f>IF(Calculation!$C$6='Reference Data'!E$2,Data!E84,0)</f>
        <v>52.178222374429225</v>
      </c>
      <c r="F84" s="4">
        <f>IF(Calculation!$C$6='Reference Data'!F$2,Data!F84,0)</f>
        <v>0</v>
      </c>
      <c r="G84" s="4">
        <f>IF(Calculation!$C$6='Reference Data'!G$2,Data!G84,0)</f>
        <v>0</v>
      </c>
      <c r="H84" s="4">
        <f>IF(Calculation!$C$6='Reference Data'!H$2,Data!H84,0)</f>
        <v>0</v>
      </c>
      <c r="I84" s="4">
        <f>IF(Calculation!$C$6='Reference Data'!I$2,Data!I84,0)</f>
        <v>0</v>
      </c>
      <c r="J84" s="4">
        <f>IF(Calculation!$C$6='Reference Data'!J$2,Data!J84,0)</f>
        <v>0</v>
      </c>
      <c r="K84" s="4">
        <f>IF(Calculation!$C$6='Reference Data'!K$2,Data!K84,0)</f>
        <v>0</v>
      </c>
      <c r="L84" s="4">
        <f>IF(Calculation!$C$6='Reference Data'!L$2,Data!L84,0)</f>
        <v>0</v>
      </c>
      <c r="M84" s="4">
        <f>IF(Calculation!$C$6='Reference Data'!M$2,Data!M84,0)</f>
        <v>0</v>
      </c>
      <c r="N84" s="4">
        <f>IF(Calculation!$C$6='Reference Data'!N$2,Data!N84,0)</f>
        <v>0</v>
      </c>
      <c r="O84" s="4">
        <f>IF(Calculation!$C$6='Reference Data'!O$2,Data!O84,0)</f>
        <v>0</v>
      </c>
      <c r="P84" s="4">
        <f>IF(Calculation!$C$6='Reference Data'!P$2,Data!P84,0)</f>
        <v>0</v>
      </c>
      <c r="Q84" s="4">
        <f>IF(Calculation!$C$6='Reference Data'!Q$2,Data!Q84,0)</f>
        <v>0</v>
      </c>
      <c r="R84" s="21">
        <f t="shared" si="12"/>
        <v>52.178222374429225</v>
      </c>
      <c r="S84" s="18">
        <f>IF(Calculation!$D$6="Yes",Data!R84,0)</f>
        <v>0</v>
      </c>
      <c r="T84" s="18">
        <f>IF(T$2=Calculation!$E$6,Data!S84,0)</f>
        <v>0</v>
      </c>
      <c r="U84" s="4">
        <f>IF(U$2=Calculation!$E$6,Data!T84,0)</f>
        <v>0</v>
      </c>
      <c r="V84" s="4">
        <f>IF(V$2=Calculation!$E$6,Data!U84,0)</f>
        <v>0</v>
      </c>
      <c r="W84" s="4">
        <f>IF(W$2=Calculation!$E$6,Data!V84,0)</f>
        <v>0</v>
      </c>
      <c r="X84" s="4">
        <f>IF(X$2=Calculation!$E$6,Data!W84,0)</f>
        <v>0</v>
      </c>
      <c r="Y84" s="4">
        <f>IF(Y$2=Calculation!$E$6,Data!X84,0)</f>
        <v>0</v>
      </c>
      <c r="Z84" s="4">
        <f>IF(Z$2=Calculation!$E$6,Data!Y84,0)</f>
        <v>0</v>
      </c>
      <c r="AA84" s="4">
        <f>IF(AA$2=Calculation!$E$6,Data!Z84,0)</f>
        <v>0</v>
      </c>
      <c r="AB84" s="4">
        <f>IF(AB$2=Calculation!$E$6,Data!AA84,0)</f>
        <v>0</v>
      </c>
      <c r="AC84" s="4">
        <f>IF(AC$2=Calculation!$E$6,Data!AB84,0)</f>
        <v>0</v>
      </c>
      <c r="AD84" s="4">
        <f>IF(AD$2=Calculation!$E$6,Data!AC84,0)</f>
        <v>0</v>
      </c>
      <c r="AE84" s="4">
        <f>IF(AE$2=Calculation!$E$6,Data!AD84,0)</f>
        <v>0</v>
      </c>
      <c r="AF84" s="4">
        <f>IF(AF$2=Calculation!$E$6,Data!AE84,0)</f>
        <v>0</v>
      </c>
      <c r="AG84" s="4">
        <f>IF(AG$2=Calculation!$E$6,Data!AF84,0)</f>
        <v>0</v>
      </c>
      <c r="AH84" s="6">
        <f t="shared" si="13"/>
        <v>0</v>
      </c>
      <c r="AI84" s="18">
        <f>IF(AI$2=Calculation!$F$6,0,0)</f>
        <v>0</v>
      </c>
      <c r="AJ84" s="4">
        <f>IF(AJ$2=Calculation!$F$6,Data!AG84,0)</f>
        <v>0</v>
      </c>
      <c r="AK84" s="4">
        <f>IF(AK$2=Calculation!$F$6,Data!AH84,0)</f>
        <v>0</v>
      </c>
      <c r="AL84" s="4">
        <f>IF(AL$2=Calculation!$F$6,Data!AI84,0)</f>
        <v>0</v>
      </c>
      <c r="AM84" s="4">
        <f>IF(AM$2=Calculation!$F$6,Data!AJ84,0)</f>
        <v>0</v>
      </c>
      <c r="AN84" s="4">
        <f>IF(AN$2=Calculation!$F$6,Data!AK84,0)</f>
        <v>0</v>
      </c>
      <c r="AO84" s="4">
        <f>IF(AO$2=Calculation!$F$6,Data!AL84,0)</f>
        <v>0</v>
      </c>
      <c r="AP84" s="4">
        <f>IF(AP$2=Calculation!$F$6,Data!AM84,0)</f>
        <v>0</v>
      </c>
      <c r="AQ84" s="6">
        <f t="shared" si="14"/>
        <v>0</v>
      </c>
      <c r="AR84" s="18">
        <f>IF(AR$2=Calculation!$G$6,0,0)</f>
        <v>0</v>
      </c>
      <c r="AS84" s="4">
        <f>IF(AS$2=Calculation!$G$6,Data!AN84,0)</f>
        <v>0</v>
      </c>
      <c r="AT84" s="4">
        <f>IF(AT$2=Calculation!$G$6,Data!AO84,0)</f>
        <v>0.5218036529680365</v>
      </c>
      <c r="AU84" s="4">
        <f>IF(AU$2=Calculation!$G$6,Data!AP84,0)</f>
        <v>0</v>
      </c>
      <c r="AV84" s="4">
        <f>IF(AV$2=Calculation!$G$6,Data!AQ84,0)</f>
        <v>0</v>
      </c>
      <c r="AW84" s="4">
        <f>IF(AW$2=Calculation!$G$6,Data!AR84,0)</f>
        <v>0</v>
      </c>
      <c r="AX84" s="4">
        <f>IF(AX$2=Calculation!$G$6,Data!AS84,0)</f>
        <v>0</v>
      </c>
      <c r="AY84" s="4">
        <f>IF(AY$2=Calculation!$G$6,Data!AT84,0)</f>
        <v>0</v>
      </c>
      <c r="AZ84" s="6">
        <f t="shared" si="15"/>
        <v>0.5218036529680365</v>
      </c>
      <c r="BA84" s="18">
        <f>IF(BA$2=Calculation!$H$6,0,0)</f>
        <v>0</v>
      </c>
      <c r="BB84" s="4">
        <f>IF(BB$2=Calculation!$H$6,Data!AU84,0)</f>
        <v>0</v>
      </c>
      <c r="BC84" s="4">
        <f>IF(BC$2=Calculation!$H$6,Data!AV84,0)</f>
        <v>0</v>
      </c>
      <c r="BD84" s="4">
        <f>IF(BD$2=Calculation!$H$6,Data!AW84,0)</f>
        <v>0</v>
      </c>
      <c r="BE84" s="4">
        <f>IF(BE$2=Calculation!$H$6,Data!AX84,0)</f>
        <v>0</v>
      </c>
      <c r="BF84" s="4">
        <f>IF(BF$2=Calculation!$H$6,Data!AY84,0)</f>
        <v>0</v>
      </c>
      <c r="BG84" s="4">
        <f>IF(BG$2=Calculation!$H$6,Data!AZ84,0)</f>
        <v>0</v>
      </c>
      <c r="BH84" s="4">
        <f>IF(BH$2=Calculation!$H$6,Data!BA84,0)</f>
        <v>0</v>
      </c>
      <c r="BI84" s="6">
        <f t="shared" si="16"/>
        <v>0</v>
      </c>
      <c r="BJ84" s="78">
        <f>IF(Calculation!$I$6="Yes",Data!BB84,0)</f>
        <v>0</v>
      </c>
      <c r="BK84" s="18">
        <f>IF(BK$2=Calculation!$M$4,0,0)</f>
        <v>0</v>
      </c>
      <c r="BL84" s="4">
        <f>IF(BL$2=Calculation!$M$4,Data!BW84,0)</f>
        <v>0</v>
      </c>
      <c r="BM84" s="4">
        <f>IF(BM$2=Calculation!$M$4,Data!BX84,0)</f>
        <v>0</v>
      </c>
      <c r="BN84" s="4">
        <f>IF(BN$2=Calculation!$M$4,Data!BY84,0)</f>
        <v>0</v>
      </c>
      <c r="BO84" s="4">
        <f>IF(BO$2=Calculation!$M$4,Data!BZ84,0)</f>
        <v>0</v>
      </c>
      <c r="BP84" s="6">
        <f t="shared" si="10"/>
        <v>0</v>
      </c>
      <c r="BQ84" s="4">
        <f>IF(Calculation!$K$6='Reference Data'!BQ$2,Data!BC84,0)</f>
        <v>0</v>
      </c>
      <c r="BR84" s="4">
        <f>IF(Calculation!$K$6='Reference Data'!BR$2,Data!BD84,0)</f>
        <v>0</v>
      </c>
      <c r="BS84" s="4">
        <f>IF(Calculation!$K$6='Reference Data'!BS$2,Data!BE84,0)</f>
        <v>0</v>
      </c>
      <c r="BT84" s="4">
        <f>IF(Calculation!$K$6='Reference Data'!BT$2,Data!BF84,0)</f>
        <v>46.746</v>
      </c>
      <c r="BU84" s="80">
        <f t="shared" si="11"/>
        <v>46.746</v>
      </c>
      <c r="BV84" s="18">
        <f>IF(Calculation!$L$6="Yes",IF((Calculation!J88)&lt;Calculation!K88,(Calculation!J88-Calculation!K88)*Calculation!$L$5,0),0)</f>
        <v>0</v>
      </c>
      <c r="BW84" s="83">
        <f>IF(Calculation!$M$6="Yes",'Reference Data'!BP84*Calculation!$M$5,0)</f>
        <v>0</v>
      </c>
      <c r="BX84" s="18">
        <f>IF(Calculation!$N$6='Reference Data'!BX$2,0,0)</f>
        <v>0</v>
      </c>
      <c r="BY84" s="4">
        <f>IF(Calculation!$N$6='Reference Data'!BY$2,Data!AU84*Calculation!$N$5,0)</f>
        <v>0</v>
      </c>
      <c r="BZ84" s="4">
        <f>IF(Calculation!$N$6='Reference Data'!BZ$2,Data!AV84*Calculation!$N$5,0)</f>
        <v>0</v>
      </c>
      <c r="CA84" s="4">
        <f>IF(Calculation!$N$6='Reference Data'!CA$2,Data!AW84*Calculation!$N$5,0)</f>
        <v>0</v>
      </c>
      <c r="CB84" s="4">
        <f>IF(Calculation!$N$6='Reference Data'!CB$2,Data!AX84*Calculation!$N$5,0)</f>
        <v>0</v>
      </c>
      <c r="CC84" s="4">
        <f>IF(Calculation!$N$6='Reference Data'!CC$2,Data!AY84*Calculation!$N$5,0)</f>
        <v>0</v>
      </c>
      <c r="CD84" s="4">
        <f>IF(Calculation!$N$6='Reference Data'!CD$2,Data!AZ84*Calculation!$N$5,0)</f>
        <v>0</v>
      </c>
      <c r="CE84" s="4">
        <f>IF(Calculation!$N$6='Reference Data'!CE$2,Data!BA84*Calculation!$N$5,0)</f>
        <v>0</v>
      </c>
      <c r="CF84" s="6">
        <f t="shared" si="17"/>
        <v>0</v>
      </c>
      <c r="CG84" s="83">
        <f>IF(Calculation!$O$6="Yes",IF((Calculation!J88-'Reference Data'!BU84)&gt;0,(Calculation!J88-'Reference Data'!BU84)*Calculation!$O$5,0),0)</f>
        <v>1.227604680365296</v>
      </c>
      <c r="CH84" s="6">
        <f>IF(Calculation!$P$6="Yes",'Proportional Share Calculation'!E87,0)</f>
        <v>1.38566657734409</v>
      </c>
    </row>
    <row r="85" spans="1:86" ht="15">
      <c r="A85" s="12">
        <v>10258</v>
      </c>
      <c r="B85" s="165" t="s">
        <v>91</v>
      </c>
      <c r="C85" s="18">
        <f>IF(Calculation!$C$6='Reference Data'!C$2,Data!C85,0)</f>
        <v>0</v>
      </c>
      <c r="D85" s="4">
        <f>IF(Calculation!$C$6='Reference Data'!D$2,Data!D85,0)</f>
        <v>0</v>
      </c>
      <c r="E85" s="4">
        <f>IF(Calculation!$C$6='Reference Data'!E$2,Data!E85,0)</f>
        <v>48.501571803652986</v>
      </c>
      <c r="F85" s="4">
        <f>IF(Calculation!$C$6='Reference Data'!F$2,Data!F85,0)</f>
        <v>0</v>
      </c>
      <c r="G85" s="4">
        <f>IF(Calculation!$C$6='Reference Data'!G$2,Data!G85,0)</f>
        <v>0</v>
      </c>
      <c r="H85" s="4">
        <f>IF(Calculation!$C$6='Reference Data'!H$2,Data!H85,0)</f>
        <v>0</v>
      </c>
      <c r="I85" s="4">
        <f>IF(Calculation!$C$6='Reference Data'!I$2,Data!I85,0)</f>
        <v>0</v>
      </c>
      <c r="J85" s="4">
        <f>IF(Calculation!$C$6='Reference Data'!J$2,Data!J85,0)</f>
        <v>0</v>
      </c>
      <c r="K85" s="4">
        <f>IF(Calculation!$C$6='Reference Data'!K$2,Data!K85,0)</f>
        <v>0</v>
      </c>
      <c r="L85" s="4">
        <f>IF(Calculation!$C$6='Reference Data'!L$2,Data!L85,0)</f>
        <v>0</v>
      </c>
      <c r="M85" s="4">
        <f>IF(Calculation!$C$6='Reference Data'!M$2,Data!M85,0)</f>
        <v>0</v>
      </c>
      <c r="N85" s="4">
        <f>IF(Calculation!$C$6='Reference Data'!N$2,Data!N85,0)</f>
        <v>0</v>
      </c>
      <c r="O85" s="4">
        <f>IF(Calculation!$C$6='Reference Data'!O$2,Data!O85,0)</f>
        <v>0</v>
      </c>
      <c r="P85" s="4">
        <f>IF(Calculation!$C$6='Reference Data'!P$2,Data!P85,0)</f>
        <v>0</v>
      </c>
      <c r="Q85" s="4">
        <f>IF(Calculation!$C$6='Reference Data'!Q$2,Data!Q85,0)</f>
        <v>0</v>
      </c>
      <c r="R85" s="21">
        <f t="shared" si="12"/>
        <v>48.501571803652986</v>
      </c>
      <c r="S85" s="18">
        <f>IF(Calculation!$D$6="Yes",Data!R85,0)</f>
        <v>0</v>
      </c>
      <c r="T85" s="18">
        <f>IF(T$2=Calculation!$E$6,Data!S85,0)</f>
        <v>0</v>
      </c>
      <c r="U85" s="4">
        <f>IF(U$2=Calculation!$E$6,Data!T85,0)</f>
        <v>0</v>
      </c>
      <c r="V85" s="4">
        <f>IF(V$2=Calculation!$E$6,Data!U85,0)</f>
        <v>0</v>
      </c>
      <c r="W85" s="4">
        <f>IF(W$2=Calculation!$E$6,Data!V85,0)</f>
        <v>0</v>
      </c>
      <c r="X85" s="4">
        <f>IF(X$2=Calculation!$E$6,Data!W85,0)</f>
        <v>0</v>
      </c>
      <c r="Y85" s="4">
        <f>IF(Y$2=Calculation!$E$6,Data!X85,0)</f>
        <v>0</v>
      </c>
      <c r="Z85" s="4">
        <f>IF(Z$2=Calculation!$E$6,Data!Y85,0)</f>
        <v>0</v>
      </c>
      <c r="AA85" s="4">
        <f>IF(AA$2=Calculation!$E$6,Data!Z85,0)</f>
        <v>0</v>
      </c>
      <c r="AB85" s="4">
        <f>IF(AB$2=Calculation!$E$6,Data!AA85,0)</f>
        <v>0</v>
      </c>
      <c r="AC85" s="4">
        <f>IF(AC$2=Calculation!$E$6,Data!AB85,0)</f>
        <v>0</v>
      </c>
      <c r="AD85" s="4">
        <f>IF(AD$2=Calculation!$E$6,Data!AC85,0)</f>
        <v>0</v>
      </c>
      <c r="AE85" s="4">
        <f>IF(AE$2=Calculation!$E$6,Data!AD85,0)</f>
        <v>0</v>
      </c>
      <c r="AF85" s="4">
        <f>IF(AF$2=Calculation!$E$6,Data!AE85,0)</f>
        <v>0</v>
      </c>
      <c r="AG85" s="4">
        <f>IF(AG$2=Calculation!$E$6,Data!AF85,0)</f>
        <v>0</v>
      </c>
      <c r="AH85" s="6">
        <f t="shared" si="13"/>
        <v>0</v>
      </c>
      <c r="AI85" s="18">
        <f>IF(AI$2=Calculation!$F$6,0,0)</f>
        <v>0</v>
      </c>
      <c r="AJ85" s="4">
        <f>IF(AJ$2=Calculation!$F$6,Data!AG85,0)</f>
        <v>0</v>
      </c>
      <c r="AK85" s="4">
        <f>IF(AK$2=Calculation!$F$6,Data!AH85,0)</f>
        <v>9.751255707762557</v>
      </c>
      <c r="AL85" s="4">
        <f>IF(AL$2=Calculation!$F$6,Data!AI85,0)</f>
        <v>0</v>
      </c>
      <c r="AM85" s="4">
        <f>IF(AM$2=Calculation!$F$6,Data!AJ85,0)</f>
        <v>0</v>
      </c>
      <c r="AN85" s="4">
        <f>IF(AN$2=Calculation!$F$6,Data!AK85,0)</f>
        <v>0</v>
      </c>
      <c r="AO85" s="4">
        <f>IF(AO$2=Calculation!$F$6,Data!AL85,0)</f>
        <v>0</v>
      </c>
      <c r="AP85" s="4">
        <f>IF(AP$2=Calculation!$F$6,Data!AM85,0)</f>
        <v>0</v>
      </c>
      <c r="AQ85" s="6">
        <f t="shared" si="14"/>
        <v>9.751255707762557</v>
      </c>
      <c r="AR85" s="18">
        <f>IF(AR$2=Calculation!$G$6,0,0)</f>
        <v>0</v>
      </c>
      <c r="AS85" s="4">
        <f>IF(AS$2=Calculation!$G$6,Data!AN85,0)</f>
        <v>0</v>
      </c>
      <c r="AT85" s="4">
        <f>IF(AT$2=Calculation!$G$6,Data!AO85,0)</f>
        <v>0</v>
      </c>
      <c r="AU85" s="4">
        <f>IF(AU$2=Calculation!$G$6,Data!AP85,0)</f>
        <v>0</v>
      </c>
      <c r="AV85" s="4">
        <f>IF(AV$2=Calculation!$G$6,Data!AQ85,0)</f>
        <v>0</v>
      </c>
      <c r="AW85" s="4">
        <f>IF(AW$2=Calculation!$G$6,Data!AR85,0)</f>
        <v>0</v>
      </c>
      <c r="AX85" s="4">
        <f>IF(AX$2=Calculation!$G$6,Data!AS85,0)</f>
        <v>0</v>
      </c>
      <c r="AY85" s="4">
        <f>IF(AY$2=Calculation!$G$6,Data!AT85,0)</f>
        <v>0</v>
      </c>
      <c r="AZ85" s="6">
        <f t="shared" si="15"/>
        <v>0</v>
      </c>
      <c r="BA85" s="18">
        <f>IF(BA$2=Calculation!$H$6,0,0)</f>
        <v>0</v>
      </c>
      <c r="BB85" s="4">
        <f>IF(BB$2=Calculation!$H$6,Data!AU85,0)</f>
        <v>0</v>
      </c>
      <c r="BC85" s="4">
        <f>IF(BC$2=Calculation!$H$6,Data!AV85,0)</f>
        <v>0</v>
      </c>
      <c r="BD85" s="4">
        <f>IF(BD$2=Calculation!$H$6,Data!AW85,0)</f>
        <v>0</v>
      </c>
      <c r="BE85" s="4">
        <f>IF(BE$2=Calculation!$H$6,Data!AX85,0)</f>
        <v>0</v>
      </c>
      <c r="BF85" s="4">
        <f>IF(BF$2=Calculation!$H$6,Data!AY85,0)</f>
        <v>0</v>
      </c>
      <c r="BG85" s="4">
        <f>IF(BG$2=Calculation!$H$6,Data!AZ85,0)</f>
        <v>0</v>
      </c>
      <c r="BH85" s="4">
        <f>IF(BH$2=Calculation!$H$6,Data!BA85,0)</f>
        <v>0</v>
      </c>
      <c r="BI85" s="6">
        <f t="shared" si="16"/>
        <v>0</v>
      </c>
      <c r="BJ85" s="78">
        <f>IF(Calculation!$I$6="Yes",Data!BB85,0)</f>
        <v>0</v>
      </c>
      <c r="BK85" s="18">
        <f>IF(BK$2=Calculation!$M$4,0,0)</f>
        <v>0</v>
      </c>
      <c r="BL85" s="4">
        <f>IF(BL$2=Calculation!$M$4,Data!BW85,0)</f>
        <v>0</v>
      </c>
      <c r="BM85" s="4">
        <f>IF(BM$2=Calculation!$M$4,Data!BX85,0)</f>
        <v>0.09999999999999999</v>
      </c>
      <c r="BN85" s="4">
        <f>IF(BN$2=Calculation!$M$4,Data!BY85,0)</f>
        <v>0</v>
      </c>
      <c r="BO85" s="4">
        <f>IF(BO$2=Calculation!$M$4,Data!BZ85,0)</f>
        <v>0</v>
      </c>
      <c r="BP85" s="6">
        <f t="shared" si="10"/>
        <v>0.09999999999999999</v>
      </c>
      <c r="BQ85" s="4">
        <f>IF(Calculation!$K$6='Reference Data'!BQ$2,Data!BC85,0)</f>
        <v>0</v>
      </c>
      <c r="BR85" s="4">
        <f>IF(Calculation!$K$6='Reference Data'!BR$2,Data!BD85,0)</f>
        <v>0</v>
      </c>
      <c r="BS85" s="4">
        <f>IF(Calculation!$K$6='Reference Data'!BS$2,Data!BE85,0)</f>
        <v>0</v>
      </c>
      <c r="BT85" s="4">
        <f>IF(Calculation!$K$6='Reference Data'!BT$2,Data!BF85,0)</f>
        <v>37.952</v>
      </c>
      <c r="BU85" s="80">
        <f t="shared" si="11"/>
        <v>37.952</v>
      </c>
      <c r="BV85" s="18">
        <f>IF(Calculation!$L$6="Yes",IF((Calculation!J89)&lt;Calculation!K89,(Calculation!J89-Calculation!K89)*Calculation!$L$5,0),0)</f>
        <v>0</v>
      </c>
      <c r="BW85" s="83">
        <f>IF(Calculation!$M$6="Yes",'Reference Data'!BP85*Calculation!$M$5,0)</f>
        <v>0.049999999999999996</v>
      </c>
      <c r="BX85" s="18">
        <f>IF(Calculation!$N$6='Reference Data'!BX$2,0,0)</f>
        <v>0</v>
      </c>
      <c r="BY85" s="4">
        <f>IF(Calculation!$N$6='Reference Data'!BY$2,Data!AU85*Calculation!$N$5,0)</f>
        <v>0</v>
      </c>
      <c r="BZ85" s="4">
        <f>IF(Calculation!$N$6='Reference Data'!BZ$2,Data!AV85*Calculation!$N$5,0)</f>
        <v>0</v>
      </c>
      <c r="CA85" s="4">
        <f>IF(Calculation!$N$6='Reference Data'!CA$2,Data!AW85*Calculation!$N$5,0)</f>
        <v>0</v>
      </c>
      <c r="CB85" s="4">
        <f>IF(Calculation!$N$6='Reference Data'!CB$2,Data!AX85*Calculation!$N$5,0)</f>
        <v>0</v>
      </c>
      <c r="CC85" s="4">
        <f>IF(Calculation!$N$6='Reference Data'!CC$2,Data!AY85*Calculation!$N$5,0)</f>
        <v>0</v>
      </c>
      <c r="CD85" s="4">
        <f>IF(Calculation!$N$6='Reference Data'!CD$2,Data!AZ85*Calculation!$N$5,0)</f>
        <v>0</v>
      </c>
      <c r="CE85" s="4">
        <f>IF(Calculation!$N$6='Reference Data'!CE$2,Data!BA85*Calculation!$N$5,0)</f>
        <v>0</v>
      </c>
      <c r="CF85" s="6">
        <f t="shared" si="17"/>
        <v>0</v>
      </c>
      <c r="CG85" s="83">
        <f>IF(Calculation!$O$6="Yes",IF((Calculation!J89-'Reference Data'!BU85)&gt;0,(Calculation!J89-'Reference Data'!BU85)*Calculation!$O$5,0),0)</f>
        <v>0.19957902397260696</v>
      </c>
      <c r="CH85" s="6">
        <f>IF(Calculation!$P$6="Yes",'Proportional Share Calculation'!E88,0)</f>
        <v>1.1034120034960193</v>
      </c>
    </row>
    <row r="86" spans="1:86" ht="15">
      <c r="A86" s="12">
        <v>10259</v>
      </c>
      <c r="B86" s="165" t="s">
        <v>92</v>
      </c>
      <c r="C86" s="18">
        <f>IF(Calculation!$C$6='Reference Data'!C$2,Data!C86,0)</f>
        <v>0</v>
      </c>
      <c r="D86" s="4">
        <f>IF(Calculation!$C$6='Reference Data'!D$2,Data!D86,0)</f>
        <v>0</v>
      </c>
      <c r="E86" s="4">
        <f>IF(Calculation!$C$6='Reference Data'!E$2,Data!E86,0)</f>
        <v>30.14049497716896</v>
      </c>
      <c r="F86" s="4">
        <f>IF(Calculation!$C$6='Reference Data'!F$2,Data!F86,0)</f>
        <v>0</v>
      </c>
      <c r="G86" s="4">
        <f>IF(Calculation!$C$6='Reference Data'!G$2,Data!G86,0)</f>
        <v>0</v>
      </c>
      <c r="H86" s="4">
        <f>IF(Calculation!$C$6='Reference Data'!H$2,Data!H86,0)</f>
        <v>0</v>
      </c>
      <c r="I86" s="4">
        <f>IF(Calculation!$C$6='Reference Data'!I$2,Data!I86,0)</f>
        <v>0</v>
      </c>
      <c r="J86" s="4">
        <f>IF(Calculation!$C$6='Reference Data'!J$2,Data!J86,0)</f>
        <v>0</v>
      </c>
      <c r="K86" s="4">
        <f>IF(Calculation!$C$6='Reference Data'!K$2,Data!K86,0)</f>
        <v>0</v>
      </c>
      <c r="L86" s="4">
        <f>IF(Calculation!$C$6='Reference Data'!L$2,Data!L86,0)</f>
        <v>0</v>
      </c>
      <c r="M86" s="4">
        <f>IF(Calculation!$C$6='Reference Data'!M$2,Data!M86,0)</f>
        <v>0</v>
      </c>
      <c r="N86" s="4">
        <f>IF(Calculation!$C$6='Reference Data'!N$2,Data!N86,0)</f>
        <v>0</v>
      </c>
      <c r="O86" s="4">
        <f>IF(Calculation!$C$6='Reference Data'!O$2,Data!O86,0)</f>
        <v>0</v>
      </c>
      <c r="P86" s="4">
        <f>IF(Calculation!$C$6='Reference Data'!P$2,Data!P86,0)</f>
        <v>0</v>
      </c>
      <c r="Q86" s="4">
        <f>IF(Calculation!$C$6='Reference Data'!Q$2,Data!Q86,0)</f>
        <v>0</v>
      </c>
      <c r="R86" s="21">
        <f t="shared" si="12"/>
        <v>30.14049497716896</v>
      </c>
      <c r="S86" s="18">
        <f>IF(Calculation!$D$6="Yes",Data!R86,0)</f>
        <v>0</v>
      </c>
      <c r="T86" s="18">
        <f>IF(T$2=Calculation!$E$6,Data!S86,0)</f>
        <v>0</v>
      </c>
      <c r="U86" s="4">
        <f>IF(U$2=Calculation!$E$6,Data!T86,0)</f>
        <v>0</v>
      </c>
      <c r="V86" s="4">
        <f>IF(V$2=Calculation!$E$6,Data!U86,0)</f>
        <v>0</v>
      </c>
      <c r="W86" s="4">
        <f>IF(W$2=Calculation!$E$6,Data!V86,0)</f>
        <v>0</v>
      </c>
      <c r="X86" s="4">
        <f>IF(X$2=Calculation!$E$6,Data!W86,0)</f>
        <v>0</v>
      </c>
      <c r="Y86" s="4">
        <f>IF(Y$2=Calculation!$E$6,Data!X86,0)</f>
        <v>0</v>
      </c>
      <c r="Z86" s="4">
        <f>IF(Z$2=Calculation!$E$6,Data!Y86,0)</f>
        <v>0</v>
      </c>
      <c r="AA86" s="4">
        <f>IF(AA$2=Calculation!$E$6,Data!Z86,0)</f>
        <v>0</v>
      </c>
      <c r="AB86" s="4">
        <f>IF(AB$2=Calculation!$E$6,Data!AA86,0)</f>
        <v>0</v>
      </c>
      <c r="AC86" s="4">
        <f>IF(AC$2=Calculation!$E$6,Data!AB86,0)</f>
        <v>0</v>
      </c>
      <c r="AD86" s="4">
        <f>IF(AD$2=Calculation!$E$6,Data!AC86,0)</f>
        <v>0</v>
      </c>
      <c r="AE86" s="4">
        <f>IF(AE$2=Calculation!$E$6,Data!AD86,0)</f>
        <v>0</v>
      </c>
      <c r="AF86" s="4">
        <f>IF(AF$2=Calculation!$E$6,Data!AE86,0)</f>
        <v>0</v>
      </c>
      <c r="AG86" s="4">
        <f>IF(AG$2=Calculation!$E$6,Data!AF86,0)</f>
        <v>0</v>
      </c>
      <c r="AH86" s="6">
        <f t="shared" si="13"/>
        <v>0</v>
      </c>
      <c r="AI86" s="18">
        <f>IF(AI$2=Calculation!$F$6,0,0)</f>
        <v>0</v>
      </c>
      <c r="AJ86" s="4">
        <f>IF(AJ$2=Calculation!$F$6,Data!AG86,0)</f>
        <v>0</v>
      </c>
      <c r="AK86" s="4">
        <f>IF(AK$2=Calculation!$F$6,Data!AH86,0)</f>
        <v>0</v>
      </c>
      <c r="AL86" s="4">
        <f>IF(AL$2=Calculation!$F$6,Data!AI86,0)</f>
        <v>0</v>
      </c>
      <c r="AM86" s="4">
        <f>IF(AM$2=Calculation!$F$6,Data!AJ86,0)</f>
        <v>0</v>
      </c>
      <c r="AN86" s="4">
        <f>IF(AN$2=Calculation!$F$6,Data!AK86,0)</f>
        <v>0</v>
      </c>
      <c r="AO86" s="4">
        <f>IF(AO$2=Calculation!$F$6,Data!AL86,0)</f>
        <v>0</v>
      </c>
      <c r="AP86" s="4">
        <f>IF(AP$2=Calculation!$F$6,Data!AM86,0)</f>
        <v>0</v>
      </c>
      <c r="AQ86" s="6">
        <f t="shared" si="14"/>
        <v>0</v>
      </c>
      <c r="AR86" s="18">
        <f>IF(AR$2=Calculation!$G$6,0,0)</f>
        <v>0</v>
      </c>
      <c r="AS86" s="4">
        <f>IF(AS$2=Calculation!$G$6,Data!AN86,0)</f>
        <v>0</v>
      </c>
      <c r="AT86" s="4">
        <f>IF(AT$2=Calculation!$G$6,Data!AO86,0)</f>
        <v>0</v>
      </c>
      <c r="AU86" s="4">
        <f>IF(AU$2=Calculation!$G$6,Data!AP86,0)</f>
        <v>0</v>
      </c>
      <c r="AV86" s="4">
        <f>IF(AV$2=Calculation!$G$6,Data!AQ86,0)</f>
        <v>0</v>
      </c>
      <c r="AW86" s="4">
        <f>IF(AW$2=Calculation!$G$6,Data!AR86,0)</f>
        <v>0</v>
      </c>
      <c r="AX86" s="4">
        <f>IF(AX$2=Calculation!$G$6,Data!AS86,0)</f>
        <v>0</v>
      </c>
      <c r="AY86" s="4">
        <f>IF(AY$2=Calculation!$G$6,Data!AT86,0)</f>
        <v>0</v>
      </c>
      <c r="AZ86" s="6">
        <f t="shared" si="15"/>
        <v>0</v>
      </c>
      <c r="BA86" s="18">
        <f>IF(BA$2=Calculation!$H$6,0,0)</f>
        <v>0</v>
      </c>
      <c r="BB86" s="4">
        <f>IF(BB$2=Calculation!$H$6,Data!AU86,0)</f>
        <v>0</v>
      </c>
      <c r="BC86" s="4">
        <f>IF(BC$2=Calculation!$H$6,Data!AV86,0)</f>
        <v>0</v>
      </c>
      <c r="BD86" s="4">
        <f>IF(BD$2=Calculation!$H$6,Data!AW86,0)</f>
        <v>0</v>
      </c>
      <c r="BE86" s="4">
        <f>IF(BE$2=Calculation!$H$6,Data!AX86,0)</f>
        <v>0</v>
      </c>
      <c r="BF86" s="4">
        <f>IF(BF$2=Calculation!$H$6,Data!AY86,0)</f>
        <v>0</v>
      </c>
      <c r="BG86" s="4">
        <f>IF(BG$2=Calculation!$H$6,Data!AZ86,0)</f>
        <v>0</v>
      </c>
      <c r="BH86" s="4">
        <f>IF(BH$2=Calculation!$H$6,Data!BA86,0)</f>
        <v>0</v>
      </c>
      <c r="BI86" s="6">
        <f t="shared" si="16"/>
        <v>0</v>
      </c>
      <c r="BJ86" s="78">
        <f>IF(Calculation!$I$6="Yes",Data!BB86,0)</f>
        <v>0</v>
      </c>
      <c r="BK86" s="18">
        <f>IF(BK$2=Calculation!$M$4,0,0)</f>
        <v>0</v>
      </c>
      <c r="BL86" s="4">
        <f>IF(BL$2=Calculation!$M$4,Data!BW86,0)</f>
        <v>0</v>
      </c>
      <c r="BM86" s="4">
        <f>IF(BM$2=Calculation!$M$4,Data!BX86,0)</f>
        <v>0</v>
      </c>
      <c r="BN86" s="4">
        <f>IF(BN$2=Calculation!$M$4,Data!BY86,0)</f>
        <v>0</v>
      </c>
      <c r="BO86" s="4">
        <f>IF(BO$2=Calculation!$M$4,Data!BZ86,0)</f>
        <v>0</v>
      </c>
      <c r="BP86" s="6">
        <f t="shared" si="10"/>
        <v>0</v>
      </c>
      <c r="BQ86" s="4">
        <f>IF(Calculation!$K$6='Reference Data'!BQ$2,Data!BC86,0)</f>
        <v>0</v>
      </c>
      <c r="BR86" s="4">
        <f>IF(Calculation!$K$6='Reference Data'!BR$2,Data!BD86,0)</f>
        <v>0</v>
      </c>
      <c r="BS86" s="4">
        <f>IF(Calculation!$K$6='Reference Data'!BS$2,Data!BE86,0)</f>
        <v>0</v>
      </c>
      <c r="BT86" s="4">
        <f>IF(Calculation!$K$6='Reference Data'!BT$2,Data!BF86,0)</f>
        <v>26.985</v>
      </c>
      <c r="BU86" s="80">
        <f t="shared" si="11"/>
        <v>26.985</v>
      </c>
      <c r="BV86" s="18">
        <f>IF(Calculation!$L$6="Yes",IF((Calculation!J90)&lt;Calculation!K90,(Calculation!J90-Calculation!K90)*Calculation!$L$5,0),0)</f>
        <v>0</v>
      </c>
      <c r="BW86" s="83">
        <f>IF(Calculation!$M$6="Yes",'Reference Data'!BP86*Calculation!$M$5,0)</f>
        <v>0</v>
      </c>
      <c r="BX86" s="18">
        <f>IF(Calculation!$N$6='Reference Data'!BX$2,0,0)</f>
        <v>0</v>
      </c>
      <c r="BY86" s="4">
        <f>IF(Calculation!$N$6='Reference Data'!BY$2,Data!AU86*Calculation!$N$5,0)</f>
        <v>0</v>
      </c>
      <c r="BZ86" s="4">
        <f>IF(Calculation!$N$6='Reference Data'!BZ$2,Data!AV86*Calculation!$N$5,0)</f>
        <v>0</v>
      </c>
      <c r="CA86" s="4">
        <f>IF(Calculation!$N$6='Reference Data'!CA$2,Data!AW86*Calculation!$N$5,0)</f>
        <v>0</v>
      </c>
      <c r="CB86" s="4">
        <f>IF(Calculation!$N$6='Reference Data'!CB$2,Data!AX86*Calculation!$N$5,0)</f>
        <v>0</v>
      </c>
      <c r="CC86" s="4">
        <f>IF(Calculation!$N$6='Reference Data'!CC$2,Data!AY86*Calculation!$N$5,0)</f>
        <v>0</v>
      </c>
      <c r="CD86" s="4">
        <f>IF(Calculation!$N$6='Reference Data'!CD$2,Data!AZ86*Calculation!$N$5,0)</f>
        <v>0</v>
      </c>
      <c r="CE86" s="4">
        <f>IF(Calculation!$N$6='Reference Data'!CE$2,Data!BA86*Calculation!$N$5,0)</f>
        <v>0</v>
      </c>
      <c r="CF86" s="6">
        <f t="shared" si="17"/>
        <v>0</v>
      </c>
      <c r="CG86" s="83">
        <f>IF(Calculation!$O$6="Yes",IF((Calculation!J90-'Reference Data'!BU86)&gt;0,(Calculation!J90-'Reference Data'!BU86)*Calculation!$O$5,0),0)</f>
        <v>0.78887374429224</v>
      </c>
      <c r="CH86" s="6">
        <f>IF(Calculation!$P$6="Yes",'Proportional Share Calculation'!E89,0)</f>
        <v>0.8022188206881115</v>
      </c>
    </row>
    <row r="87" spans="1:86" ht="15">
      <c r="A87" s="12">
        <v>10260</v>
      </c>
      <c r="B87" s="165" t="s">
        <v>93</v>
      </c>
      <c r="C87" s="18">
        <f>IF(Calculation!$C$6='Reference Data'!C$2,Data!C87,0)</f>
        <v>0</v>
      </c>
      <c r="D87" s="4">
        <f>IF(Calculation!$C$6='Reference Data'!D$2,Data!D87,0)</f>
        <v>0</v>
      </c>
      <c r="E87" s="4">
        <f>IF(Calculation!$C$6='Reference Data'!E$2,Data!E87,0)</f>
        <v>26.793847831050225</v>
      </c>
      <c r="F87" s="4">
        <f>IF(Calculation!$C$6='Reference Data'!F$2,Data!F87,0)</f>
        <v>0</v>
      </c>
      <c r="G87" s="4">
        <f>IF(Calculation!$C$6='Reference Data'!G$2,Data!G87,0)</f>
        <v>0</v>
      </c>
      <c r="H87" s="4">
        <f>IF(Calculation!$C$6='Reference Data'!H$2,Data!H87,0)</f>
        <v>0</v>
      </c>
      <c r="I87" s="4">
        <f>IF(Calculation!$C$6='Reference Data'!I$2,Data!I87,0)</f>
        <v>0</v>
      </c>
      <c r="J87" s="4">
        <f>IF(Calculation!$C$6='Reference Data'!J$2,Data!J87,0)</f>
        <v>0</v>
      </c>
      <c r="K87" s="4">
        <f>IF(Calculation!$C$6='Reference Data'!K$2,Data!K87,0)</f>
        <v>0</v>
      </c>
      <c r="L87" s="4">
        <f>IF(Calculation!$C$6='Reference Data'!L$2,Data!L87,0)</f>
        <v>0</v>
      </c>
      <c r="M87" s="4">
        <f>IF(Calculation!$C$6='Reference Data'!M$2,Data!M87,0)</f>
        <v>0</v>
      </c>
      <c r="N87" s="4">
        <f>IF(Calculation!$C$6='Reference Data'!N$2,Data!N87,0)</f>
        <v>0</v>
      </c>
      <c r="O87" s="4">
        <f>IF(Calculation!$C$6='Reference Data'!O$2,Data!O87,0)</f>
        <v>0</v>
      </c>
      <c r="P87" s="4">
        <f>IF(Calculation!$C$6='Reference Data'!P$2,Data!P87,0)</f>
        <v>0</v>
      </c>
      <c r="Q87" s="4">
        <f>IF(Calculation!$C$6='Reference Data'!Q$2,Data!Q87,0)</f>
        <v>0</v>
      </c>
      <c r="R87" s="21">
        <f t="shared" si="12"/>
        <v>26.793847831050225</v>
      </c>
      <c r="S87" s="18">
        <f>IF(Calculation!$D$6="Yes",Data!R87,0)</f>
        <v>0</v>
      </c>
      <c r="T87" s="18">
        <f>IF(T$2=Calculation!$E$6,Data!S87,0)</f>
        <v>0</v>
      </c>
      <c r="U87" s="4">
        <f>IF(U$2=Calculation!$E$6,Data!T87,0)</f>
        <v>0</v>
      </c>
      <c r="V87" s="4">
        <f>IF(V$2=Calculation!$E$6,Data!U87,0)</f>
        <v>0</v>
      </c>
      <c r="W87" s="4">
        <f>IF(W$2=Calculation!$E$6,Data!V87,0)</f>
        <v>0</v>
      </c>
      <c r="X87" s="4">
        <f>IF(X$2=Calculation!$E$6,Data!W87,0)</f>
        <v>0</v>
      </c>
      <c r="Y87" s="4">
        <f>IF(Y$2=Calculation!$E$6,Data!X87,0)</f>
        <v>0</v>
      </c>
      <c r="Z87" s="4">
        <f>IF(Z$2=Calculation!$E$6,Data!Y87,0)</f>
        <v>0</v>
      </c>
      <c r="AA87" s="4">
        <f>IF(AA$2=Calculation!$E$6,Data!Z87,0)</f>
        <v>0</v>
      </c>
      <c r="AB87" s="4">
        <f>IF(AB$2=Calculation!$E$6,Data!AA87,0)</f>
        <v>0</v>
      </c>
      <c r="AC87" s="4">
        <f>IF(AC$2=Calculation!$E$6,Data!AB87,0)</f>
        <v>0</v>
      </c>
      <c r="AD87" s="4">
        <f>IF(AD$2=Calculation!$E$6,Data!AC87,0)</f>
        <v>0</v>
      </c>
      <c r="AE87" s="4">
        <f>IF(AE$2=Calculation!$E$6,Data!AD87,0)</f>
        <v>0</v>
      </c>
      <c r="AF87" s="4">
        <f>IF(AF$2=Calculation!$E$6,Data!AE87,0)</f>
        <v>0</v>
      </c>
      <c r="AG87" s="4">
        <f>IF(AG$2=Calculation!$E$6,Data!AF87,0)</f>
        <v>0</v>
      </c>
      <c r="AH87" s="6">
        <f t="shared" si="13"/>
        <v>0</v>
      </c>
      <c r="AI87" s="18">
        <f>IF(AI$2=Calculation!$F$6,0,0)</f>
        <v>0</v>
      </c>
      <c r="AJ87" s="4">
        <f>IF(AJ$2=Calculation!$F$6,Data!AG87,0)</f>
        <v>0</v>
      </c>
      <c r="AK87" s="4">
        <f>IF(AK$2=Calculation!$F$6,Data!AH87,0)</f>
        <v>0</v>
      </c>
      <c r="AL87" s="4">
        <f>IF(AL$2=Calculation!$F$6,Data!AI87,0)</f>
        <v>0</v>
      </c>
      <c r="AM87" s="4">
        <f>IF(AM$2=Calculation!$F$6,Data!AJ87,0)</f>
        <v>0</v>
      </c>
      <c r="AN87" s="4">
        <f>IF(AN$2=Calculation!$F$6,Data!AK87,0)</f>
        <v>0</v>
      </c>
      <c r="AO87" s="4">
        <f>IF(AO$2=Calculation!$F$6,Data!AL87,0)</f>
        <v>0</v>
      </c>
      <c r="AP87" s="4">
        <f>IF(AP$2=Calculation!$F$6,Data!AM87,0)</f>
        <v>0</v>
      </c>
      <c r="AQ87" s="6">
        <f t="shared" si="14"/>
        <v>0</v>
      </c>
      <c r="AR87" s="18">
        <f>IF(AR$2=Calculation!$G$6,0,0)</f>
        <v>0</v>
      </c>
      <c r="AS87" s="4">
        <f>IF(AS$2=Calculation!$G$6,Data!AN87,0)</f>
        <v>0</v>
      </c>
      <c r="AT87" s="4">
        <f>IF(AT$2=Calculation!$G$6,Data!AO87,0)</f>
        <v>0</v>
      </c>
      <c r="AU87" s="4">
        <f>IF(AU$2=Calculation!$G$6,Data!AP87,0)</f>
        <v>0</v>
      </c>
      <c r="AV87" s="4">
        <f>IF(AV$2=Calculation!$G$6,Data!AQ87,0)</f>
        <v>0</v>
      </c>
      <c r="AW87" s="4">
        <f>IF(AW$2=Calculation!$G$6,Data!AR87,0)</f>
        <v>0</v>
      </c>
      <c r="AX87" s="4">
        <f>IF(AX$2=Calculation!$G$6,Data!AS87,0)</f>
        <v>0</v>
      </c>
      <c r="AY87" s="4">
        <f>IF(AY$2=Calculation!$G$6,Data!AT87,0)</f>
        <v>0</v>
      </c>
      <c r="AZ87" s="6">
        <f t="shared" si="15"/>
        <v>0</v>
      </c>
      <c r="BA87" s="18">
        <f>IF(BA$2=Calculation!$H$6,0,0)</f>
        <v>0</v>
      </c>
      <c r="BB87" s="4">
        <f>IF(BB$2=Calculation!$H$6,Data!AU87,0)</f>
        <v>0</v>
      </c>
      <c r="BC87" s="4">
        <f>IF(BC$2=Calculation!$H$6,Data!AV87,0)</f>
        <v>0</v>
      </c>
      <c r="BD87" s="4">
        <f>IF(BD$2=Calculation!$H$6,Data!AW87,0)</f>
        <v>0</v>
      </c>
      <c r="BE87" s="4">
        <f>IF(BE$2=Calculation!$H$6,Data!AX87,0)</f>
        <v>0</v>
      </c>
      <c r="BF87" s="4">
        <f>IF(BF$2=Calculation!$H$6,Data!AY87,0)</f>
        <v>0</v>
      </c>
      <c r="BG87" s="4">
        <f>IF(BG$2=Calculation!$H$6,Data!AZ87,0)</f>
        <v>0</v>
      </c>
      <c r="BH87" s="4">
        <f>IF(BH$2=Calculation!$H$6,Data!BA87,0)</f>
        <v>0</v>
      </c>
      <c r="BI87" s="6">
        <f t="shared" si="16"/>
        <v>0</v>
      </c>
      <c r="BJ87" s="78">
        <f>IF(Calculation!$I$6="Yes",Data!BB87,0)</f>
        <v>0</v>
      </c>
      <c r="BK87" s="18">
        <f>IF(BK$2=Calculation!$M$4,0,0)</f>
        <v>0</v>
      </c>
      <c r="BL87" s="4">
        <f>IF(BL$2=Calculation!$M$4,Data!BW87,0)</f>
        <v>0</v>
      </c>
      <c r="BM87" s="4">
        <f>IF(BM$2=Calculation!$M$4,Data!BX87,0)</f>
        <v>0</v>
      </c>
      <c r="BN87" s="4">
        <f>IF(BN$2=Calculation!$M$4,Data!BY87,0)</f>
        <v>0</v>
      </c>
      <c r="BO87" s="4">
        <f>IF(BO$2=Calculation!$M$4,Data!BZ87,0)</f>
        <v>0</v>
      </c>
      <c r="BP87" s="6">
        <f t="shared" si="10"/>
        <v>0</v>
      </c>
      <c r="BQ87" s="4">
        <f>IF(Calculation!$K$6='Reference Data'!BQ$2,Data!BC87,0)</f>
        <v>0</v>
      </c>
      <c r="BR87" s="4">
        <f>IF(Calculation!$K$6='Reference Data'!BR$2,Data!BD87,0)</f>
        <v>0</v>
      </c>
      <c r="BS87" s="4">
        <f>IF(Calculation!$K$6='Reference Data'!BS$2,Data!BE87,0)</f>
        <v>0</v>
      </c>
      <c r="BT87" s="4">
        <f>IF(Calculation!$K$6='Reference Data'!BT$2,Data!BF87,0)</f>
        <v>26.285</v>
      </c>
      <c r="BU87" s="80">
        <f t="shared" si="11"/>
        <v>26.285</v>
      </c>
      <c r="BV87" s="18">
        <f>IF(Calculation!$L$6="Yes",IF((Calculation!J91)&lt;Calculation!K91,(Calculation!J91-Calculation!K91)*Calculation!$L$5,0),0)</f>
        <v>0</v>
      </c>
      <c r="BW87" s="83">
        <f>IF(Calculation!$M$6="Yes",'Reference Data'!BP87*Calculation!$M$5,0)</f>
        <v>0</v>
      </c>
      <c r="BX87" s="18">
        <f>IF(Calculation!$N$6='Reference Data'!BX$2,0,0)</f>
        <v>0</v>
      </c>
      <c r="BY87" s="4">
        <f>IF(Calculation!$N$6='Reference Data'!BY$2,Data!AU87*Calculation!$N$5,0)</f>
        <v>0</v>
      </c>
      <c r="BZ87" s="4">
        <f>IF(Calculation!$N$6='Reference Data'!BZ$2,Data!AV87*Calculation!$N$5,0)</f>
        <v>0</v>
      </c>
      <c r="CA87" s="4">
        <f>IF(Calculation!$N$6='Reference Data'!CA$2,Data!AW87*Calculation!$N$5,0)</f>
        <v>0</v>
      </c>
      <c r="CB87" s="4">
        <f>IF(Calculation!$N$6='Reference Data'!CB$2,Data!AX87*Calculation!$N$5,0)</f>
        <v>0</v>
      </c>
      <c r="CC87" s="4">
        <f>IF(Calculation!$N$6='Reference Data'!CC$2,Data!AY87*Calculation!$N$5,0)</f>
        <v>0</v>
      </c>
      <c r="CD87" s="4">
        <f>IF(Calculation!$N$6='Reference Data'!CD$2,Data!AZ87*Calculation!$N$5,0)</f>
        <v>0</v>
      </c>
      <c r="CE87" s="4">
        <f>IF(Calculation!$N$6='Reference Data'!CE$2,Data!BA87*Calculation!$N$5,0)</f>
        <v>0</v>
      </c>
      <c r="CF87" s="6">
        <f t="shared" si="17"/>
        <v>0</v>
      </c>
      <c r="CG87" s="83">
        <f>IF(Calculation!$O$6="Yes",IF((Calculation!J91-'Reference Data'!BU87)&gt;0,(Calculation!J91-'Reference Data'!BU87)*Calculation!$O$5,0),0)</f>
        <v>0.12721195776255634</v>
      </c>
      <c r="CH87" s="6">
        <f>IF(Calculation!$P$6="Yes",'Proportional Share Calculation'!E90,0)</f>
        <v>0.7628886673712593</v>
      </c>
    </row>
    <row r="88" spans="1:86" ht="15">
      <c r="A88" s="12">
        <v>10273</v>
      </c>
      <c r="B88" s="165" t="s">
        <v>94</v>
      </c>
      <c r="C88" s="18">
        <f>IF(Calculation!$C$6='Reference Data'!C$2,Data!C88,0)</f>
        <v>0</v>
      </c>
      <c r="D88" s="4">
        <f>IF(Calculation!$C$6='Reference Data'!D$2,Data!D88,0)</f>
        <v>0</v>
      </c>
      <c r="E88" s="4">
        <f>IF(Calculation!$C$6='Reference Data'!E$2,Data!E88,0)</f>
        <v>8.590946232876712</v>
      </c>
      <c r="F88" s="4">
        <f>IF(Calculation!$C$6='Reference Data'!F$2,Data!F88,0)</f>
        <v>0</v>
      </c>
      <c r="G88" s="4">
        <f>IF(Calculation!$C$6='Reference Data'!G$2,Data!G88,0)</f>
        <v>0</v>
      </c>
      <c r="H88" s="4">
        <f>IF(Calculation!$C$6='Reference Data'!H$2,Data!H88,0)</f>
        <v>0</v>
      </c>
      <c r="I88" s="4">
        <f>IF(Calculation!$C$6='Reference Data'!I$2,Data!I88,0)</f>
        <v>0</v>
      </c>
      <c r="J88" s="4">
        <f>IF(Calculation!$C$6='Reference Data'!J$2,Data!J88,0)</f>
        <v>0</v>
      </c>
      <c r="K88" s="4">
        <f>IF(Calculation!$C$6='Reference Data'!K$2,Data!K88,0)</f>
        <v>0</v>
      </c>
      <c r="L88" s="4">
        <f>IF(Calculation!$C$6='Reference Data'!L$2,Data!L88,0)</f>
        <v>0</v>
      </c>
      <c r="M88" s="4">
        <f>IF(Calculation!$C$6='Reference Data'!M$2,Data!M88,0)</f>
        <v>0</v>
      </c>
      <c r="N88" s="4">
        <f>IF(Calculation!$C$6='Reference Data'!N$2,Data!N88,0)</f>
        <v>0</v>
      </c>
      <c r="O88" s="4">
        <f>IF(Calculation!$C$6='Reference Data'!O$2,Data!O88,0)</f>
        <v>0</v>
      </c>
      <c r="P88" s="4">
        <f>IF(Calculation!$C$6='Reference Data'!P$2,Data!P88,0)</f>
        <v>0</v>
      </c>
      <c r="Q88" s="4">
        <f>IF(Calculation!$C$6='Reference Data'!Q$2,Data!Q88,0)</f>
        <v>0</v>
      </c>
      <c r="R88" s="21">
        <f t="shared" si="12"/>
        <v>8.590946232876712</v>
      </c>
      <c r="S88" s="18">
        <f>IF(Calculation!$D$6="Yes",Data!R88,0)</f>
        <v>0</v>
      </c>
      <c r="T88" s="18">
        <f>IF(T$2=Calculation!$E$6,Data!S88,0)</f>
        <v>0</v>
      </c>
      <c r="U88" s="4">
        <f>IF(U$2=Calculation!$E$6,Data!T88,0)</f>
        <v>0</v>
      </c>
      <c r="V88" s="4">
        <f>IF(V$2=Calculation!$E$6,Data!U88,0)</f>
        <v>0</v>
      </c>
      <c r="W88" s="4">
        <f>IF(W$2=Calculation!$E$6,Data!V88,0)</f>
        <v>0</v>
      </c>
      <c r="X88" s="4">
        <f>IF(X$2=Calculation!$E$6,Data!W88,0)</f>
        <v>0</v>
      </c>
      <c r="Y88" s="4">
        <f>IF(Y$2=Calculation!$E$6,Data!X88,0)</f>
        <v>0</v>
      </c>
      <c r="Z88" s="4">
        <f>IF(Z$2=Calculation!$E$6,Data!Y88,0)</f>
        <v>0</v>
      </c>
      <c r="AA88" s="4">
        <f>IF(AA$2=Calculation!$E$6,Data!Z88,0)</f>
        <v>0</v>
      </c>
      <c r="AB88" s="4">
        <f>IF(AB$2=Calculation!$E$6,Data!AA88,0)</f>
        <v>0</v>
      </c>
      <c r="AC88" s="4">
        <f>IF(AC$2=Calculation!$E$6,Data!AB88,0)</f>
        <v>0</v>
      </c>
      <c r="AD88" s="4">
        <f>IF(AD$2=Calculation!$E$6,Data!AC88,0)</f>
        <v>0</v>
      </c>
      <c r="AE88" s="4">
        <f>IF(AE$2=Calculation!$E$6,Data!AD88,0)</f>
        <v>0</v>
      </c>
      <c r="AF88" s="4">
        <f>IF(AF$2=Calculation!$E$6,Data!AE88,0)</f>
        <v>0</v>
      </c>
      <c r="AG88" s="4">
        <f>IF(AG$2=Calculation!$E$6,Data!AF88,0)</f>
        <v>0</v>
      </c>
      <c r="AH88" s="6">
        <f t="shared" si="13"/>
        <v>0</v>
      </c>
      <c r="AI88" s="18">
        <f>IF(AI$2=Calculation!$F$6,0,0)</f>
        <v>0</v>
      </c>
      <c r="AJ88" s="4">
        <f>IF(AJ$2=Calculation!$F$6,Data!AG88,0)</f>
        <v>0</v>
      </c>
      <c r="AK88" s="4">
        <f>IF(AK$2=Calculation!$F$6,Data!AH88,0)</f>
        <v>0</v>
      </c>
      <c r="AL88" s="4">
        <f>IF(AL$2=Calculation!$F$6,Data!AI88,0)</f>
        <v>0</v>
      </c>
      <c r="AM88" s="4">
        <f>IF(AM$2=Calculation!$F$6,Data!AJ88,0)</f>
        <v>0</v>
      </c>
      <c r="AN88" s="4">
        <f>IF(AN$2=Calculation!$F$6,Data!AK88,0)</f>
        <v>0</v>
      </c>
      <c r="AO88" s="4">
        <f>IF(AO$2=Calculation!$F$6,Data!AL88,0)</f>
        <v>0</v>
      </c>
      <c r="AP88" s="4">
        <f>IF(AP$2=Calculation!$F$6,Data!AM88,0)</f>
        <v>0</v>
      </c>
      <c r="AQ88" s="6">
        <f t="shared" si="14"/>
        <v>0</v>
      </c>
      <c r="AR88" s="18">
        <f>IF(AR$2=Calculation!$G$6,0,0)</f>
        <v>0</v>
      </c>
      <c r="AS88" s="4">
        <f>IF(AS$2=Calculation!$G$6,Data!AN88,0)</f>
        <v>0</v>
      </c>
      <c r="AT88" s="4">
        <f>IF(AT$2=Calculation!$G$6,Data!AO88,0)</f>
        <v>0</v>
      </c>
      <c r="AU88" s="4">
        <f>IF(AU$2=Calculation!$G$6,Data!AP88,0)</f>
        <v>0</v>
      </c>
      <c r="AV88" s="4">
        <f>IF(AV$2=Calculation!$G$6,Data!AQ88,0)</f>
        <v>0</v>
      </c>
      <c r="AW88" s="4">
        <f>IF(AW$2=Calculation!$G$6,Data!AR88,0)</f>
        <v>0</v>
      </c>
      <c r="AX88" s="4">
        <f>IF(AX$2=Calculation!$G$6,Data!AS88,0)</f>
        <v>0</v>
      </c>
      <c r="AY88" s="4">
        <f>IF(AY$2=Calculation!$G$6,Data!AT88,0)</f>
        <v>0</v>
      </c>
      <c r="AZ88" s="6">
        <f t="shared" si="15"/>
        <v>0</v>
      </c>
      <c r="BA88" s="18">
        <f>IF(BA$2=Calculation!$H$6,0,0)</f>
        <v>0</v>
      </c>
      <c r="BB88" s="4">
        <f>IF(BB$2=Calculation!$H$6,Data!AU88,0)</f>
        <v>0</v>
      </c>
      <c r="BC88" s="4">
        <f>IF(BC$2=Calculation!$H$6,Data!AV88,0)</f>
        <v>0</v>
      </c>
      <c r="BD88" s="4">
        <f>IF(BD$2=Calculation!$H$6,Data!AW88,0)</f>
        <v>0</v>
      </c>
      <c r="BE88" s="4">
        <f>IF(BE$2=Calculation!$H$6,Data!AX88,0)</f>
        <v>0</v>
      </c>
      <c r="BF88" s="4">
        <f>IF(BF$2=Calculation!$H$6,Data!AY88,0)</f>
        <v>0</v>
      </c>
      <c r="BG88" s="4">
        <f>IF(BG$2=Calculation!$H$6,Data!AZ88,0)</f>
        <v>0</v>
      </c>
      <c r="BH88" s="4">
        <f>IF(BH$2=Calculation!$H$6,Data!BA88,0)</f>
        <v>0</v>
      </c>
      <c r="BI88" s="6">
        <f t="shared" si="16"/>
        <v>0</v>
      </c>
      <c r="BJ88" s="78">
        <f>IF(Calculation!$I$6="Yes",Data!BB88,0)</f>
        <v>0</v>
      </c>
      <c r="BK88" s="18">
        <f>IF(BK$2=Calculation!$M$4,0,0)</f>
        <v>0</v>
      </c>
      <c r="BL88" s="4">
        <f>IF(BL$2=Calculation!$M$4,Data!BW88,0)</f>
        <v>0</v>
      </c>
      <c r="BM88" s="4">
        <f>IF(BM$2=Calculation!$M$4,Data!BX88,0)</f>
        <v>0</v>
      </c>
      <c r="BN88" s="4">
        <f>IF(BN$2=Calculation!$M$4,Data!BY88,0)</f>
        <v>0</v>
      </c>
      <c r="BO88" s="4">
        <f>IF(BO$2=Calculation!$M$4,Data!BZ88,0)</f>
        <v>0</v>
      </c>
      <c r="BP88" s="6">
        <f t="shared" si="10"/>
        <v>0</v>
      </c>
      <c r="BQ88" s="4">
        <f>IF(Calculation!$K$6='Reference Data'!BQ$2,Data!BC88,0)</f>
        <v>0</v>
      </c>
      <c r="BR88" s="4">
        <f>IF(Calculation!$K$6='Reference Data'!BR$2,Data!BD88,0)</f>
        <v>0</v>
      </c>
      <c r="BS88" s="4">
        <f>IF(Calculation!$K$6='Reference Data'!BS$2,Data!BE88,0)</f>
        <v>0</v>
      </c>
      <c r="BT88" s="4">
        <f>IF(Calculation!$K$6='Reference Data'!BT$2,Data!BF88,0)</f>
        <v>5.881</v>
      </c>
      <c r="BU88" s="80">
        <f t="shared" si="11"/>
        <v>5.881</v>
      </c>
      <c r="BV88" s="18">
        <f>IF(Calculation!$L$6="Yes",IF((Calculation!J92)&lt;Calculation!K92,(Calculation!J92-Calculation!K92)*Calculation!$L$5,0),0)</f>
        <v>0</v>
      </c>
      <c r="BW88" s="83">
        <f>IF(Calculation!$M$6="Yes",'Reference Data'!BP88*Calculation!$M$5,0)</f>
        <v>0</v>
      </c>
      <c r="BX88" s="18">
        <f>IF(Calculation!$N$6='Reference Data'!BX$2,0,0)</f>
        <v>0</v>
      </c>
      <c r="BY88" s="4">
        <f>IF(Calculation!$N$6='Reference Data'!BY$2,Data!AU88*Calculation!$N$5,0)</f>
        <v>0</v>
      </c>
      <c r="BZ88" s="4">
        <f>IF(Calculation!$N$6='Reference Data'!BZ$2,Data!AV88*Calculation!$N$5,0)</f>
        <v>0</v>
      </c>
      <c r="CA88" s="4">
        <f>IF(Calculation!$N$6='Reference Data'!CA$2,Data!AW88*Calculation!$N$5,0)</f>
        <v>0</v>
      </c>
      <c r="CB88" s="4">
        <f>IF(Calculation!$N$6='Reference Data'!CB$2,Data!AX88*Calculation!$N$5,0)</f>
        <v>0</v>
      </c>
      <c r="CC88" s="4">
        <f>IF(Calculation!$N$6='Reference Data'!CC$2,Data!AY88*Calculation!$N$5,0)</f>
        <v>0</v>
      </c>
      <c r="CD88" s="4">
        <f>IF(Calculation!$N$6='Reference Data'!CD$2,Data!AZ88*Calculation!$N$5,0)</f>
        <v>0</v>
      </c>
      <c r="CE88" s="4">
        <f>IF(Calculation!$N$6='Reference Data'!CE$2,Data!BA88*Calculation!$N$5,0)</f>
        <v>0</v>
      </c>
      <c r="CF88" s="6">
        <f t="shared" si="17"/>
        <v>0</v>
      </c>
      <c r="CG88" s="83">
        <f>IF(Calculation!$O$6="Yes",IF((Calculation!J92-'Reference Data'!BU88)&gt;0,(Calculation!J92-'Reference Data'!BU88)*Calculation!$O$5,0),0)</f>
        <v>0.677486558219178</v>
      </c>
      <c r="CH88" s="6">
        <f>IF(Calculation!$P$6="Yes",'Proportional Share Calculation'!E91,0)</f>
        <v>0.18943491284915445</v>
      </c>
    </row>
    <row r="89" spans="1:86" ht="15">
      <c r="A89" s="12">
        <v>10278</v>
      </c>
      <c r="B89" s="165" t="s">
        <v>95</v>
      </c>
      <c r="C89" s="18">
        <f>IF(Calculation!$C$6='Reference Data'!C$2,Data!C89,0)</f>
        <v>0</v>
      </c>
      <c r="D89" s="4">
        <f>IF(Calculation!$C$6='Reference Data'!D$2,Data!D89,0)</f>
        <v>0</v>
      </c>
      <c r="E89" s="4">
        <f>IF(Calculation!$C$6='Reference Data'!E$2,Data!E89,0)</f>
        <v>40.538996004566215</v>
      </c>
      <c r="F89" s="4">
        <f>IF(Calculation!$C$6='Reference Data'!F$2,Data!F89,0)</f>
        <v>0</v>
      </c>
      <c r="G89" s="4">
        <f>IF(Calculation!$C$6='Reference Data'!G$2,Data!G89,0)</f>
        <v>0</v>
      </c>
      <c r="H89" s="4">
        <f>IF(Calculation!$C$6='Reference Data'!H$2,Data!H89,0)</f>
        <v>0</v>
      </c>
      <c r="I89" s="4">
        <f>IF(Calculation!$C$6='Reference Data'!I$2,Data!I89,0)</f>
        <v>0</v>
      </c>
      <c r="J89" s="4">
        <f>IF(Calculation!$C$6='Reference Data'!J$2,Data!J89,0)</f>
        <v>0</v>
      </c>
      <c r="K89" s="4">
        <f>IF(Calculation!$C$6='Reference Data'!K$2,Data!K89,0)</f>
        <v>0</v>
      </c>
      <c r="L89" s="4">
        <f>IF(Calculation!$C$6='Reference Data'!L$2,Data!L89,0)</f>
        <v>0</v>
      </c>
      <c r="M89" s="4">
        <f>IF(Calculation!$C$6='Reference Data'!M$2,Data!M89,0)</f>
        <v>0</v>
      </c>
      <c r="N89" s="4">
        <f>IF(Calculation!$C$6='Reference Data'!N$2,Data!N89,0)</f>
        <v>0</v>
      </c>
      <c r="O89" s="4">
        <f>IF(Calculation!$C$6='Reference Data'!O$2,Data!O89,0)</f>
        <v>0</v>
      </c>
      <c r="P89" s="4">
        <f>IF(Calculation!$C$6='Reference Data'!P$2,Data!P89,0)</f>
        <v>0</v>
      </c>
      <c r="Q89" s="4">
        <f>IF(Calculation!$C$6='Reference Data'!Q$2,Data!Q89,0)</f>
        <v>0</v>
      </c>
      <c r="R89" s="21">
        <f t="shared" si="12"/>
        <v>40.538996004566215</v>
      </c>
      <c r="S89" s="18">
        <f>IF(Calculation!$D$6="Yes",Data!R89,0)</f>
        <v>0</v>
      </c>
      <c r="T89" s="18">
        <f>IF(T$2=Calculation!$E$6,Data!S89,0)</f>
        <v>0</v>
      </c>
      <c r="U89" s="4">
        <f>IF(U$2=Calculation!$E$6,Data!T89,0)</f>
        <v>0</v>
      </c>
      <c r="V89" s="4">
        <f>IF(V$2=Calculation!$E$6,Data!U89,0)</f>
        <v>0</v>
      </c>
      <c r="W89" s="4">
        <f>IF(W$2=Calculation!$E$6,Data!V89,0)</f>
        <v>0</v>
      </c>
      <c r="X89" s="4">
        <f>IF(X$2=Calculation!$E$6,Data!W89,0)</f>
        <v>0</v>
      </c>
      <c r="Y89" s="4">
        <f>IF(Y$2=Calculation!$E$6,Data!X89,0)</f>
        <v>0</v>
      </c>
      <c r="Z89" s="4">
        <f>IF(Z$2=Calculation!$E$6,Data!Y89,0)</f>
        <v>0</v>
      </c>
      <c r="AA89" s="4">
        <f>IF(AA$2=Calculation!$E$6,Data!Z89,0)</f>
        <v>0</v>
      </c>
      <c r="AB89" s="4">
        <f>IF(AB$2=Calculation!$E$6,Data!AA89,0)</f>
        <v>0</v>
      </c>
      <c r="AC89" s="4">
        <f>IF(AC$2=Calculation!$E$6,Data!AB89,0)</f>
        <v>0</v>
      </c>
      <c r="AD89" s="4">
        <f>IF(AD$2=Calculation!$E$6,Data!AC89,0)</f>
        <v>0</v>
      </c>
      <c r="AE89" s="4">
        <f>IF(AE$2=Calculation!$E$6,Data!AD89,0)</f>
        <v>0</v>
      </c>
      <c r="AF89" s="4">
        <f>IF(AF$2=Calculation!$E$6,Data!AE89,0)</f>
        <v>0</v>
      </c>
      <c r="AG89" s="4">
        <f>IF(AG$2=Calculation!$E$6,Data!AF89,0)</f>
        <v>0</v>
      </c>
      <c r="AH89" s="6">
        <f t="shared" si="13"/>
        <v>0</v>
      </c>
      <c r="AI89" s="18">
        <f>IF(AI$2=Calculation!$F$6,0,0)</f>
        <v>0</v>
      </c>
      <c r="AJ89" s="4">
        <f>IF(AJ$2=Calculation!$F$6,Data!AG89,0)</f>
        <v>0</v>
      </c>
      <c r="AK89" s="4">
        <f>IF(AK$2=Calculation!$F$6,Data!AH89,0)</f>
        <v>1.5296803652968036</v>
      </c>
      <c r="AL89" s="4">
        <f>IF(AL$2=Calculation!$F$6,Data!AI89,0)</f>
        <v>0</v>
      </c>
      <c r="AM89" s="4">
        <f>IF(AM$2=Calculation!$F$6,Data!AJ89,0)</f>
        <v>0</v>
      </c>
      <c r="AN89" s="4">
        <f>IF(AN$2=Calculation!$F$6,Data!AK89,0)</f>
        <v>0</v>
      </c>
      <c r="AO89" s="4">
        <f>IF(AO$2=Calculation!$F$6,Data!AL89,0)</f>
        <v>0</v>
      </c>
      <c r="AP89" s="4">
        <f>IF(AP$2=Calculation!$F$6,Data!AM89,0)</f>
        <v>0</v>
      </c>
      <c r="AQ89" s="6">
        <f t="shared" si="14"/>
        <v>1.5296803652968036</v>
      </c>
      <c r="AR89" s="18">
        <f>IF(AR$2=Calculation!$G$6,0,0)</f>
        <v>0</v>
      </c>
      <c r="AS89" s="4">
        <f>IF(AS$2=Calculation!$G$6,Data!AN89,0)</f>
        <v>0</v>
      </c>
      <c r="AT89" s="4">
        <f>IF(AT$2=Calculation!$G$6,Data!AO89,0)</f>
        <v>0</v>
      </c>
      <c r="AU89" s="4">
        <f>IF(AU$2=Calculation!$G$6,Data!AP89,0)</f>
        <v>0</v>
      </c>
      <c r="AV89" s="4">
        <f>IF(AV$2=Calculation!$G$6,Data!AQ89,0)</f>
        <v>0</v>
      </c>
      <c r="AW89" s="4">
        <f>IF(AW$2=Calculation!$G$6,Data!AR89,0)</f>
        <v>0</v>
      </c>
      <c r="AX89" s="4">
        <f>IF(AX$2=Calculation!$G$6,Data!AS89,0)</f>
        <v>0</v>
      </c>
      <c r="AY89" s="4">
        <f>IF(AY$2=Calculation!$G$6,Data!AT89,0)</f>
        <v>0</v>
      </c>
      <c r="AZ89" s="6">
        <f t="shared" si="15"/>
        <v>0</v>
      </c>
      <c r="BA89" s="18">
        <f>IF(BA$2=Calculation!$H$6,0,0)</f>
        <v>0</v>
      </c>
      <c r="BB89" s="4">
        <f>IF(BB$2=Calculation!$H$6,Data!AU89,0)</f>
        <v>0</v>
      </c>
      <c r="BC89" s="4">
        <f>IF(BC$2=Calculation!$H$6,Data!AV89,0)</f>
        <v>0</v>
      </c>
      <c r="BD89" s="4">
        <f>IF(BD$2=Calculation!$H$6,Data!AW89,0)</f>
        <v>0</v>
      </c>
      <c r="BE89" s="4">
        <f>IF(BE$2=Calculation!$H$6,Data!AX89,0)</f>
        <v>0</v>
      </c>
      <c r="BF89" s="4">
        <f>IF(BF$2=Calculation!$H$6,Data!AY89,0)</f>
        <v>0</v>
      </c>
      <c r="BG89" s="4">
        <f>IF(BG$2=Calculation!$H$6,Data!AZ89,0)</f>
        <v>0</v>
      </c>
      <c r="BH89" s="4">
        <f>IF(BH$2=Calculation!$H$6,Data!BA89,0)</f>
        <v>0</v>
      </c>
      <c r="BI89" s="6">
        <f t="shared" si="16"/>
        <v>0</v>
      </c>
      <c r="BJ89" s="78">
        <f>IF(Calculation!$I$6="Yes",Data!BB89,0)</f>
        <v>0</v>
      </c>
      <c r="BK89" s="18">
        <f>IF(BK$2=Calculation!$M$4,0,0)</f>
        <v>0</v>
      </c>
      <c r="BL89" s="4">
        <f>IF(BL$2=Calculation!$M$4,Data!BW89,0)</f>
        <v>0</v>
      </c>
      <c r="BM89" s="4">
        <f>IF(BM$2=Calculation!$M$4,Data!BX89,0)</f>
        <v>0.07250000000000001</v>
      </c>
      <c r="BN89" s="4">
        <f>IF(BN$2=Calculation!$M$4,Data!BY89,0)</f>
        <v>0</v>
      </c>
      <c r="BO89" s="4">
        <f>IF(BO$2=Calculation!$M$4,Data!BZ89,0)</f>
        <v>0</v>
      </c>
      <c r="BP89" s="6">
        <f t="shared" si="10"/>
        <v>0.07250000000000001</v>
      </c>
      <c r="BQ89" s="4">
        <f>IF(Calculation!$K$6='Reference Data'!BQ$2,Data!BC89,0)</f>
        <v>0</v>
      </c>
      <c r="BR89" s="4">
        <f>IF(Calculation!$K$6='Reference Data'!BR$2,Data!BD89,0)</f>
        <v>0</v>
      </c>
      <c r="BS89" s="4">
        <f>IF(Calculation!$K$6='Reference Data'!BS$2,Data!BE89,0)</f>
        <v>0</v>
      </c>
      <c r="BT89" s="4">
        <f>IF(Calculation!$K$6='Reference Data'!BT$2,Data!BF89,0)</f>
        <v>35.928</v>
      </c>
      <c r="BU89" s="80">
        <f t="shared" si="11"/>
        <v>35.928</v>
      </c>
      <c r="BV89" s="18">
        <f>IF(Calculation!$L$6="Yes",IF((Calculation!J93)&lt;Calculation!K93,(Calculation!J93-Calculation!K93)*Calculation!$L$5,0),0)</f>
        <v>0</v>
      </c>
      <c r="BW89" s="83">
        <f>IF(Calculation!$M$6="Yes",'Reference Data'!BP89*Calculation!$M$5,0)</f>
        <v>0.036250000000000004</v>
      </c>
      <c r="BX89" s="18">
        <f>IF(Calculation!$N$6='Reference Data'!BX$2,0,0)</f>
        <v>0</v>
      </c>
      <c r="BY89" s="4">
        <f>IF(Calculation!$N$6='Reference Data'!BY$2,Data!AU89*Calculation!$N$5,0)</f>
        <v>0</v>
      </c>
      <c r="BZ89" s="4">
        <f>IF(Calculation!$N$6='Reference Data'!BZ$2,Data!AV89*Calculation!$N$5,0)</f>
        <v>0</v>
      </c>
      <c r="CA89" s="4">
        <f>IF(Calculation!$N$6='Reference Data'!CA$2,Data!AW89*Calculation!$N$5,0)</f>
        <v>0</v>
      </c>
      <c r="CB89" s="4">
        <f>IF(Calculation!$N$6='Reference Data'!CB$2,Data!AX89*Calculation!$N$5,0)</f>
        <v>0</v>
      </c>
      <c r="CC89" s="4">
        <f>IF(Calculation!$N$6='Reference Data'!CC$2,Data!AY89*Calculation!$N$5,0)</f>
        <v>0</v>
      </c>
      <c r="CD89" s="4">
        <f>IF(Calculation!$N$6='Reference Data'!CD$2,Data!AZ89*Calculation!$N$5,0)</f>
        <v>0</v>
      </c>
      <c r="CE89" s="4">
        <f>IF(Calculation!$N$6='Reference Data'!CE$2,Data!BA89*Calculation!$N$5,0)</f>
        <v>0</v>
      </c>
      <c r="CF89" s="6">
        <f t="shared" si="17"/>
        <v>0</v>
      </c>
      <c r="CG89" s="83">
        <f>IF(Calculation!$O$6="Yes",IF((Calculation!J93-'Reference Data'!BU89)&gt;0,(Calculation!J93-'Reference Data'!BU89)*Calculation!$O$5,0),0)</f>
        <v>0.7703289098173531</v>
      </c>
      <c r="CH89" s="6">
        <f>IF(Calculation!$P$6="Yes",'Proportional Share Calculation'!E92,0)</f>
        <v>1.0610392645557483</v>
      </c>
    </row>
    <row r="90" spans="1:86" ht="15">
      <c r="A90" s="12">
        <v>10279</v>
      </c>
      <c r="B90" s="165" t="s">
        <v>96</v>
      </c>
      <c r="C90" s="18">
        <f>IF(Calculation!$C$6='Reference Data'!C$2,Data!C90,0)</f>
        <v>0</v>
      </c>
      <c r="D90" s="4">
        <f>IF(Calculation!$C$6='Reference Data'!D$2,Data!D90,0)</f>
        <v>0</v>
      </c>
      <c r="E90" s="4">
        <f>IF(Calculation!$C$6='Reference Data'!E$2,Data!E90,0)</f>
        <v>163.57611347031963</v>
      </c>
      <c r="F90" s="4">
        <f>IF(Calculation!$C$6='Reference Data'!F$2,Data!F90,0)</f>
        <v>0</v>
      </c>
      <c r="G90" s="4">
        <f>IF(Calculation!$C$6='Reference Data'!G$2,Data!G90,0)</f>
        <v>0</v>
      </c>
      <c r="H90" s="4">
        <f>IF(Calculation!$C$6='Reference Data'!H$2,Data!H90,0)</f>
        <v>0</v>
      </c>
      <c r="I90" s="4">
        <f>IF(Calculation!$C$6='Reference Data'!I$2,Data!I90,0)</f>
        <v>0</v>
      </c>
      <c r="J90" s="4">
        <f>IF(Calculation!$C$6='Reference Data'!J$2,Data!J90,0)</f>
        <v>0</v>
      </c>
      <c r="K90" s="4">
        <f>IF(Calculation!$C$6='Reference Data'!K$2,Data!K90,0)</f>
        <v>0</v>
      </c>
      <c r="L90" s="4">
        <f>IF(Calculation!$C$6='Reference Data'!L$2,Data!L90,0)</f>
        <v>0</v>
      </c>
      <c r="M90" s="4">
        <f>IF(Calculation!$C$6='Reference Data'!M$2,Data!M90,0)</f>
        <v>0</v>
      </c>
      <c r="N90" s="4">
        <f>IF(Calculation!$C$6='Reference Data'!N$2,Data!N90,0)</f>
        <v>0</v>
      </c>
      <c r="O90" s="4">
        <f>IF(Calculation!$C$6='Reference Data'!O$2,Data!O90,0)</f>
        <v>0</v>
      </c>
      <c r="P90" s="4">
        <f>IF(Calculation!$C$6='Reference Data'!P$2,Data!P90,0)</f>
        <v>0</v>
      </c>
      <c r="Q90" s="4">
        <f>IF(Calculation!$C$6='Reference Data'!Q$2,Data!Q90,0)</f>
        <v>0</v>
      </c>
      <c r="R90" s="21">
        <f t="shared" si="12"/>
        <v>163.57611347031963</v>
      </c>
      <c r="S90" s="18">
        <f>IF(Calculation!$D$6="Yes",Data!R90,0)</f>
        <v>0</v>
      </c>
      <c r="T90" s="18">
        <f>IF(T$2=Calculation!$E$6,Data!S90,0)</f>
        <v>0</v>
      </c>
      <c r="U90" s="4">
        <f>IF(U$2=Calculation!$E$6,Data!T90,0)</f>
        <v>87.5705799086758</v>
      </c>
      <c r="V90" s="4">
        <f>IF(V$2=Calculation!$E$6,Data!U90,0)</f>
        <v>0</v>
      </c>
      <c r="W90" s="4">
        <f>IF(W$2=Calculation!$E$6,Data!V90,0)</f>
        <v>0</v>
      </c>
      <c r="X90" s="4">
        <f>IF(X$2=Calculation!$E$6,Data!W90,0)</f>
        <v>0</v>
      </c>
      <c r="Y90" s="4">
        <f>IF(Y$2=Calculation!$E$6,Data!X90,0)</f>
        <v>0</v>
      </c>
      <c r="Z90" s="4">
        <f>IF(Z$2=Calculation!$E$6,Data!Y90,0)</f>
        <v>0</v>
      </c>
      <c r="AA90" s="4">
        <f>IF(AA$2=Calculation!$E$6,Data!Z90,0)</f>
        <v>0</v>
      </c>
      <c r="AB90" s="4">
        <f>IF(AB$2=Calculation!$E$6,Data!AA90,0)</f>
        <v>0</v>
      </c>
      <c r="AC90" s="4">
        <f>IF(AC$2=Calculation!$E$6,Data!AB90,0)</f>
        <v>0</v>
      </c>
      <c r="AD90" s="4">
        <f>IF(AD$2=Calculation!$E$6,Data!AC90,0)</f>
        <v>0</v>
      </c>
      <c r="AE90" s="4">
        <f>IF(AE$2=Calculation!$E$6,Data!AD90,0)</f>
        <v>0</v>
      </c>
      <c r="AF90" s="4">
        <f>IF(AF$2=Calculation!$E$6,Data!AE90,0)</f>
        <v>0</v>
      </c>
      <c r="AG90" s="4">
        <f>IF(AG$2=Calculation!$E$6,Data!AF90,0)</f>
        <v>0</v>
      </c>
      <c r="AH90" s="6">
        <f t="shared" si="13"/>
        <v>87.5705799086758</v>
      </c>
      <c r="AI90" s="18">
        <f>IF(AI$2=Calculation!$F$6,0,0)</f>
        <v>0</v>
      </c>
      <c r="AJ90" s="4">
        <f>IF(AJ$2=Calculation!$F$6,Data!AG90,0)</f>
        <v>0</v>
      </c>
      <c r="AK90" s="4">
        <f>IF(AK$2=Calculation!$F$6,Data!AH90,0)</f>
        <v>4.404452054794521</v>
      </c>
      <c r="AL90" s="4">
        <f>IF(AL$2=Calculation!$F$6,Data!AI90,0)</f>
        <v>0</v>
      </c>
      <c r="AM90" s="4">
        <f>IF(AM$2=Calculation!$F$6,Data!AJ90,0)</f>
        <v>0</v>
      </c>
      <c r="AN90" s="4">
        <f>IF(AN$2=Calculation!$F$6,Data!AK90,0)</f>
        <v>0</v>
      </c>
      <c r="AO90" s="4">
        <f>IF(AO$2=Calculation!$F$6,Data!AL90,0)</f>
        <v>0</v>
      </c>
      <c r="AP90" s="4">
        <f>IF(AP$2=Calculation!$F$6,Data!AM90,0)</f>
        <v>0</v>
      </c>
      <c r="AQ90" s="6">
        <f t="shared" si="14"/>
        <v>4.404452054794521</v>
      </c>
      <c r="AR90" s="18">
        <f>IF(AR$2=Calculation!$G$6,0,0)</f>
        <v>0</v>
      </c>
      <c r="AS90" s="4">
        <f>IF(AS$2=Calculation!$G$6,Data!AN90,0)</f>
        <v>0</v>
      </c>
      <c r="AT90" s="4">
        <f>IF(AT$2=Calculation!$G$6,Data!AO90,0)</f>
        <v>0</v>
      </c>
      <c r="AU90" s="4">
        <f>IF(AU$2=Calculation!$G$6,Data!AP90,0)</f>
        <v>0</v>
      </c>
      <c r="AV90" s="4">
        <f>IF(AV$2=Calculation!$G$6,Data!AQ90,0)</f>
        <v>0</v>
      </c>
      <c r="AW90" s="4">
        <f>IF(AW$2=Calculation!$G$6,Data!AR90,0)</f>
        <v>0</v>
      </c>
      <c r="AX90" s="4">
        <f>IF(AX$2=Calculation!$G$6,Data!AS90,0)</f>
        <v>0</v>
      </c>
      <c r="AY90" s="4">
        <f>IF(AY$2=Calculation!$G$6,Data!AT90,0)</f>
        <v>0</v>
      </c>
      <c r="AZ90" s="6">
        <f t="shared" si="15"/>
        <v>0</v>
      </c>
      <c r="BA90" s="18">
        <f>IF(BA$2=Calculation!$H$6,0,0)</f>
        <v>0</v>
      </c>
      <c r="BB90" s="4">
        <f>IF(BB$2=Calculation!$H$6,Data!AU90,0)</f>
        <v>0</v>
      </c>
      <c r="BC90" s="4">
        <f>IF(BC$2=Calculation!$H$6,Data!AV90,0)</f>
        <v>0</v>
      </c>
      <c r="BD90" s="4">
        <f>IF(BD$2=Calculation!$H$6,Data!AW90,0)</f>
        <v>0</v>
      </c>
      <c r="BE90" s="4">
        <f>IF(BE$2=Calculation!$H$6,Data!AX90,0)</f>
        <v>0</v>
      </c>
      <c r="BF90" s="4">
        <f>IF(BF$2=Calculation!$H$6,Data!AY90,0)</f>
        <v>0</v>
      </c>
      <c r="BG90" s="4">
        <f>IF(BG$2=Calculation!$H$6,Data!AZ90,0)</f>
        <v>0</v>
      </c>
      <c r="BH90" s="4">
        <f>IF(BH$2=Calculation!$H$6,Data!BA90,0)</f>
        <v>0</v>
      </c>
      <c r="BI90" s="6">
        <f t="shared" si="16"/>
        <v>0</v>
      </c>
      <c r="BJ90" s="78">
        <f>IF(Calculation!$I$6="Yes",Data!BB90,0)</f>
        <v>0</v>
      </c>
      <c r="BK90" s="18">
        <f>IF(BK$2=Calculation!$M$4,0,0)</f>
        <v>0</v>
      </c>
      <c r="BL90" s="4">
        <f>IF(BL$2=Calculation!$M$4,Data!BW90,0)</f>
        <v>0</v>
      </c>
      <c r="BM90" s="4">
        <f>IF(BM$2=Calculation!$M$4,Data!BX90,0)</f>
        <v>0.2935</v>
      </c>
      <c r="BN90" s="4">
        <f>IF(BN$2=Calculation!$M$4,Data!BY90,0)</f>
        <v>0</v>
      </c>
      <c r="BO90" s="4">
        <f>IF(BO$2=Calculation!$M$4,Data!BZ90,0)</f>
        <v>0</v>
      </c>
      <c r="BP90" s="6">
        <f t="shared" si="10"/>
        <v>0.2935</v>
      </c>
      <c r="BQ90" s="4">
        <f>IF(Calculation!$K$6='Reference Data'!BQ$2,Data!BC90,0)</f>
        <v>0</v>
      </c>
      <c r="BR90" s="4">
        <f>IF(Calculation!$K$6='Reference Data'!BR$2,Data!BD90,0)</f>
        <v>0</v>
      </c>
      <c r="BS90" s="4">
        <f>IF(Calculation!$K$6='Reference Data'!BS$2,Data!BE90,0)</f>
        <v>0</v>
      </c>
      <c r="BT90" s="4">
        <f>IF(Calculation!$K$6='Reference Data'!BT$2,Data!BF90,0)</f>
        <v>64.765</v>
      </c>
      <c r="BU90" s="80">
        <f t="shared" si="11"/>
        <v>64.765</v>
      </c>
      <c r="BV90" s="18">
        <f>IF(Calculation!$L$6="Yes",IF((Calculation!J94)&lt;Calculation!K94,(Calculation!J94-Calculation!K94)*Calculation!$L$5,0),0)</f>
        <v>0</v>
      </c>
      <c r="BW90" s="83">
        <f>IF(Calculation!$M$6="Yes",'Reference Data'!BP90*Calculation!$M$5,0)</f>
        <v>0.14675</v>
      </c>
      <c r="BX90" s="18">
        <f>IF(Calculation!$N$6='Reference Data'!BX$2,0,0)</f>
        <v>0</v>
      </c>
      <c r="BY90" s="4">
        <f>IF(Calculation!$N$6='Reference Data'!BY$2,Data!AU90*Calculation!$N$5,0)</f>
        <v>0</v>
      </c>
      <c r="BZ90" s="4">
        <f>IF(Calculation!$N$6='Reference Data'!BZ$2,Data!AV90*Calculation!$N$5,0)</f>
        <v>0</v>
      </c>
      <c r="CA90" s="4">
        <f>IF(Calculation!$N$6='Reference Data'!CA$2,Data!AW90*Calculation!$N$5,0)</f>
        <v>0</v>
      </c>
      <c r="CB90" s="4">
        <f>IF(Calculation!$N$6='Reference Data'!CB$2,Data!AX90*Calculation!$N$5,0)</f>
        <v>0</v>
      </c>
      <c r="CC90" s="4">
        <f>IF(Calculation!$N$6='Reference Data'!CC$2,Data!AY90*Calculation!$N$5,0)</f>
        <v>0</v>
      </c>
      <c r="CD90" s="4">
        <f>IF(Calculation!$N$6='Reference Data'!CD$2,Data!AZ90*Calculation!$N$5,0)</f>
        <v>0</v>
      </c>
      <c r="CE90" s="4">
        <f>IF(Calculation!$N$6='Reference Data'!CE$2,Data!BA90*Calculation!$N$5,0)</f>
        <v>0</v>
      </c>
      <c r="CF90" s="6">
        <f t="shared" si="17"/>
        <v>0</v>
      </c>
      <c r="CG90" s="83">
        <f>IF(Calculation!$O$6="Yes",IF((Calculation!J94-'Reference Data'!BU90)&gt;0,(Calculation!J94-'Reference Data'!BU90)*Calculation!$O$5,0),0)</f>
        <v>1.7090203767123278</v>
      </c>
      <c r="CH90" s="6">
        <f>IF(Calculation!$P$6="Yes",'Proportional Share Calculation'!E93,0)</f>
        <v>1.9242701373596798</v>
      </c>
    </row>
    <row r="91" spans="1:86" ht="15">
      <c r="A91" s="12">
        <v>10284</v>
      </c>
      <c r="B91" s="165" t="s">
        <v>97</v>
      </c>
      <c r="C91" s="18">
        <f>IF(Calculation!$C$6='Reference Data'!C$2,Data!C91,0)</f>
        <v>0</v>
      </c>
      <c r="D91" s="4">
        <f>IF(Calculation!$C$6='Reference Data'!D$2,Data!D91,0)</f>
        <v>0</v>
      </c>
      <c r="E91" s="4">
        <f>IF(Calculation!$C$6='Reference Data'!E$2,Data!E91,0)</f>
        <v>10.666957990867582</v>
      </c>
      <c r="F91" s="4">
        <f>IF(Calculation!$C$6='Reference Data'!F$2,Data!F91,0)</f>
        <v>0</v>
      </c>
      <c r="G91" s="4">
        <f>IF(Calculation!$C$6='Reference Data'!G$2,Data!G91,0)</f>
        <v>0</v>
      </c>
      <c r="H91" s="4">
        <f>IF(Calculation!$C$6='Reference Data'!H$2,Data!H91,0)</f>
        <v>0</v>
      </c>
      <c r="I91" s="4">
        <f>IF(Calculation!$C$6='Reference Data'!I$2,Data!I91,0)</f>
        <v>0</v>
      </c>
      <c r="J91" s="4">
        <f>IF(Calculation!$C$6='Reference Data'!J$2,Data!J91,0)</f>
        <v>0</v>
      </c>
      <c r="K91" s="4">
        <f>IF(Calculation!$C$6='Reference Data'!K$2,Data!K91,0)</f>
        <v>0</v>
      </c>
      <c r="L91" s="4">
        <f>IF(Calculation!$C$6='Reference Data'!L$2,Data!L91,0)</f>
        <v>0</v>
      </c>
      <c r="M91" s="4">
        <f>IF(Calculation!$C$6='Reference Data'!M$2,Data!M91,0)</f>
        <v>0</v>
      </c>
      <c r="N91" s="4">
        <f>IF(Calculation!$C$6='Reference Data'!N$2,Data!N91,0)</f>
        <v>0</v>
      </c>
      <c r="O91" s="4">
        <f>IF(Calculation!$C$6='Reference Data'!O$2,Data!O91,0)</f>
        <v>0</v>
      </c>
      <c r="P91" s="4">
        <f>IF(Calculation!$C$6='Reference Data'!P$2,Data!P91,0)</f>
        <v>0</v>
      </c>
      <c r="Q91" s="4">
        <f>IF(Calculation!$C$6='Reference Data'!Q$2,Data!Q91,0)</f>
        <v>0</v>
      </c>
      <c r="R91" s="21">
        <f t="shared" si="12"/>
        <v>10.666957990867582</v>
      </c>
      <c r="S91" s="18">
        <f>IF(Calculation!$D$6="Yes",Data!R91,0)</f>
        <v>0</v>
      </c>
      <c r="T91" s="18">
        <f>IF(T$2=Calculation!$E$6,Data!S91,0)</f>
        <v>0</v>
      </c>
      <c r="U91" s="4">
        <f>IF(U$2=Calculation!$E$6,Data!T91,0)</f>
        <v>0</v>
      </c>
      <c r="V91" s="4">
        <f>IF(V$2=Calculation!$E$6,Data!U91,0)</f>
        <v>0</v>
      </c>
      <c r="W91" s="4">
        <f>IF(W$2=Calculation!$E$6,Data!V91,0)</f>
        <v>0</v>
      </c>
      <c r="X91" s="4">
        <f>IF(X$2=Calculation!$E$6,Data!W91,0)</f>
        <v>0</v>
      </c>
      <c r="Y91" s="4">
        <f>IF(Y$2=Calculation!$E$6,Data!X91,0)</f>
        <v>0</v>
      </c>
      <c r="Z91" s="4">
        <f>IF(Z$2=Calculation!$E$6,Data!Y91,0)</f>
        <v>0</v>
      </c>
      <c r="AA91" s="4">
        <f>IF(AA$2=Calculation!$E$6,Data!Z91,0)</f>
        <v>0</v>
      </c>
      <c r="AB91" s="4">
        <f>IF(AB$2=Calculation!$E$6,Data!AA91,0)</f>
        <v>0</v>
      </c>
      <c r="AC91" s="4">
        <f>IF(AC$2=Calculation!$E$6,Data!AB91,0)</f>
        <v>0</v>
      </c>
      <c r="AD91" s="4">
        <f>IF(AD$2=Calculation!$E$6,Data!AC91,0)</f>
        <v>0</v>
      </c>
      <c r="AE91" s="4">
        <f>IF(AE$2=Calculation!$E$6,Data!AD91,0)</f>
        <v>0</v>
      </c>
      <c r="AF91" s="4">
        <f>IF(AF$2=Calculation!$E$6,Data!AE91,0)</f>
        <v>0</v>
      </c>
      <c r="AG91" s="4">
        <f>IF(AG$2=Calculation!$E$6,Data!AF91,0)</f>
        <v>0</v>
      </c>
      <c r="AH91" s="6">
        <f t="shared" si="13"/>
        <v>0</v>
      </c>
      <c r="AI91" s="18">
        <f>IF(AI$2=Calculation!$F$6,0,0)</f>
        <v>0</v>
      </c>
      <c r="AJ91" s="4">
        <f>IF(AJ$2=Calculation!$F$6,Data!AG91,0)</f>
        <v>0</v>
      </c>
      <c r="AK91" s="4">
        <f>IF(AK$2=Calculation!$F$6,Data!AH91,0)</f>
        <v>0</v>
      </c>
      <c r="AL91" s="4">
        <f>IF(AL$2=Calculation!$F$6,Data!AI91,0)</f>
        <v>0</v>
      </c>
      <c r="AM91" s="4">
        <f>IF(AM$2=Calculation!$F$6,Data!AJ91,0)</f>
        <v>0</v>
      </c>
      <c r="AN91" s="4">
        <f>IF(AN$2=Calculation!$F$6,Data!AK91,0)</f>
        <v>0</v>
      </c>
      <c r="AO91" s="4">
        <f>IF(AO$2=Calculation!$F$6,Data!AL91,0)</f>
        <v>0</v>
      </c>
      <c r="AP91" s="4">
        <f>IF(AP$2=Calculation!$F$6,Data!AM91,0)</f>
        <v>0</v>
      </c>
      <c r="AQ91" s="6">
        <f t="shared" si="14"/>
        <v>0</v>
      </c>
      <c r="AR91" s="18">
        <f>IF(AR$2=Calculation!$G$6,0,0)</f>
        <v>0</v>
      </c>
      <c r="AS91" s="4">
        <f>IF(AS$2=Calculation!$G$6,Data!AN91,0)</f>
        <v>0</v>
      </c>
      <c r="AT91" s="4">
        <f>IF(AT$2=Calculation!$G$6,Data!AO91,0)</f>
        <v>0</v>
      </c>
      <c r="AU91" s="4">
        <f>IF(AU$2=Calculation!$G$6,Data!AP91,0)</f>
        <v>0</v>
      </c>
      <c r="AV91" s="4">
        <f>IF(AV$2=Calculation!$G$6,Data!AQ91,0)</f>
        <v>0</v>
      </c>
      <c r="AW91" s="4">
        <f>IF(AW$2=Calculation!$G$6,Data!AR91,0)</f>
        <v>0</v>
      </c>
      <c r="AX91" s="4">
        <f>IF(AX$2=Calculation!$G$6,Data!AS91,0)</f>
        <v>0</v>
      </c>
      <c r="AY91" s="4">
        <f>IF(AY$2=Calculation!$G$6,Data!AT91,0)</f>
        <v>0</v>
      </c>
      <c r="AZ91" s="6">
        <f t="shared" si="15"/>
        <v>0</v>
      </c>
      <c r="BA91" s="18">
        <f>IF(BA$2=Calculation!$H$6,0,0)</f>
        <v>0</v>
      </c>
      <c r="BB91" s="4">
        <f>IF(BB$2=Calculation!$H$6,Data!AU91,0)</f>
        <v>0</v>
      </c>
      <c r="BC91" s="4">
        <f>IF(BC$2=Calculation!$H$6,Data!AV91,0)</f>
        <v>0</v>
      </c>
      <c r="BD91" s="4">
        <f>IF(BD$2=Calculation!$H$6,Data!AW91,0)</f>
        <v>0</v>
      </c>
      <c r="BE91" s="4">
        <f>IF(BE$2=Calculation!$H$6,Data!AX91,0)</f>
        <v>0</v>
      </c>
      <c r="BF91" s="4">
        <f>IF(BF$2=Calculation!$H$6,Data!AY91,0)</f>
        <v>0</v>
      </c>
      <c r="BG91" s="4">
        <f>IF(BG$2=Calculation!$H$6,Data!AZ91,0)</f>
        <v>0</v>
      </c>
      <c r="BH91" s="4">
        <f>IF(BH$2=Calculation!$H$6,Data!BA91,0)</f>
        <v>0</v>
      </c>
      <c r="BI91" s="6">
        <f t="shared" si="16"/>
        <v>0</v>
      </c>
      <c r="BJ91" s="78">
        <f>IF(Calculation!$I$6="Yes",Data!BB91,0)</f>
        <v>0</v>
      </c>
      <c r="BK91" s="18">
        <f>IF(BK$2=Calculation!$M$4,0,0)</f>
        <v>0</v>
      </c>
      <c r="BL91" s="4">
        <f>IF(BL$2=Calculation!$M$4,Data!BW91,0)</f>
        <v>0</v>
      </c>
      <c r="BM91" s="4">
        <f>IF(BM$2=Calculation!$M$4,Data!BX91,0)</f>
        <v>0</v>
      </c>
      <c r="BN91" s="4">
        <f>IF(BN$2=Calculation!$M$4,Data!BY91,0)</f>
        <v>0</v>
      </c>
      <c r="BO91" s="4">
        <f>IF(BO$2=Calculation!$M$4,Data!BZ91,0)</f>
        <v>0</v>
      </c>
      <c r="BP91" s="6">
        <f t="shared" si="10"/>
        <v>0</v>
      </c>
      <c r="BQ91" s="4">
        <f>IF(Calculation!$K$6='Reference Data'!BQ$2,Data!BC91,0)</f>
        <v>0</v>
      </c>
      <c r="BR91" s="4">
        <f>IF(Calculation!$K$6='Reference Data'!BR$2,Data!BD91,0)</f>
        <v>0</v>
      </c>
      <c r="BS91" s="4">
        <f>IF(Calculation!$K$6='Reference Data'!BS$2,Data!BE91,0)</f>
        <v>0</v>
      </c>
      <c r="BT91" s="4">
        <f>IF(Calculation!$K$6='Reference Data'!BT$2,Data!BF91,0)</f>
        <v>10.158</v>
      </c>
      <c r="BU91" s="80">
        <f t="shared" si="11"/>
        <v>10.158</v>
      </c>
      <c r="BV91" s="18">
        <f>IF(Calculation!$L$6="Yes",IF((Calculation!J95)&lt;Calculation!K95,(Calculation!J95-Calculation!K95)*Calculation!$L$5,0),0)</f>
        <v>0</v>
      </c>
      <c r="BW91" s="83">
        <f>IF(Calculation!$M$6="Yes",'Reference Data'!BP91*Calculation!$M$5,0)</f>
        <v>0</v>
      </c>
      <c r="BX91" s="18">
        <f>IF(Calculation!$N$6='Reference Data'!BX$2,0,0)</f>
        <v>0</v>
      </c>
      <c r="BY91" s="4">
        <f>IF(Calculation!$N$6='Reference Data'!BY$2,Data!AU91*Calculation!$N$5,0)</f>
        <v>0</v>
      </c>
      <c r="BZ91" s="4">
        <f>IF(Calculation!$N$6='Reference Data'!BZ$2,Data!AV91*Calculation!$N$5,0)</f>
        <v>0</v>
      </c>
      <c r="CA91" s="4">
        <f>IF(Calculation!$N$6='Reference Data'!CA$2,Data!AW91*Calculation!$N$5,0)</f>
        <v>0</v>
      </c>
      <c r="CB91" s="4">
        <f>IF(Calculation!$N$6='Reference Data'!CB$2,Data!AX91*Calculation!$N$5,0)</f>
        <v>0</v>
      </c>
      <c r="CC91" s="4">
        <f>IF(Calculation!$N$6='Reference Data'!CC$2,Data!AY91*Calculation!$N$5,0)</f>
        <v>0</v>
      </c>
      <c r="CD91" s="4">
        <f>IF(Calculation!$N$6='Reference Data'!CD$2,Data!AZ91*Calculation!$N$5,0)</f>
        <v>0</v>
      </c>
      <c r="CE91" s="4">
        <f>IF(Calculation!$N$6='Reference Data'!CE$2,Data!BA91*Calculation!$N$5,0)</f>
        <v>0</v>
      </c>
      <c r="CF91" s="6">
        <f t="shared" si="17"/>
        <v>0</v>
      </c>
      <c r="CG91" s="83">
        <f>IF(Calculation!$O$6="Yes",IF((Calculation!J95-'Reference Data'!BU91)&gt;0,(Calculation!J95-'Reference Data'!BU91)*Calculation!$O$5,0),0)</f>
        <v>0.12723949771689558</v>
      </c>
      <c r="CH91" s="6">
        <f>IF(Calculation!$P$6="Yes",'Proportional Share Calculation'!E94,0)</f>
        <v>0.29707821013080254</v>
      </c>
    </row>
    <row r="92" spans="1:86" ht="15">
      <c r="A92" s="12">
        <v>10285</v>
      </c>
      <c r="B92" s="165" t="s">
        <v>98</v>
      </c>
      <c r="C92" s="18">
        <f>IF(Calculation!$C$6='Reference Data'!C$2,Data!C92,0)</f>
        <v>0</v>
      </c>
      <c r="D92" s="4">
        <f>IF(Calculation!$C$6='Reference Data'!D$2,Data!D92,0)</f>
        <v>0</v>
      </c>
      <c r="E92" s="4">
        <f>IF(Calculation!$C$6='Reference Data'!E$2,Data!E92,0)</f>
        <v>7.515010502283103</v>
      </c>
      <c r="F92" s="4">
        <f>IF(Calculation!$C$6='Reference Data'!F$2,Data!F92,0)</f>
        <v>0</v>
      </c>
      <c r="G92" s="4">
        <f>IF(Calculation!$C$6='Reference Data'!G$2,Data!G92,0)</f>
        <v>0</v>
      </c>
      <c r="H92" s="4">
        <f>IF(Calculation!$C$6='Reference Data'!H$2,Data!H92,0)</f>
        <v>0</v>
      </c>
      <c r="I92" s="4">
        <f>IF(Calculation!$C$6='Reference Data'!I$2,Data!I92,0)</f>
        <v>0</v>
      </c>
      <c r="J92" s="4">
        <f>IF(Calculation!$C$6='Reference Data'!J$2,Data!J92,0)</f>
        <v>0</v>
      </c>
      <c r="K92" s="4">
        <f>IF(Calculation!$C$6='Reference Data'!K$2,Data!K92,0)</f>
        <v>0</v>
      </c>
      <c r="L92" s="4">
        <f>IF(Calculation!$C$6='Reference Data'!L$2,Data!L92,0)</f>
        <v>0</v>
      </c>
      <c r="M92" s="4">
        <f>IF(Calculation!$C$6='Reference Data'!M$2,Data!M92,0)</f>
        <v>0</v>
      </c>
      <c r="N92" s="4">
        <f>IF(Calculation!$C$6='Reference Data'!N$2,Data!N92,0)</f>
        <v>0</v>
      </c>
      <c r="O92" s="4">
        <f>IF(Calculation!$C$6='Reference Data'!O$2,Data!O92,0)</f>
        <v>0</v>
      </c>
      <c r="P92" s="4">
        <f>IF(Calculation!$C$6='Reference Data'!P$2,Data!P92,0)</f>
        <v>0</v>
      </c>
      <c r="Q92" s="4">
        <f>IF(Calculation!$C$6='Reference Data'!Q$2,Data!Q92,0)</f>
        <v>0</v>
      </c>
      <c r="R92" s="21">
        <f t="shared" si="12"/>
        <v>7.515010502283103</v>
      </c>
      <c r="S92" s="18">
        <f>IF(Calculation!$D$6="Yes",Data!R92,0)</f>
        <v>0</v>
      </c>
      <c r="T92" s="18">
        <f>IF(T$2=Calculation!$E$6,Data!S92,0)</f>
        <v>0</v>
      </c>
      <c r="U92" s="4">
        <f>IF(U$2=Calculation!$E$6,Data!T92,0)</f>
        <v>0</v>
      </c>
      <c r="V92" s="4">
        <f>IF(V$2=Calculation!$E$6,Data!U92,0)</f>
        <v>0</v>
      </c>
      <c r="W92" s="4">
        <f>IF(W$2=Calculation!$E$6,Data!V92,0)</f>
        <v>0</v>
      </c>
      <c r="X92" s="4">
        <f>IF(X$2=Calculation!$E$6,Data!W92,0)</f>
        <v>0</v>
      </c>
      <c r="Y92" s="4">
        <f>IF(Y$2=Calculation!$E$6,Data!X92,0)</f>
        <v>0</v>
      </c>
      <c r="Z92" s="4">
        <f>IF(Z$2=Calculation!$E$6,Data!Y92,0)</f>
        <v>0</v>
      </c>
      <c r="AA92" s="4">
        <f>IF(AA$2=Calculation!$E$6,Data!Z92,0)</f>
        <v>0</v>
      </c>
      <c r="AB92" s="4">
        <f>IF(AB$2=Calculation!$E$6,Data!AA92,0)</f>
        <v>0</v>
      </c>
      <c r="AC92" s="4">
        <f>IF(AC$2=Calculation!$E$6,Data!AB92,0)</f>
        <v>0</v>
      </c>
      <c r="AD92" s="4">
        <f>IF(AD$2=Calculation!$E$6,Data!AC92,0)</f>
        <v>0</v>
      </c>
      <c r="AE92" s="4">
        <f>IF(AE$2=Calculation!$E$6,Data!AD92,0)</f>
        <v>0</v>
      </c>
      <c r="AF92" s="4">
        <f>IF(AF$2=Calculation!$E$6,Data!AE92,0)</f>
        <v>0</v>
      </c>
      <c r="AG92" s="4">
        <f>IF(AG$2=Calculation!$E$6,Data!AF92,0)</f>
        <v>0</v>
      </c>
      <c r="AH92" s="6">
        <f t="shared" si="13"/>
        <v>0</v>
      </c>
      <c r="AI92" s="18">
        <f>IF(AI$2=Calculation!$F$6,0,0)</f>
        <v>0</v>
      </c>
      <c r="AJ92" s="4">
        <f>IF(AJ$2=Calculation!$F$6,Data!AG92,0)</f>
        <v>0</v>
      </c>
      <c r="AK92" s="4">
        <f>IF(AK$2=Calculation!$F$6,Data!AH92,0)</f>
        <v>0</v>
      </c>
      <c r="AL92" s="4">
        <f>IF(AL$2=Calculation!$F$6,Data!AI92,0)</f>
        <v>0</v>
      </c>
      <c r="AM92" s="4">
        <f>IF(AM$2=Calculation!$F$6,Data!AJ92,0)</f>
        <v>0</v>
      </c>
      <c r="AN92" s="4">
        <f>IF(AN$2=Calculation!$F$6,Data!AK92,0)</f>
        <v>0</v>
      </c>
      <c r="AO92" s="4">
        <f>IF(AO$2=Calculation!$F$6,Data!AL92,0)</f>
        <v>0</v>
      </c>
      <c r="AP92" s="4">
        <f>IF(AP$2=Calculation!$F$6,Data!AM92,0)</f>
        <v>0</v>
      </c>
      <c r="AQ92" s="6">
        <f t="shared" si="14"/>
        <v>0</v>
      </c>
      <c r="AR92" s="18">
        <f>IF(AR$2=Calculation!$G$6,0,0)</f>
        <v>0</v>
      </c>
      <c r="AS92" s="4">
        <f>IF(AS$2=Calculation!$G$6,Data!AN92,0)</f>
        <v>0</v>
      </c>
      <c r="AT92" s="4">
        <f>IF(AT$2=Calculation!$G$6,Data!AO92,0)</f>
        <v>0</v>
      </c>
      <c r="AU92" s="4">
        <f>IF(AU$2=Calculation!$G$6,Data!AP92,0)</f>
        <v>0</v>
      </c>
      <c r="AV92" s="4">
        <f>IF(AV$2=Calculation!$G$6,Data!AQ92,0)</f>
        <v>0</v>
      </c>
      <c r="AW92" s="4">
        <f>IF(AW$2=Calculation!$G$6,Data!AR92,0)</f>
        <v>0</v>
      </c>
      <c r="AX92" s="4">
        <f>IF(AX$2=Calculation!$G$6,Data!AS92,0)</f>
        <v>0</v>
      </c>
      <c r="AY92" s="4">
        <f>IF(AY$2=Calculation!$G$6,Data!AT92,0)</f>
        <v>0</v>
      </c>
      <c r="AZ92" s="6">
        <f t="shared" si="15"/>
        <v>0</v>
      </c>
      <c r="BA92" s="18">
        <f>IF(BA$2=Calculation!$H$6,0,0)</f>
        <v>0</v>
      </c>
      <c r="BB92" s="4">
        <f>IF(BB$2=Calculation!$H$6,Data!AU92,0)</f>
        <v>0</v>
      </c>
      <c r="BC92" s="4">
        <f>IF(BC$2=Calculation!$H$6,Data!AV92,0)</f>
        <v>0</v>
      </c>
      <c r="BD92" s="4">
        <f>IF(BD$2=Calculation!$H$6,Data!AW92,0)</f>
        <v>0</v>
      </c>
      <c r="BE92" s="4">
        <f>IF(BE$2=Calculation!$H$6,Data!AX92,0)</f>
        <v>0</v>
      </c>
      <c r="BF92" s="4">
        <f>IF(BF$2=Calculation!$H$6,Data!AY92,0)</f>
        <v>0</v>
      </c>
      <c r="BG92" s="4">
        <f>IF(BG$2=Calculation!$H$6,Data!AZ92,0)</f>
        <v>0</v>
      </c>
      <c r="BH92" s="4">
        <f>IF(BH$2=Calculation!$H$6,Data!BA92,0)</f>
        <v>0</v>
      </c>
      <c r="BI92" s="6">
        <f t="shared" si="16"/>
        <v>0</v>
      </c>
      <c r="BJ92" s="78">
        <f>IF(Calculation!$I$6="Yes",Data!BB92,0)</f>
        <v>0</v>
      </c>
      <c r="BK92" s="18">
        <f>IF(BK$2=Calculation!$M$4,0,0)</f>
        <v>0</v>
      </c>
      <c r="BL92" s="4">
        <f>IF(BL$2=Calculation!$M$4,Data!BW92,0)</f>
        <v>0</v>
      </c>
      <c r="BM92" s="4">
        <f>IF(BM$2=Calculation!$M$4,Data!BX92,0)</f>
        <v>0</v>
      </c>
      <c r="BN92" s="4">
        <f>IF(BN$2=Calculation!$M$4,Data!BY92,0)</f>
        <v>0</v>
      </c>
      <c r="BO92" s="4">
        <f>IF(BO$2=Calculation!$M$4,Data!BZ92,0)</f>
        <v>0</v>
      </c>
      <c r="BP92" s="6">
        <f t="shared" si="10"/>
        <v>0</v>
      </c>
      <c r="BQ92" s="4">
        <f>IF(Calculation!$K$6='Reference Data'!BQ$2,Data!BC92,0)</f>
        <v>0</v>
      </c>
      <c r="BR92" s="4">
        <f>IF(Calculation!$K$6='Reference Data'!BR$2,Data!BD92,0)</f>
        <v>0</v>
      </c>
      <c r="BS92" s="4">
        <f>IF(Calculation!$K$6='Reference Data'!BS$2,Data!BE92,0)</f>
        <v>0</v>
      </c>
      <c r="BT92" s="4">
        <f>IF(Calculation!$K$6='Reference Data'!BT$2,Data!BF92,0)</f>
        <v>6.529</v>
      </c>
      <c r="BU92" s="80">
        <f t="shared" si="11"/>
        <v>6.529</v>
      </c>
      <c r="BV92" s="18">
        <f>IF(Calculation!$L$6="Yes",IF((Calculation!J96)&lt;Calculation!K96,(Calculation!J96-Calculation!K96)*Calculation!$L$5,0),0)</f>
        <v>0</v>
      </c>
      <c r="BW92" s="83">
        <f>IF(Calculation!$M$6="Yes",'Reference Data'!BP92*Calculation!$M$5,0)</f>
        <v>0</v>
      </c>
      <c r="BX92" s="18">
        <f>IF(Calculation!$N$6='Reference Data'!BX$2,0,0)</f>
        <v>0</v>
      </c>
      <c r="BY92" s="4">
        <f>IF(Calculation!$N$6='Reference Data'!BY$2,Data!AU92*Calculation!$N$5,0)</f>
        <v>0</v>
      </c>
      <c r="BZ92" s="4">
        <f>IF(Calculation!$N$6='Reference Data'!BZ$2,Data!AV92*Calculation!$N$5,0)</f>
        <v>0</v>
      </c>
      <c r="CA92" s="4">
        <f>IF(Calculation!$N$6='Reference Data'!CA$2,Data!AW92*Calculation!$N$5,0)</f>
        <v>0</v>
      </c>
      <c r="CB92" s="4">
        <f>IF(Calculation!$N$6='Reference Data'!CB$2,Data!AX92*Calculation!$N$5,0)</f>
        <v>0</v>
      </c>
      <c r="CC92" s="4">
        <f>IF(Calculation!$N$6='Reference Data'!CC$2,Data!AY92*Calculation!$N$5,0)</f>
        <v>0</v>
      </c>
      <c r="CD92" s="4">
        <f>IF(Calculation!$N$6='Reference Data'!CD$2,Data!AZ92*Calculation!$N$5,0)</f>
        <v>0</v>
      </c>
      <c r="CE92" s="4">
        <f>IF(Calculation!$N$6='Reference Data'!CE$2,Data!BA92*Calculation!$N$5,0)</f>
        <v>0</v>
      </c>
      <c r="CF92" s="6">
        <f t="shared" si="17"/>
        <v>0</v>
      </c>
      <c r="CG92" s="83">
        <f>IF(Calculation!$O$6="Yes",IF((Calculation!J96-'Reference Data'!BU92)&gt;0,(Calculation!J96-'Reference Data'!BU92)*Calculation!$O$5,0),0)</f>
        <v>0.24650262557077585</v>
      </c>
      <c r="CH92" s="6">
        <f>IF(Calculation!$P$6="Yes",'Proportional Share Calculation'!E95,0)</f>
        <v>0.1957031912759961</v>
      </c>
    </row>
    <row r="93" spans="1:86" ht="15">
      <c r="A93" s="12">
        <v>10286</v>
      </c>
      <c r="B93" s="165" t="s">
        <v>99</v>
      </c>
      <c r="C93" s="18">
        <f>IF(Calculation!$C$6='Reference Data'!C$2,Data!C93,0)</f>
        <v>0</v>
      </c>
      <c r="D93" s="4">
        <f>IF(Calculation!$C$6='Reference Data'!D$2,Data!D93,0)</f>
        <v>0</v>
      </c>
      <c r="E93" s="4">
        <f>IF(Calculation!$C$6='Reference Data'!E$2,Data!E93,0)</f>
        <v>72.80323664383562</v>
      </c>
      <c r="F93" s="4">
        <f>IF(Calculation!$C$6='Reference Data'!F$2,Data!F93,0)</f>
        <v>0</v>
      </c>
      <c r="G93" s="4">
        <f>IF(Calculation!$C$6='Reference Data'!G$2,Data!G93,0)</f>
        <v>0</v>
      </c>
      <c r="H93" s="4">
        <f>IF(Calculation!$C$6='Reference Data'!H$2,Data!H93,0)</f>
        <v>0</v>
      </c>
      <c r="I93" s="4">
        <f>IF(Calculation!$C$6='Reference Data'!I$2,Data!I93,0)</f>
        <v>0</v>
      </c>
      <c r="J93" s="4">
        <f>IF(Calculation!$C$6='Reference Data'!J$2,Data!J93,0)</f>
        <v>0</v>
      </c>
      <c r="K93" s="4">
        <f>IF(Calculation!$C$6='Reference Data'!K$2,Data!K93,0)</f>
        <v>0</v>
      </c>
      <c r="L93" s="4">
        <f>IF(Calculation!$C$6='Reference Data'!L$2,Data!L93,0)</f>
        <v>0</v>
      </c>
      <c r="M93" s="4">
        <f>IF(Calculation!$C$6='Reference Data'!M$2,Data!M93,0)</f>
        <v>0</v>
      </c>
      <c r="N93" s="4">
        <f>IF(Calculation!$C$6='Reference Data'!N$2,Data!N93,0)</f>
        <v>0</v>
      </c>
      <c r="O93" s="4">
        <f>IF(Calculation!$C$6='Reference Data'!O$2,Data!O93,0)</f>
        <v>0</v>
      </c>
      <c r="P93" s="4">
        <f>IF(Calculation!$C$6='Reference Data'!P$2,Data!P93,0)</f>
        <v>0</v>
      </c>
      <c r="Q93" s="4">
        <f>IF(Calculation!$C$6='Reference Data'!Q$2,Data!Q93,0)</f>
        <v>0</v>
      </c>
      <c r="R93" s="21">
        <f t="shared" si="12"/>
        <v>72.80323664383562</v>
      </c>
      <c r="S93" s="18">
        <f>IF(Calculation!$D$6="Yes",Data!R93,0)</f>
        <v>0</v>
      </c>
      <c r="T93" s="18">
        <f>IF(T$2=Calculation!$E$6,Data!S93,0)</f>
        <v>0</v>
      </c>
      <c r="U93" s="4">
        <f>IF(U$2=Calculation!$E$6,Data!T93,0)</f>
        <v>0</v>
      </c>
      <c r="V93" s="4">
        <f>IF(V$2=Calculation!$E$6,Data!U93,0)</f>
        <v>0</v>
      </c>
      <c r="W93" s="4">
        <f>IF(W$2=Calculation!$E$6,Data!V93,0)</f>
        <v>0</v>
      </c>
      <c r="X93" s="4">
        <f>IF(X$2=Calculation!$E$6,Data!W93,0)</f>
        <v>0</v>
      </c>
      <c r="Y93" s="4">
        <f>IF(Y$2=Calculation!$E$6,Data!X93,0)</f>
        <v>0</v>
      </c>
      <c r="Z93" s="4">
        <f>IF(Z$2=Calculation!$E$6,Data!Y93,0)</f>
        <v>0</v>
      </c>
      <c r="AA93" s="4">
        <f>IF(AA$2=Calculation!$E$6,Data!Z93,0)</f>
        <v>0</v>
      </c>
      <c r="AB93" s="4">
        <f>IF(AB$2=Calculation!$E$6,Data!AA93,0)</f>
        <v>0</v>
      </c>
      <c r="AC93" s="4">
        <f>IF(AC$2=Calculation!$E$6,Data!AB93,0)</f>
        <v>0</v>
      </c>
      <c r="AD93" s="4">
        <f>IF(AD$2=Calculation!$E$6,Data!AC93,0)</f>
        <v>0</v>
      </c>
      <c r="AE93" s="4">
        <f>IF(AE$2=Calculation!$E$6,Data!AD93,0)</f>
        <v>0</v>
      </c>
      <c r="AF93" s="4">
        <f>IF(AF$2=Calculation!$E$6,Data!AE93,0)</f>
        <v>0</v>
      </c>
      <c r="AG93" s="4">
        <f>IF(AG$2=Calculation!$E$6,Data!AF93,0)</f>
        <v>0</v>
      </c>
      <c r="AH93" s="6">
        <f t="shared" si="13"/>
        <v>0</v>
      </c>
      <c r="AI93" s="18">
        <f>IF(AI$2=Calculation!$F$6,0,0)</f>
        <v>0</v>
      </c>
      <c r="AJ93" s="4">
        <f>IF(AJ$2=Calculation!$F$6,Data!AG93,0)</f>
        <v>0</v>
      </c>
      <c r="AK93" s="4">
        <f>IF(AK$2=Calculation!$F$6,Data!AH93,0)</f>
        <v>24.130707762557076</v>
      </c>
      <c r="AL93" s="4">
        <f>IF(AL$2=Calculation!$F$6,Data!AI93,0)</f>
        <v>0</v>
      </c>
      <c r="AM93" s="4">
        <f>IF(AM$2=Calculation!$F$6,Data!AJ93,0)</f>
        <v>0</v>
      </c>
      <c r="AN93" s="4">
        <f>IF(AN$2=Calculation!$F$6,Data!AK93,0)</f>
        <v>0</v>
      </c>
      <c r="AO93" s="4">
        <f>IF(AO$2=Calculation!$F$6,Data!AL93,0)</f>
        <v>0</v>
      </c>
      <c r="AP93" s="4">
        <f>IF(AP$2=Calculation!$F$6,Data!AM93,0)</f>
        <v>0</v>
      </c>
      <c r="AQ93" s="6">
        <f t="shared" si="14"/>
        <v>24.130707762557076</v>
      </c>
      <c r="AR93" s="18">
        <f>IF(AR$2=Calculation!$G$6,0,0)</f>
        <v>0</v>
      </c>
      <c r="AS93" s="4">
        <f>IF(AS$2=Calculation!$G$6,Data!AN93,0)</f>
        <v>0</v>
      </c>
      <c r="AT93" s="4">
        <f>IF(AT$2=Calculation!$G$6,Data!AO93,0)</f>
        <v>0</v>
      </c>
      <c r="AU93" s="4">
        <f>IF(AU$2=Calculation!$G$6,Data!AP93,0)</f>
        <v>0</v>
      </c>
      <c r="AV93" s="4">
        <f>IF(AV$2=Calculation!$G$6,Data!AQ93,0)</f>
        <v>0</v>
      </c>
      <c r="AW93" s="4">
        <f>IF(AW$2=Calculation!$G$6,Data!AR93,0)</f>
        <v>0</v>
      </c>
      <c r="AX93" s="4">
        <f>IF(AX$2=Calculation!$G$6,Data!AS93,0)</f>
        <v>0</v>
      </c>
      <c r="AY93" s="4">
        <f>IF(AY$2=Calculation!$G$6,Data!AT93,0)</f>
        <v>0</v>
      </c>
      <c r="AZ93" s="6">
        <f t="shared" si="15"/>
        <v>0</v>
      </c>
      <c r="BA93" s="18">
        <f>IF(BA$2=Calculation!$H$6,0,0)</f>
        <v>0</v>
      </c>
      <c r="BB93" s="4">
        <f>IF(BB$2=Calculation!$H$6,Data!AU93,0)</f>
        <v>0</v>
      </c>
      <c r="BC93" s="4">
        <f>IF(BC$2=Calculation!$H$6,Data!AV93,0)</f>
        <v>0</v>
      </c>
      <c r="BD93" s="4">
        <f>IF(BD$2=Calculation!$H$6,Data!AW93,0)</f>
        <v>0</v>
      </c>
      <c r="BE93" s="4">
        <f>IF(BE$2=Calculation!$H$6,Data!AX93,0)</f>
        <v>0</v>
      </c>
      <c r="BF93" s="4">
        <f>IF(BF$2=Calculation!$H$6,Data!AY93,0)</f>
        <v>0</v>
      </c>
      <c r="BG93" s="4">
        <f>IF(BG$2=Calculation!$H$6,Data!AZ93,0)</f>
        <v>0</v>
      </c>
      <c r="BH93" s="4">
        <f>IF(BH$2=Calculation!$H$6,Data!BA93,0)</f>
        <v>0</v>
      </c>
      <c r="BI93" s="6">
        <f t="shared" si="16"/>
        <v>0</v>
      </c>
      <c r="BJ93" s="78">
        <f>IF(Calculation!$I$6="Yes",Data!BB93,0)</f>
        <v>0</v>
      </c>
      <c r="BK93" s="18">
        <f>IF(BK$2=Calculation!$M$4,0,0)</f>
        <v>0</v>
      </c>
      <c r="BL93" s="4">
        <f>IF(BL$2=Calculation!$M$4,Data!BW93,0)</f>
        <v>0</v>
      </c>
      <c r="BM93" s="4">
        <f>IF(BM$2=Calculation!$M$4,Data!BX93,0)</f>
        <v>0.483</v>
      </c>
      <c r="BN93" s="4">
        <f>IF(BN$2=Calculation!$M$4,Data!BY93,0)</f>
        <v>0</v>
      </c>
      <c r="BO93" s="4">
        <f>IF(BO$2=Calculation!$M$4,Data!BZ93,0)</f>
        <v>0</v>
      </c>
      <c r="BP93" s="6">
        <f t="shared" si="10"/>
        <v>0.483</v>
      </c>
      <c r="BQ93" s="4">
        <f>IF(Calculation!$K$6='Reference Data'!BQ$2,Data!BC93,0)</f>
        <v>0</v>
      </c>
      <c r="BR93" s="4">
        <f>IF(Calculation!$K$6='Reference Data'!BR$2,Data!BD93,0)</f>
        <v>0</v>
      </c>
      <c r="BS93" s="4">
        <f>IF(Calculation!$K$6='Reference Data'!BS$2,Data!BE93,0)</f>
        <v>0</v>
      </c>
      <c r="BT93" s="4">
        <f>IF(Calculation!$K$6='Reference Data'!BT$2,Data!BF93,0)</f>
        <v>45.911</v>
      </c>
      <c r="BU93" s="80">
        <f t="shared" si="11"/>
        <v>45.911</v>
      </c>
      <c r="BV93" s="18">
        <f>IF(Calculation!$L$6="Yes",IF((Calculation!J97)&lt;Calculation!K97,(Calculation!J97-Calculation!K97)*Calculation!$L$5,0),0)</f>
        <v>0</v>
      </c>
      <c r="BW93" s="83">
        <f>IF(Calculation!$M$6="Yes",'Reference Data'!BP93*Calculation!$M$5,0)</f>
        <v>0.2415</v>
      </c>
      <c r="BX93" s="18">
        <f>IF(Calculation!$N$6='Reference Data'!BX$2,0,0)</f>
        <v>0</v>
      </c>
      <c r="BY93" s="4">
        <f>IF(Calculation!$N$6='Reference Data'!BY$2,Data!AU93*Calculation!$N$5,0)</f>
        <v>0</v>
      </c>
      <c r="BZ93" s="4">
        <f>IF(Calculation!$N$6='Reference Data'!BZ$2,Data!AV93*Calculation!$N$5,0)</f>
        <v>0</v>
      </c>
      <c r="CA93" s="4">
        <f>IF(Calculation!$N$6='Reference Data'!CA$2,Data!AW93*Calculation!$N$5,0)</f>
        <v>0</v>
      </c>
      <c r="CB93" s="4">
        <f>IF(Calculation!$N$6='Reference Data'!CB$2,Data!AX93*Calculation!$N$5,0)</f>
        <v>0</v>
      </c>
      <c r="CC93" s="4">
        <f>IF(Calculation!$N$6='Reference Data'!CC$2,Data!AY93*Calculation!$N$5,0)</f>
        <v>0</v>
      </c>
      <c r="CD93" s="4">
        <f>IF(Calculation!$N$6='Reference Data'!CD$2,Data!AZ93*Calculation!$N$5,0)</f>
        <v>0</v>
      </c>
      <c r="CE93" s="4">
        <f>IF(Calculation!$N$6='Reference Data'!CE$2,Data!BA93*Calculation!$N$5,0)</f>
        <v>0</v>
      </c>
      <c r="CF93" s="6">
        <f t="shared" si="17"/>
        <v>0</v>
      </c>
      <c r="CG93" s="83">
        <f>IF(Calculation!$O$6="Yes",IF((Calculation!J97-'Reference Data'!BU93)&gt;0,(Calculation!J97-'Reference Data'!BU93)*Calculation!$O$5,0),0)</f>
        <v>0.6903822203196341</v>
      </c>
      <c r="CH93" s="6">
        <f>IF(Calculation!$P$6="Yes",'Proportional Share Calculation'!E96,0)</f>
        <v>1.3530068609943027</v>
      </c>
    </row>
    <row r="94" spans="1:86" ht="15">
      <c r="A94" s="12">
        <v>10288</v>
      </c>
      <c r="B94" s="165" t="s">
        <v>100</v>
      </c>
      <c r="C94" s="18">
        <f>IF(Calculation!$C$6='Reference Data'!C$2,Data!C94,0)</f>
        <v>0</v>
      </c>
      <c r="D94" s="4">
        <f>IF(Calculation!$C$6='Reference Data'!D$2,Data!D94,0)</f>
        <v>0</v>
      </c>
      <c r="E94" s="4">
        <f>IF(Calculation!$C$6='Reference Data'!E$2,Data!E94,0)</f>
        <v>27.538715410958904</v>
      </c>
      <c r="F94" s="4">
        <f>IF(Calculation!$C$6='Reference Data'!F$2,Data!F94,0)</f>
        <v>0</v>
      </c>
      <c r="G94" s="4">
        <f>IF(Calculation!$C$6='Reference Data'!G$2,Data!G94,0)</f>
        <v>0</v>
      </c>
      <c r="H94" s="4">
        <f>IF(Calculation!$C$6='Reference Data'!H$2,Data!H94,0)</f>
        <v>0</v>
      </c>
      <c r="I94" s="4">
        <f>IF(Calculation!$C$6='Reference Data'!I$2,Data!I94,0)</f>
        <v>0</v>
      </c>
      <c r="J94" s="4">
        <f>IF(Calculation!$C$6='Reference Data'!J$2,Data!J94,0)</f>
        <v>0</v>
      </c>
      <c r="K94" s="4">
        <f>IF(Calculation!$C$6='Reference Data'!K$2,Data!K94,0)</f>
        <v>0</v>
      </c>
      <c r="L94" s="4">
        <f>IF(Calculation!$C$6='Reference Data'!L$2,Data!L94,0)</f>
        <v>0</v>
      </c>
      <c r="M94" s="4">
        <f>IF(Calculation!$C$6='Reference Data'!M$2,Data!M94,0)</f>
        <v>0</v>
      </c>
      <c r="N94" s="4">
        <f>IF(Calculation!$C$6='Reference Data'!N$2,Data!N94,0)</f>
        <v>0</v>
      </c>
      <c r="O94" s="4">
        <f>IF(Calculation!$C$6='Reference Data'!O$2,Data!O94,0)</f>
        <v>0</v>
      </c>
      <c r="P94" s="4">
        <f>IF(Calculation!$C$6='Reference Data'!P$2,Data!P94,0)</f>
        <v>0</v>
      </c>
      <c r="Q94" s="4">
        <f>IF(Calculation!$C$6='Reference Data'!Q$2,Data!Q94,0)</f>
        <v>0</v>
      </c>
      <c r="R94" s="21">
        <f t="shared" si="12"/>
        <v>27.538715410958904</v>
      </c>
      <c r="S94" s="18">
        <f>IF(Calculation!$D$6="Yes",Data!R94,0)</f>
        <v>0</v>
      </c>
      <c r="T94" s="18">
        <f>IF(T$2=Calculation!$E$6,Data!S94,0)</f>
        <v>0</v>
      </c>
      <c r="U94" s="4">
        <f>IF(U$2=Calculation!$E$6,Data!T94,0)</f>
        <v>0</v>
      </c>
      <c r="V94" s="4">
        <f>IF(V$2=Calculation!$E$6,Data!U94,0)</f>
        <v>0</v>
      </c>
      <c r="W94" s="4">
        <f>IF(W$2=Calculation!$E$6,Data!V94,0)</f>
        <v>0</v>
      </c>
      <c r="X94" s="4">
        <f>IF(X$2=Calculation!$E$6,Data!W94,0)</f>
        <v>0</v>
      </c>
      <c r="Y94" s="4">
        <f>IF(Y$2=Calculation!$E$6,Data!X94,0)</f>
        <v>0</v>
      </c>
      <c r="Z94" s="4">
        <f>IF(Z$2=Calculation!$E$6,Data!Y94,0)</f>
        <v>0</v>
      </c>
      <c r="AA94" s="4">
        <f>IF(AA$2=Calculation!$E$6,Data!Z94,0)</f>
        <v>0</v>
      </c>
      <c r="AB94" s="4">
        <f>IF(AB$2=Calculation!$E$6,Data!AA94,0)</f>
        <v>0</v>
      </c>
      <c r="AC94" s="4">
        <f>IF(AC$2=Calculation!$E$6,Data!AB94,0)</f>
        <v>0</v>
      </c>
      <c r="AD94" s="4">
        <f>IF(AD$2=Calculation!$E$6,Data!AC94,0)</f>
        <v>0</v>
      </c>
      <c r="AE94" s="4">
        <f>IF(AE$2=Calculation!$E$6,Data!AD94,0)</f>
        <v>0</v>
      </c>
      <c r="AF94" s="4">
        <f>IF(AF$2=Calculation!$E$6,Data!AE94,0)</f>
        <v>0</v>
      </c>
      <c r="AG94" s="4">
        <f>IF(AG$2=Calculation!$E$6,Data!AF94,0)</f>
        <v>0</v>
      </c>
      <c r="AH94" s="6">
        <f t="shared" si="13"/>
        <v>0</v>
      </c>
      <c r="AI94" s="18">
        <f>IF(AI$2=Calculation!$F$6,0,0)</f>
        <v>0</v>
      </c>
      <c r="AJ94" s="4">
        <f>IF(AJ$2=Calculation!$F$6,Data!AG94,0)</f>
        <v>0</v>
      </c>
      <c r="AK94" s="4">
        <f>IF(AK$2=Calculation!$F$6,Data!AH94,0)</f>
        <v>0.06621004566210045</v>
      </c>
      <c r="AL94" s="4">
        <f>IF(AL$2=Calculation!$F$6,Data!AI94,0)</f>
        <v>0</v>
      </c>
      <c r="AM94" s="4">
        <f>IF(AM$2=Calculation!$F$6,Data!AJ94,0)</f>
        <v>0</v>
      </c>
      <c r="AN94" s="4">
        <f>IF(AN$2=Calculation!$F$6,Data!AK94,0)</f>
        <v>0</v>
      </c>
      <c r="AO94" s="4">
        <f>IF(AO$2=Calculation!$F$6,Data!AL94,0)</f>
        <v>0</v>
      </c>
      <c r="AP94" s="4">
        <f>IF(AP$2=Calculation!$F$6,Data!AM94,0)</f>
        <v>0</v>
      </c>
      <c r="AQ94" s="6">
        <f t="shared" si="14"/>
        <v>0.06621004566210045</v>
      </c>
      <c r="AR94" s="18">
        <f>IF(AR$2=Calculation!$G$6,0,0)</f>
        <v>0</v>
      </c>
      <c r="AS94" s="4">
        <f>IF(AS$2=Calculation!$G$6,Data!AN94,0)</f>
        <v>0</v>
      </c>
      <c r="AT94" s="4">
        <f>IF(AT$2=Calculation!$G$6,Data!AO94,0)</f>
        <v>0</v>
      </c>
      <c r="AU94" s="4">
        <f>IF(AU$2=Calculation!$G$6,Data!AP94,0)</f>
        <v>0</v>
      </c>
      <c r="AV94" s="4">
        <f>IF(AV$2=Calculation!$G$6,Data!AQ94,0)</f>
        <v>0</v>
      </c>
      <c r="AW94" s="4">
        <f>IF(AW$2=Calculation!$G$6,Data!AR94,0)</f>
        <v>0</v>
      </c>
      <c r="AX94" s="4">
        <f>IF(AX$2=Calculation!$G$6,Data!AS94,0)</f>
        <v>0</v>
      </c>
      <c r="AY94" s="4">
        <f>IF(AY$2=Calculation!$G$6,Data!AT94,0)</f>
        <v>0</v>
      </c>
      <c r="AZ94" s="6">
        <f t="shared" si="15"/>
        <v>0</v>
      </c>
      <c r="BA94" s="18">
        <f>IF(BA$2=Calculation!$H$6,0,0)</f>
        <v>0</v>
      </c>
      <c r="BB94" s="4">
        <f>IF(BB$2=Calculation!$H$6,Data!AU94,0)</f>
        <v>0</v>
      </c>
      <c r="BC94" s="4">
        <f>IF(BC$2=Calculation!$H$6,Data!AV94,0)</f>
        <v>0</v>
      </c>
      <c r="BD94" s="4">
        <f>IF(BD$2=Calculation!$H$6,Data!AW94,0)</f>
        <v>0</v>
      </c>
      <c r="BE94" s="4">
        <f>IF(BE$2=Calculation!$H$6,Data!AX94,0)</f>
        <v>0</v>
      </c>
      <c r="BF94" s="4">
        <f>IF(BF$2=Calculation!$H$6,Data!AY94,0)</f>
        <v>0</v>
      </c>
      <c r="BG94" s="4">
        <f>IF(BG$2=Calculation!$H$6,Data!AZ94,0)</f>
        <v>0</v>
      </c>
      <c r="BH94" s="4">
        <f>IF(BH$2=Calculation!$H$6,Data!BA94,0)</f>
        <v>0</v>
      </c>
      <c r="BI94" s="6">
        <f t="shared" si="16"/>
        <v>0</v>
      </c>
      <c r="BJ94" s="78">
        <f>IF(Calculation!$I$6="Yes",Data!BB94,0)</f>
        <v>0</v>
      </c>
      <c r="BK94" s="18">
        <f>IF(BK$2=Calculation!$M$4,0,0)</f>
        <v>0</v>
      </c>
      <c r="BL94" s="4">
        <f>IF(BL$2=Calculation!$M$4,Data!BW94,0)</f>
        <v>0</v>
      </c>
      <c r="BM94" s="4">
        <f>IF(BM$2=Calculation!$M$4,Data!BX94,0)</f>
        <v>0.066</v>
      </c>
      <c r="BN94" s="4">
        <f>IF(BN$2=Calculation!$M$4,Data!BY94,0)</f>
        <v>0</v>
      </c>
      <c r="BO94" s="4">
        <f>IF(BO$2=Calculation!$M$4,Data!BZ94,0)</f>
        <v>0</v>
      </c>
      <c r="BP94" s="6">
        <f t="shared" si="10"/>
        <v>0.066</v>
      </c>
      <c r="BQ94" s="4">
        <f>IF(Calculation!$K$6='Reference Data'!BQ$2,Data!BC94,0)</f>
        <v>0</v>
      </c>
      <c r="BR94" s="4">
        <f>IF(Calculation!$K$6='Reference Data'!BR$2,Data!BD94,0)</f>
        <v>0</v>
      </c>
      <c r="BS94" s="4">
        <f>IF(Calculation!$K$6='Reference Data'!BS$2,Data!BE94,0)</f>
        <v>0</v>
      </c>
      <c r="BT94" s="4">
        <f>IF(Calculation!$K$6='Reference Data'!BT$2,Data!BF94,0)</f>
        <v>24.734</v>
      </c>
      <c r="BU94" s="80">
        <f t="shared" si="11"/>
        <v>24.734</v>
      </c>
      <c r="BV94" s="18">
        <f>IF(Calculation!$L$6="Yes",IF((Calculation!J98)&lt;Calculation!K98,(Calculation!J98-Calculation!K98)*Calculation!$L$5,0),0)</f>
        <v>0</v>
      </c>
      <c r="BW94" s="83">
        <f>IF(Calculation!$M$6="Yes",'Reference Data'!BP94*Calculation!$M$5,0)</f>
        <v>0.033</v>
      </c>
      <c r="BX94" s="18">
        <f>IF(Calculation!$N$6='Reference Data'!BX$2,0,0)</f>
        <v>0</v>
      </c>
      <c r="BY94" s="4">
        <f>IF(Calculation!$N$6='Reference Data'!BY$2,Data!AU94*Calculation!$N$5,0)</f>
        <v>0</v>
      </c>
      <c r="BZ94" s="4">
        <f>IF(Calculation!$N$6='Reference Data'!BZ$2,Data!AV94*Calculation!$N$5,0)</f>
        <v>0</v>
      </c>
      <c r="CA94" s="4">
        <f>IF(Calculation!$N$6='Reference Data'!CA$2,Data!AW94*Calculation!$N$5,0)</f>
        <v>0</v>
      </c>
      <c r="CB94" s="4">
        <f>IF(Calculation!$N$6='Reference Data'!CB$2,Data!AX94*Calculation!$N$5,0)</f>
        <v>0</v>
      </c>
      <c r="CC94" s="4">
        <f>IF(Calculation!$N$6='Reference Data'!CC$2,Data!AY94*Calculation!$N$5,0)</f>
        <v>0</v>
      </c>
      <c r="CD94" s="4">
        <f>IF(Calculation!$N$6='Reference Data'!CD$2,Data!AZ94*Calculation!$N$5,0)</f>
        <v>0</v>
      </c>
      <c r="CE94" s="4">
        <f>IF(Calculation!$N$6='Reference Data'!CE$2,Data!BA94*Calculation!$N$5,0)</f>
        <v>0</v>
      </c>
      <c r="CF94" s="6">
        <f t="shared" si="17"/>
        <v>0</v>
      </c>
      <c r="CG94" s="83">
        <f>IF(Calculation!$O$6="Yes",IF((Calculation!J98-'Reference Data'!BU94)&gt;0,(Calculation!J98-'Reference Data'!BU94)*Calculation!$O$5,0),0)</f>
        <v>0.6846263413242006</v>
      </c>
      <c r="CH94" s="6">
        <f>IF(Calculation!$P$6="Yes",'Proportional Share Calculation'!E97,0)</f>
        <v>0.7351431729010288</v>
      </c>
    </row>
    <row r="95" spans="1:86" ht="15">
      <c r="A95" s="12">
        <v>10291</v>
      </c>
      <c r="B95" s="165" t="s">
        <v>101</v>
      </c>
      <c r="C95" s="18">
        <f>IF(Calculation!$C$6='Reference Data'!C$2,Data!C95,0)</f>
        <v>0</v>
      </c>
      <c r="D95" s="4">
        <f>IF(Calculation!$C$6='Reference Data'!D$2,Data!D95,0)</f>
        <v>0</v>
      </c>
      <c r="E95" s="4">
        <f>IF(Calculation!$C$6='Reference Data'!E$2,Data!E95,0)</f>
        <v>76.83727043378997</v>
      </c>
      <c r="F95" s="4">
        <f>IF(Calculation!$C$6='Reference Data'!F$2,Data!F95,0)</f>
        <v>0</v>
      </c>
      <c r="G95" s="4">
        <f>IF(Calculation!$C$6='Reference Data'!G$2,Data!G95,0)</f>
        <v>0</v>
      </c>
      <c r="H95" s="4">
        <f>IF(Calculation!$C$6='Reference Data'!H$2,Data!H95,0)</f>
        <v>0</v>
      </c>
      <c r="I95" s="4">
        <f>IF(Calculation!$C$6='Reference Data'!I$2,Data!I95,0)</f>
        <v>0</v>
      </c>
      <c r="J95" s="4">
        <f>IF(Calculation!$C$6='Reference Data'!J$2,Data!J95,0)</f>
        <v>0</v>
      </c>
      <c r="K95" s="4">
        <f>IF(Calculation!$C$6='Reference Data'!K$2,Data!K95,0)</f>
        <v>0</v>
      </c>
      <c r="L95" s="4">
        <f>IF(Calculation!$C$6='Reference Data'!L$2,Data!L95,0)</f>
        <v>0</v>
      </c>
      <c r="M95" s="4">
        <f>IF(Calculation!$C$6='Reference Data'!M$2,Data!M95,0)</f>
        <v>0</v>
      </c>
      <c r="N95" s="4">
        <f>IF(Calculation!$C$6='Reference Data'!N$2,Data!N95,0)</f>
        <v>0</v>
      </c>
      <c r="O95" s="4">
        <f>IF(Calculation!$C$6='Reference Data'!O$2,Data!O95,0)</f>
        <v>0</v>
      </c>
      <c r="P95" s="4">
        <f>IF(Calculation!$C$6='Reference Data'!P$2,Data!P95,0)</f>
        <v>0</v>
      </c>
      <c r="Q95" s="4">
        <f>IF(Calculation!$C$6='Reference Data'!Q$2,Data!Q95,0)</f>
        <v>0</v>
      </c>
      <c r="R95" s="21">
        <f t="shared" si="12"/>
        <v>76.83727043378997</v>
      </c>
      <c r="S95" s="18">
        <f>IF(Calculation!$D$6="Yes",Data!R95,0)</f>
        <v>0</v>
      </c>
      <c r="T95" s="18">
        <f>IF(T$2=Calculation!$E$6,Data!S95,0)</f>
        <v>0</v>
      </c>
      <c r="U95" s="4">
        <f>IF(U$2=Calculation!$E$6,Data!T95,0)</f>
        <v>0</v>
      </c>
      <c r="V95" s="4">
        <f>IF(V$2=Calculation!$E$6,Data!U95,0)</f>
        <v>0</v>
      </c>
      <c r="W95" s="4">
        <f>IF(W$2=Calculation!$E$6,Data!V95,0)</f>
        <v>0</v>
      </c>
      <c r="X95" s="4">
        <f>IF(X$2=Calculation!$E$6,Data!W95,0)</f>
        <v>0</v>
      </c>
      <c r="Y95" s="4">
        <f>IF(Y$2=Calculation!$E$6,Data!X95,0)</f>
        <v>0</v>
      </c>
      <c r="Z95" s="4">
        <f>IF(Z$2=Calculation!$E$6,Data!Y95,0)</f>
        <v>0</v>
      </c>
      <c r="AA95" s="4">
        <f>IF(AA$2=Calculation!$E$6,Data!Z95,0)</f>
        <v>0</v>
      </c>
      <c r="AB95" s="4">
        <f>IF(AB$2=Calculation!$E$6,Data!AA95,0)</f>
        <v>0</v>
      </c>
      <c r="AC95" s="4">
        <f>IF(AC$2=Calculation!$E$6,Data!AB95,0)</f>
        <v>0</v>
      </c>
      <c r="AD95" s="4">
        <f>IF(AD$2=Calculation!$E$6,Data!AC95,0)</f>
        <v>0</v>
      </c>
      <c r="AE95" s="4">
        <f>IF(AE$2=Calculation!$E$6,Data!AD95,0)</f>
        <v>0</v>
      </c>
      <c r="AF95" s="4">
        <f>IF(AF$2=Calculation!$E$6,Data!AE95,0)</f>
        <v>0</v>
      </c>
      <c r="AG95" s="4">
        <f>IF(AG$2=Calculation!$E$6,Data!AF95,0)</f>
        <v>0</v>
      </c>
      <c r="AH95" s="6">
        <f t="shared" si="13"/>
        <v>0</v>
      </c>
      <c r="AI95" s="18">
        <f>IF(AI$2=Calculation!$F$6,0,0)</f>
        <v>0</v>
      </c>
      <c r="AJ95" s="4">
        <f>IF(AJ$2=Calculation!$F$6,Data!AG95,0)</f>
        <v>0</v>
      </c>
      <c r="AK95" s="4">
        <f>IF(AK$2=Calculation!$F$6,Data!AH95,0)</f>
        <v>0</v>
      </c>
      <c r="AL95" s="4">
        <f>IF(AL$2=Calculation!$F$6,Data!AI95,0)</f>
        <v>0</v>
      </c>
      <c r="AM95" s="4">
        <f>IF(AM$2=Calculation!$F$6,Data!AJ95,0)</f>
        <v>0</v>
      </c>
      <c r="AN95" s="4">
        <f>IF(AN$2=Calculation!$F$6,Data!AK95,0)</f>
        <v>0</v>
      </c>
      <c r="AO95" s="4">
        <f>IF(AO$2=Calculation!$F$6,Data!AL95,0)</f>
        <v>0</v>
      </c>
      <c r="AP95" s="4">
        <f>IF(AP$2=Calculation!$F$6,Data!AM95,0)</f>
        <v>0</v>
      </c>
      <c r="AQ95" s="6">
        <f t="shared" si="14"/>
        <v>0</v>
      </c>
      <c r="AR95" s="18">
        <f>IF(AR$2=Calculation!$G$6,0,0)</f>
        <v>0</v>
      </c>
      <c r="AS95" s="4">
        <f>IF(AS$2=Calculation!$G$6,Data!AN95,0)</f>
        <v>0</v>
      </c>
      <c r="AT95" s="4">
        <f>IF(AT$2=Calculation!$G$6,Data!AO95,0)</f>
        <v>0</v>
      </c>
      <c r="AU95" s="4">
        <f>IF(AU$2=Calculation!$G$6,Data!AP95,0)</f>
        <v>0</v>
      </c>
      <c r="AV95" s="4">
        <f>IF(AV$2=Calculation!$G$6,Data!AQ95,0)</f>
        <v>0</v>
      </c>
      <c r="AW95" s="4">
        <f>IF(AW$2=Calculation!$G$6,Data!AR95,0)</f>
        <v>0</v>
      </c>
      <c r="AX95" s="4">
        <f>IF(AX$2=Calculation!$G$6,Data!AS95,0)</f>
        <v>0</v>
      </c>
      <c r="AY95" s="4">
        <f>IF(AY$2=Calculation!$G$6,Data!AT95,0)</f>
        <v>0</v>
      </c>
      <c r="AZ95" s="6">
        <f t="shared" si="15"/>
        <v>0</v>
      </c>
      <c r="BA95" s="18">
        <f>IF(BA$2=Calculation!$H$6,0,0)</f>
        <v>0</v>
      </c>
      <c r="BB95" s="4">
        <f>IF(BB$2=Calculation!$H$6,Data!AU95,0)</f>
        <v>0</v>
      </c>
      <c r="BC95" s="4">
        <f>IF(BC$2=Calculation!$H$6,Data!AV95,0)</f>
        <v>0</v>
      </c>
      <c r="BD95" s="4">
        <f>IF(BD$2=Calculation!$H$6,Data!AW95,0)</f>
        <v>0</v>
      </c>
      <c r="BE95" s="4">
        <f>IF(BE$2=Calculation!$H$6,Data!AX95,0)</f>
        <v>0</v>
      </c>
      <c r="BF95" s="4">
        <f>IF(BF$2=Calculation!$H$6,Data!AY95,0)</f>
        <v>0</v>
      </c>
      <c r="BG95" s="4">
        <f>IF(BG$2=Calculation!$H$6,Data!AZ95,0)</f>
        <v>0</v>
      </c>
      <c r="BH95" s="4">
        <f>IF(BH$2=Calculation!$H$6,Data!BA95,0)</f>
        <v>0</v>
      </c>
      <c r="BI95" s="6">
        <f t="shared" si="16"/>
        <v>0</v>
      </c>
      <c r="BJ95" s="78">
        <f>IF(Calculation!$I$6="Yes",Data!BB95,0)</f>
        <v>0</v>
      </c>
      <c r="BK95" s="18">
        <f>IF(BK$2=Calculation!$M$4,0,0)</f>
        <v>0</v>
      </c>
      <c r="BL95" s="4">
        <f>IF(BL$2=Calculation!$M$4,Data!BW95,0)</f>
        <v>0</v>
      </c>
      <c r="BM95" s="4">
        <f>IF(BM$2=Calculation!$M$4,Data!BX95,0)</f>
        <v>0</v>
      </c>
      <c r="BN95" s="4">
        <f>IF(BN$2=Calculation!$M$4,Data!BY95,0)</f>
        <v>0</v>
      </c>
      <c r="BO95" s="4">
        <f>IF(BO$2=Calculation!$M$4,Data!BZ95,0)</f>
        <v>0</v>
      </c>
      <c r="BP95" s="6">
        <f t="shared" si="10"/>
        <v>0</v>
      </c>
      <c r="BQ95" s="4">
        <f>IF(Calculation!$K$6='Reference Data'!BQ$2,Data!BC95,0)</f>
        <v>0</v>
      </c>
      <c r="BR95" s="4">
        <f>IF(Calculation!$K$6='Reference Data'!BR$2,Data!BD95,0)</f>
        <v>0</v>
      </c>
      <c r="BS95" s="4">
        <f>IF(Calculation!$K$6='Reference Data'!BS$2,Data!BE95,0)</f>
        <v>0</v>
      </c>
      <c r="BT95" s="4">
        <f>IF(Calculation!$K$6='Reference Data'!BT$2,Data!BF95,0)</f>
        <v>79.182</v>
      </c>
      <c r="BU95" s="80">
        <f t="shared" si="11"/>
        <v>79.182</v>
      </c>
      <c r="BV95" s="18">
        <f>IF(Calculation!$L$6="Yes",IF((Calculation!J99)&lt;Calculation!K99,(Calculation!J99-Calculation!K99)*Calculation!$L$5,0),0)</f>
        <v>-2.3447295662100345</v>
      </c>
      <c r="BW95" s="83">
        <f>IF(Calculation!$M$6="Yes",'Reference Data'!BP95*Calculation!$M$5,0)</f>
        <v>0</v>
      </c>
      <c r="BX95" s="18">
        <f>IF(Calculation!$N$6='Reference Data'!BX$2,0,0)</f>
        <v>0</v>
      </c>
      <c r="BY95" s="4">
        <f>IF(Calculation!$N$6='Reference Data'!BY$2,Data!AU95*Calculation!$N$5,0)</f>
        <v>0</v>
      </c>
      <c r="BZ95" s="4">
        <f>IF(Calculation!$N$6='Reference Data'!BZ$2,Data!AV95*Calculation!$N$5,0)</f>
        <v>0</v>
      </c>
      <c r="CA95" s="4">
        <f>IF(Calculation!$N$6='Reference Data'!CA$2,Data!AW95*Calculation!$N$5,0)</f>
        <v>0</v>
      </c>
      <c r="CB95" s="4">
        <f>IF(Calculation!$N$6='Reference Data'!CB$2,Data!AX95*Calculation!$N$5,0)</f>
        <v>0</v>
      </c>
      <c r="CC95" s="4">
        <f>IF(Calculation!$N$6='Reference Data'!CC$2,Data!AY95*Calculation!$N$5,0)</f>
        <v>0</v>
      </c>
      <c r="CD95" s="4">
        <f>IF(Calculation!$N$6='Reference Data'!CD$2,Data!AZ95*Calculation!$N$5,0)</f>
        <v>0</v>
      </c>
      <c r="CE95" s="4">
        <f>IF(Calculation!$N$6='Reference Data'!CE$2,Data!BA95*Calculation!$N$5,0)</f>
        <v>0</v>
      </c>
      <c r="CF95" s="6">
        <f t="shared" si="17"/>
        <v>0</v>
      </c>
      <c r="CG95" s="83">
        <f>IF(Calculation!$O$6="Yes",IF((Calculation!J99-'Reference Data'!BU95)&gt;0,(Calculation!J99-'Reference Data'!BU95)*Calculation!$O$5,0),0)</f>
        <v>0</v>
      </c>
      <c r="CH95" s="6">
        <f>IF(Calculation!$P$6="Yes",'Proportional Share Calculation'!E98,0)</f>
        <v>2.2193628818146434</v>
      </c>
    </row>
    <row r="96" spans="1:86" ht="15">
      <c r="A96" s="12">
        <v>10294</v>
      </c>
      <c r="B96" s="165" t="s">
        <v>102</v>
      </c>
      <c r="C96" s="18">
        <f>IF(Calculation!$C$6='Reference Data'!C$2,Data!C96,0)</f>
        <v>0</v>
      </c>
      <c r="D96" s="4">
        <f>IF(Calculation!$C$6='Reference Data'!D$2,Data!D96,0)</f>
        <v>0</v>
      </c>
      <c r="E96" s="4">
        <f>IF(Calculation!$C$6='Reference Data'!E$2,Data!E96,0)</f>
        <v>36.04151575342466</v>
      </c>
      <c r="F96" s="4">
        <f>IF(Calculation!$C$6='Reference Data'!F$2,Data!F96,0)</f>
        <v>0</v>
      </c>
      <c r="G96" s="4">
        <f>IF(Calculation!$C$6='Reference Data'!G$2,Data!G96,0)</f>
        <v>0</v>
      </c>
      <c r="H96" s="4">
        <f>IF(Calculation!$C$6='Reference Data'!H$2,Data!H96,0)</f>
        <v>0</v>
      </c>
      <c r="I96" s="4">
        <f>IF(Calculation!$C$6='Reference Data'!I$2,Data!I96,0)</f>
        <v>0</v>
      </c>
      <c r="J96" s="4">
        <f>IF(Calculation!$C$6='Reference Data'!J$2,Data!J96,0)</f>
        <v>0</v>
      </c>
      <c r="K96" s="4">
        <f>IF(Calculation!$C$6='Reference Data'!K$2,Data!K96,0)</f>
        <v>0</v>
      </c>
      <c r="L96" s="4">
        <f>IF(Calculation!$C$6='Reference Data'!L$2,Data!L96,0)</f>
        <v>0</v>
      </c>
      <c r="M96" s="4">
        <f>IF(Calculation!$C$6='Reference Data'!M$2,Data!M96,0)</f>
        <v>0</v>
      </c>
      <c r="N96" s="4">
        <f>IF(Calculation!$C$6='Reference Data'!N$2,Data!N96,0)</f>
        <v>0</v>
      </c>
      <c r="O96" s="4">
        <f>IF(Calculation!$C$6='Reference Data'!O$2,Data!O96,0)</f>
        <v>0</v>
      </c>
      <c r="P96" s="4">
        <f>IF(Calculation!$C$6='Reference Data'!P$2,Data!P96,0)</f>
        <v>0</v>
      </c>
      <c r="Q96" s="4">
        <f>IF(Calculation!$C$6='Reference Data'!Q$2,Data!Q96,0)</f>
        <v>0</v>
      </c>
      <c r="R96" s="21">
        <f t="shared" si="12"/>
        <v>36.04151575342466</v>
      </c>
      <c r="S96" s="18">
        <f>IF(Calculation!$D$6="Yes",Data!R96,0)</f>
        <v>0</v>
      </c>
      <c r="T96" s="18">
        <f>IF(T$2=Calculation!$E$6,Data!S96,0)</f>
        <v>0</v>
      </c>
      <c r="U96" s="4">
        <f>IF(U$2=Calculation!$E$6,Data!T96,0)</f>
        <v>0</v>
      </c>
      <c r="V96" s="4">
        <f>IF(V$2=Calculation!$E$6,Data!U96,0)</f>
        <v>0</v>
      </c>
      <c r="W96" s="4">
        <f>IF(W$2=Calculation!$E$6,Data!V96,0)</f>
        <v>0</v>
      </c>
      <c r="X96" s="4">
        <f>IF(X$2=Calculation!$E$6,Data!W96,0)</f>
        <v>0</v>
      </c>
      <c r="Y96" s="4">
        <f>IF(Y$2=Calculation!$E$6,Data!X96,0)</f>
        <v>0</v>
      </c>
      <c r="Z96" s="4">
        <f>IF(Z$2=Calculation!$E$6,Data!Y96,0)</f>
        <v>0</v>
      </c>
      <c r="AA96" s="4">
        <f>IF(AA$2=Calculation!$E$6,Data!Z96,0)</f>
        <v>0</v>
      </c>
      <c r="AB96" s="4">
        <f>IF(AB$2=Calculation!$E$6,Data!AA96,0)</f>
        <v>0</v>
      </c>
      <c r="AC96" s="4">
        <f>IF(AC$2=Calculation!$E$6,Data!AB96,0)</f>
        <v>0</v>
      </c>
      <c r="AD96" s="4">
        <f>IF(AD$2=Calculation!$E$6,Data!AC96,0)</f>
        <v>0</v>
      </c>
      <c r="AE96" s="4">
        <f>IF(AE$2=Calculation!$E$6,Data!AD96,0)</f>
        <v>0</v>
      </c>
      <c r="AF96" s="4">
        <f>IF(AF$2=Calculation!$E$6,Data!AE96,0)</f>
        <v>0</v>
      </c>
      <c r="AG96" s="4">
        <f>IF(AG$2=Calculation!$E$6,Data!AF96,0)</f>
        <v>0</v>
      </c>
      <c r="AH96" s="6">
        <f t="shared" si="13"/>
        <v>0</v>
      </c>
      <c r="AI96" s="18">
        <f>IF(AI$2=Calculation!$F$6,0,0)</f>
        <v>0</v>
      </c>
      <c r="AJ96" s="4">
        <f>IF(AJ$2=Calculation!$F$6,Data!AG96,0)</f>
        <v>0</v>
      </c>
      <c r="AK96" s="4">
        <f>IF(AK$2=Calculation!$F$6,Data!AH96,0)</f>
        <v>0</v>
      </c>
      <c r="AL96" s="4">
        <f>IF(AL$2=Calculation!$F$6,Data!AI96,0)</f>
        <v>0</v>
      </c>
      <c r="AM96" s="4">
        <f>IF(AM$2=Calculation!$F$6,Data!AJ96,0)</f>
        <v>0</v>
      </c>
      <c r="AN96" s="4">
        <f>IF(AN$2=Calculation!$F$6,Data!AK96,0)</f>
        <v>0</v>
      </c>
      <c r="AO96" s="4">
        <f>IF(AO$2=Calculation!$F$6,Data!AL96,0)</f>
        <v>0</v>
      </c>
      <c r="AP96" s="4">
        <f>IF(AP$2=Calculation!$F$6,Data!AM96,0)</f>
        <v>0</v>
      </c>
      <c r="AQ96" s="6">
        <f t="shared" si="14"/>
        <v>0</v>
      </c>
      <c r="AR96" s="18">
        <f>IF(AR$2=Calculation!$G$6,0,0)</f>
        <v>0</v>
      </c>
      <c r="AS96" s="4">
        <f>IF(AS$2=Calculation!$G$6,Data!AN96,0)</f>
        <v>0</v>
      </c>
      <c r="AT96" s="4">
        <f>IF(AT$2=Calculation!$G$6,Data!AO96,0)</f>
        <v>0</v>
      </c>
      <c r="AU96" s="4">
        <f>IF(AU$2=Calculation!$G$6,Data!AP96,0)</f>
        <v>0</v>
      </c>
      <c r="AV96" s="4">
        <f>IF(AV$2=Calculation!$G$6,Data!AQ96,0)</f>
        <v>0</v>
      </c>
      <c r="AW96" s="4">
        <f>IF(AW$2=Calculation!$G$6,Data!AR96,0)</f>
        <v>0</v>
      </c>
      <c r="AX96" s="4">
        <f>IF(AX$2=Calculation!$G$6,Data!AS96,0)</f>
        <v>0</v>
      </c>
      <c r="AY96" s="4">
        <f>IF(AY$2=Calculation!$G$6,Data!AT96,0)</f>
        <v>0</v>
      </c>
      <c r="AZ96" s="6">
        <f t="shared" si="15"/>
        <v>0</v>
      </c>
      <c r="BA96" s="18">
        <f>IF(BA$2=Calculation!$H$6,0,0)</f>
        <v>0</v>
      </c>
      <c r="BB96" s="4">
        <f>IF(BB$2=Calculation!$H$6,Data!AU96,0)</f>
        <v>0</v>
      </c>
      <c r="BC96" s="4">
        <f>IF(BC$2=Calculation!$H$6,Data!AV96,0)</f>
        <v>0</v>
      </c>
      <c r="BD96" s="4">
        <f>IF(BD$2=Calculation!$H$6,Data!AW96,0)</f>
        <v>0</v>
      </c>
      <c r="BE96" s="4">
        <f>IF(BE$2=Calculation!$H$6,Data!AX96,0)</f>
        <v>0</v>
      </c>
      <c r="BF96" s="4">
        <f>IF(BF$2=Calculation!$H$6,Data!AY96,0)</f>
        <v>0</v>
      </c>
      <c r="BG96" s="4">
        <f>IF(BG$2=Calculation!$H$6,Data!AZ96,0)</f>
        <v>0</v>
      </c>
      <c r="BH96" s="4">
        <f>IF(BH$2=Calculation!$H$6,Data!BA96,0)</f>
        <v>0</v>
      </c>
      <c r="BI96" s="6">
        <f t="shared" si="16"/>
        <v>0</v>
      </c>
      <c r="BJ96" s="78">
        <f>IF(Calculation!$I$6="Yes",Data!BB96,0)</f>
        <v>0</v>
      </c>
      <c r="BK96" s="18">
        <f>IF(BK$2=Calculation!$M$4,0,0)</f>
        <v>0</v>
      </c>
      <c r="BL96" s="4">
        <f>IF(BL$2=Calculation!$M$4,Data!BW96,0)</f>
        <v>0</v>
      </c>
      <c r="BM96" s="4">
        <f>IF(BM$2=Calculation!$M$4,Data!BX96,0)</f>
        <v>0.1355</v>
      </c>
      <c r="BN96" s="4">
        <f>IF(BN$2=Calculation!$M$4,Data!BY96,0)</f>
        <v>0</v>
      </c>
      <c r="BO96" s="4">
        <f>IF(BO$2=Calculation!$M$4,Data!BZ96,0)</f>
        <v>0</v>
      </c>
      <c r="BP96" s="6">
        <f t="shared" si="10"/>
        <v>0.1355</v>
      </c>
      <c r="BQ96" s="4">
        <f>IF(Calculation!$K$6='Reference Data'!BQ$2,Data!BC96,0)</f>
        <v>0</v>
      </c>
      <c r="BR96" s="4">
        <f>IF(Calculation!$K$6='Reference Data'!BR$2,Data!BD96,0)</f>
        <v>0</v>
      </c>
      <c r="BS96" s="4">
        <f>IF(Calculation!$K$6='Reference Data'!BS$2,Data!BE96,0)</f>
        <v>0</v>
      </c>
      <c r="BT96" s="4">
        <f>IF(Calculation!$K$6='Reference Data'!BT$2,Data!BF96,0)</f>
        <v>36.327</v>
      </c>
      <c r="BU96" s="80">
        <f t="shared" si="11"/>
        <v>36.327</v>
      </c>
      <c r="BV96" s="18">
        <f>IF(Calculation!$L$6="Yes",IF((Calculation!J100)&lt;Calculation!K100,(Calculation!J100-Calculation!K100)*Calculation!$L$5,0),0)</f>
        <v>-0.28548424657533644</v>
      </c>
      <c r="BW96" s="83">
        <f>IF(Calculation!$M$6="Yes",'Reference Data'!BP96*Calculation!$M$5,0)</f>
        <v>0.06775</v>
      </c>
      <c r="BX96" s="18">
        <f>IF(Calculation!$N$6='Reference Data'!BX$2,0,0)</f>
        <v>0</v>
      </c>
      <c r="BY96" s="4">
        <f>IF(Calculation!$N$6='Reference Data'!BY$2,Data!AU96*Calculation!$N$5,0)</f>
        <v>0</v>
      </c>
      <c r="BZ96" s="4">
        <f>IF(Calculation!$N$6='Reference Data'!BZ$2,Data!AV96*Calculation!$N$5,0)</f>
        <v>0</v>
      </c>
      <c r="CA96" s="4">
        <f>IF(Calculation!$N$6='Reference Data'!CA$2,Data!AW96*Calculation!$N$5,0)</f>
        <v>0</v>
      </c>
      <c r="CB96" s="4">
        <f>IF(Calculation!$N$6='Reference Data'!CB$2,Data!AX96*Calculation!$N$5,0)</f>
        <v>0</v>
      </c>
      <c r="CC96" s="4">
        <f>IF(Calculation!$N$6='Reference Data'!CC$2,Data!AY96*Calculation!$N$5,0)</f>
        <v>0</v>
      </c>
      <c r="CD96" s="4">
        <f>IF(Calculation!$N$6='Reference Data'!CD$2,Data!AZ96*Calculation!$N$5,0)</f>
        <v>0</v>
      </c>
      <c r="CE96" s="4">
        <f>IF(Calculation!$N$6='Reference Data'!CE$2,Data!BA96*Calculation!$N$5,0)</f>
        <v>0</v>
      </c>
      <c r="CF96" s="6">
        <f t="shared" si="17"/>
        <v>0</v>
      </c>
      <c r="CG96" s="83">
        <f>IF(Calculation!$O$6="Yes",IF((Calculation!J100-'Reference Data'!BU96)&gt;0,(Calculation!J100-'Reference Data'!BU96)*Calculation!$O$5,0),0)</f>
        <v>0</v>
      </c>
      <c r="CH96" s="6">
        <f>IF(Calculation!$P$6="Yes",'Proportional Share Calculation'!E99,0)</f>
        <v>1.0429777587139426</v>
      </c>
    </row>
    <row r="97" spans="1:86" ht="15">
      <c r="A97" s="12">
        <v>10304</v>
      </c>
      <c r="B97" s="165" t="s">
        <v>103</v>
      </c>
      <c r="C97" s="18">
        <f>IF(Calculation!$C$6='Reference Data'!C$2,Data!C97,0)</f>
        <v>0</v>
      </c>
      <c r="D97" s="4">
        <f>IF(Calculation!$C$6='Reference Data'!D$2,Data!D97,0)</f>
        <v>0</v>
      </c>
      <c r="E97" s="4">
        <f>IF(Calculation!$C$6='Reference Data'!E$2,Data!E97,0)</f>
        <v>13.38260799086758</v>
      </c>
      <c r="F97" s="4">
        <f>IF(Calculation!$C$6='Reference Data'!F$2,Data!F97,0)</f>
        <v>0</v>
      </c>
      <c r="G97" s="4">
        <f>IF(Calculation!$C$6='Reference Data'!G$2,Data!G97,0)</f>
        <v>0</v>
      </c>
      <c r="H97" s="4">
        <f>IF(Calculation!$C$6='Reference Data'!H$2,Data!H97,0)</f>
        <v>0</v>
      </c>
      <c r="I97" s="4">
        <f>IF(Calculation!$C$6='Reference Data'!I$2,Data!I97,0)</f>
        <v>0</v>
      </c>
      <c r="J97" s="4">
        <f>IF(Calculation!$C$6='Reference Data'!J$2,Data!J97,0)</f>
        <v>0</v>
      </c>
      <c r="K97" s="4">
        <f>IF(Calculation!$C$6='Reference Data'!K$2,Data!K97,0)</f>
        <v>0</v>
      </c>
      <c r="L97" s="4">
        <f>IF(Calculation!$C$6='Reference Data'!L$2,Data!L97,0)</f>
        <v>0</v>
      </c>
      <c r="M97" s="4">
        <f>IF(Calculation!$C$6='Reference Data'!M$2,Data!M97,0)</f>
        <v>0</v>
      </c>
      <c r="N97" s="4">
        <f>IF(Calculation!$C$6='Reference Data'!N$2,Data!N97,0)</f>
        <v>0</v>
      </c>
      <c r="O97" s="4">
        <f>IF(Calculation!$C$6='Reference Data'!O$2,Data!O97,0)</f>
        <v>0</v>
      </c>
      <c r="P97" s="4">
        <f>IF(Calculation!$C$6='Reference Data'!P$2,Data!P97,0)</f>
        <v>0</v>
      </c>
      <c r="Q97" s="4">
        <f>IF(Calculation!$C$6='Reference Data'!Q$2,Data!Q97,0)</f>
        <v>0</v>
      </c>
      <c r="R97" s="21">
        <f t="shared" si="12"/>
        <v>13.38260799086758</v>
      </c>
      <c r="S97" s="18">
        <f>IF(Calculation!$D$6="Yes",Data!R97,0)</f>
        <v>0</v>
      </c>
      <c r="T97" s="18">
        <f>IF(T$2=Calculation!$E$6,Data!S97,0)</f>
        <v>0</v>
      </c>
      <c r="U97" s="4">
        <f>IF(U$2=Calculation!$E$6,Data!T97,0)</f>
        <v>0</v>
      </c>
      <c r="V97" s="4">
        <f>IF(V$2=Calculation!$E$6,Data!U97,0)</f>
        <v>0</v>
      </c>
      <c r="W97" s="4">
        <f>IF(W$2=Calculation!$E$6,Data!V97,0)</f>
        <v>0</v>
      </c>
      <c r="X97" s="4">
        <f>IF(X$2=Calculation!$E$6,Data!W97,0)</f>
        <v>0</v>
      </c>
      <c r="Y97" s="4">
        <f>IF(Y$2=Calculation!$E$6,Data!X97,0)</f>
        <v>0</v>
      </c>
      <c r="Z97" s="4">
        <f>IF(Z$2=Calculation!$E$6,Data!Y97,0)</f>
        <v>0</v>
      </c>
      <c r="AA97" s="4">
        <f>IF(AA$2=Calculation!$E$6,Data!Z97,0)</f>
        <v>0</v>
      </c>
      <c r="AB97" s="4">
        <f>IF(AB$2=Calculation!$E$6,Data!AA97,0)</f>
        <v>0</v>
      </c>
      <c r="AC97" s="4">
        <f>IF(AC$2=Calculation!$E$6,Data!AB97,0)</f>
        <v>0</v>
      </c>
      <c r="AD97" s="4">
        <f>IF(AD$2=Calculation!$E$6,Data!AC97,0)</f>
        <v>0</v>
      </c>
      <c r="AE97" s="4">
        <f>IF(AE$2=Calculation!$E$6,Data!AD97,0)</f>
        <v>0</v>
      </c>
      <c r="AF97" s="4">
        <f>IF(AF$2=Calculation!$E$6,Data!AE97,0)</f>
        <v>0</v>
      </c>
      <c r="AG97" s="4">
        <f>IF(AG$2=Calculation!$E$6,Data!AF97,0)</f>
        <v>0</v>
      </c>
      <c r="AH97" s="6">
        <f t="shared" si="13"/>
        <v>0</v>
      </c>
      <c r="AI97" s="18">
        <f>IF(AI$2=Calculation!$F$6,0,0)</f>
        <v>0</v>
      </c>
      <c r="AJ97" s="4">
        <f>IF(AJ$2=Calculation!$F$6,Data!AG97,0)</f>
        <v>0</v>
      </c>
      <c r="AK97" s="4">
        <f>IF(AK$2=Calculation!$F$6,Data!AH97,0)</f>
        <v>0</v>
      </c>
      <c r="AL97" s="4">
        <f>IF(AL$2=Calculation!$F$6,Data!AI97,0)</f>
        <v>0</v>
      </c>
      <c r="AM97" s="4">
        <f>IF(AM$2=Calculation!$F$6,Data!AJ97,0)</f>
        <v>0</v>
      </c>
      <c r="AN97" s="4">
        <f>IF(AN$2=Calculation!$F$6,Data!AK97,0)</f>
        <v>0</v>
      </c>
      <c r="AO97" s="4">
        <f>IF(AO$2=Calculation!$F$6,Data!AL97,0)</f>
        <v>0</v>
      </c>
      <c r="AP97" s="4">
        <f>IF(AP$2=Calculation!$F$6,Data!AM97,0)</f>
        <v>0</v>
      </c>
      <c r="AQ97" s="6">
        <f t="shared" si="14"/>
        <v>0</v>
      </c>
      <c r="AR97" s="18">
        <f>IF(AR$2=Calculation!$G$6,0,0)</f>
        <v>0</v>
      </c>
      <c r="AS97" s="4">
        <f>IF(AS$2=Calculation!$G$6,Data!AN97,0)</f>
        <v>0</v>
      </c>
      <c r="AT97" s="4">
        <f>IF(AT$2=Calculation!$G$6,Data!AO97,0)</f>
        <v>0</v>
      </c>
      <c r="AU97" s="4">
        <f>IF(AU$2=Calculation!$G$6,Data!AP97,0)</f>
        <v>0</v>
      </c>
      <c r="AV97" s="4">
        <f>IF(AV$2=Calculation!$G$6,Data!AQ97,0)</f>
        <v>0</v>
      </c>
      <c r="AW97" s="4">
        <f>IF(AW$2=Calculation!$G$6,Data!AR97,0)</f>
        <v>0</v>
      </c>
      <c r="AX97" s="4">
        <f>IF(AX$2=Calculation!$G$6,Data!AS97,0)</f>
        <v>0</v>
      </c>
      <c r="AY97" s="4">
        <f>IF(AY$2=Calculation!$G$6,Data!AT97,0)</f>
        <v>0</v>
      </c>
      <c r="AZ97" s="6">
        <f t="shared" si="15"/>
        <v>0</v>
      </c>
      <c r="BA97" s="18">
        <f>IF(BA$2=Calculation!$H$6,0,0)</f>
        <v>0</v>
      </c>
      <c r="BB97" s="4">
        <f>IF(BB$2=Calculation!$H$6,Data!AU97,0)</f>
        <v>0</v>
      </c>
      <c r="BC97" s="4">
        <f>IF(BC$2=Calculation!$H$6,Data!AV97,0)</f>
        <v>0</v>
      </c>
      <c r="BD97" s="4">
        <f>IF(BD$2=Calculation!$H$6,Data!AW97,0)</f>
        <v>0</v>
      </c>
      <c r="BE97" s="4">
        <f>IF(BE$2=Calculation!$H$6,Data!AX97,0)</f>
        <v>0</v>
      </c>
      <c r="BF97" s="4">
        <f>IF(BF$2=Calculation!$H$6,Data!AY97,0)</f>
        <v>0</v>
      </c>
      <c r="BG97" s="4">
        <f>IF(BG$2=Calculation!$H$6,Data!AZ97,0)</f>
        <v>0</v>
      </c>
      <c r="BH97" s="4">
        <f>IF(BH$2=Calculation!$H$6,Data!BA97,0)</f>
        <v>0</v>
      </c>
      <c r="BI97" s="6">
        <f t="shared" si="16"/>
        <v>0</v>
      </c>
      <c r="BJ97" s="78">
        <f>IF(Calculation!$I$6="Yes",Data!BB97,0)</f>
        <v>0</v>
      </c>
      <c r="BK97" s="18">
        <f>IF(BK$2=Calculation!$M$4,0,0)</f>
        <v>0</v>
      </c>
      <c r="BL97" s="4">
        <f>IF(BL$2=Calculation!$M$4,Data!BW97,0)</f>
        <v>0</v>
      </c>
      <c r="BM97" s="4">
        <f>IF(BM$2=Calculation!$M$4,Data!BX97,0)</f>
        <v>0</v>
      </c>
      <c r="BN97" s="4">
        <f>IF(BN$2=Calculation!$M$4,Data!BY97,0)</f>
        <v>0</v>
      </c>
      <c r="BO97" s="4">
        <f>IF(BO$2=Calculation!$M$4,Data!BZ97,0)</f>
        <v>0</v>
      </c>
      <c r="BP97" s="6">
        <f t="shared" si="10"/>
        <v>0</v>
      </c>
      <c r="BQ97" s="4">
        <f>IF(Calculation!$K$6='Reference Data'!BQ$2,Data!BC97,0)</f>
        <v>0</v>
      </c>
      <c r="BR97" s="4">
        <f>IF(Calculation!$K$6='Reference Data'!BR$2,Data!BD97,0)</f>
        <v>0</v>
      </c>
      <c r="BS97" s="4">
        <f>IF(Calculation!$K$6='Reference Data'!BS$2,Data!BE97,0)</f>
        <v>0</v>
      </c>
      <c r="BT97" s="4">
        <f>IF(Calculation!$K$6='Reference Data'!BT$2,Data!BF97,0)</f>
        <v>14.068</v>
      </c>
      <c r="BU97" s="80">
        <f t="shared" si="11"/>
        <v>14.068</v>
      </c>
      <c r="BV97" s="18">
        <f>IF(Calculation!$L$6="Yes",IF((Calculation!J101)&lt;Calculation!K101,(Calculation!J101-Calculation!K101)*Calculation!$L$5,0),0)</f>
        <v>-0.6853920091324195</v>
      </c>
      <c r="BW97" s="83">
        <f>IF(Calculation!$M$6="Yes",'Reference Data'!BP97*Calculation!$M$5,0)</f>
        <v>0</v>
      </c>
      <c r="BX97" s="18">
        <f>IF(Calculation!$N$6='Reference Data'!BX$2,0,0)</f>
        <v>0</v>
      </c>
      <c r="BY97" s="4">
        <f>IF(Calculation!$N$6='Reference Data'!BY$2,Data!AU97*Calculation!$N$5,0)</f>
        <v>0</v>
      </c>
      <c r="BZ97" s="4">
        <f>IF(Calculation!$N$6='Reference Data'!BZ$2,Data!AV97*Calculation!$N$5,0)</f>
        <v>0</v>
      </c>
      <c r="CA97" s="4">
        <f>IF(Calculation!$N$6='Reference Data'!CA$2,Data!AW97*Calculation!$N$5,0)</f>
        <v>0</v>
      </c>
      <c r="CB97" s="4">
        <f>IF(Calculation!$N$6='Reference Data'!CB$2,Data!AX97*Calculation!$N$5,0)</f>
        <v>0</v>
      </c>
      <c r="CC97" s="4">
        <f>IF(Calculation!$N$6='Reference Data'!CC$2,Data!AY97*Calculation!$N$5,0)</f>
        <v>0</v>
      </c>
      <c r="CD97" s="4">
        <f>IF(Calculation!$N$6='Reference Data'!CD$2,Data!AZ97*Calculation!$N$5,0)</f>
        <v>0</v>
      </c>
      <c r="CE97" s="4">
        <f>IF(Calculation!$N$6='Reference Data'!CE$2,Data!BA97*Calculation!$N$5,0)</f>
        <v>0</v>
      </c>
      <c r="CF97" s="6">
        <f t="shared" si="17"/>
        <v>0</v>
      </c>
      <c r="CG97" s="83">
        <f>IF(Calculation!$O$6="Yes",IF((Calculation!J101-'Reference Data'!BU97)&gt;0,(Calculation!J101-'Reference Data'!BU97)*Calculation!$O$5,0),0)</f>
        <v>0</v>
      </c>
      <c r="CH97" s="6">
        <f>IF(Calculation!$P$6="Yes",'Proportional Share Calculation'!E100,0)</f>
        <v>0.38654240668791756</v>
      </c>
    </row>
    <row r="98" spans="1:86" ht="15">
      <c r="A98" s="12">
        <v>10306</v>
      </c>
      <c r="B98" s="165" t="s">
        <v>104</v>
      </c>
      <c r="C98" s="18">
        <f>IF(Calculation!$C$6='Reference Data'!C$2,Data!C98,0)</f>
        <v>0</v>
      </c>
      <c r="D98" s="4">
        <f>IF(Calculation!$C$6='Reference Data'!D$2,Data!D98,0)</f>
        <v>0</v>
      </c>
      <c r="E98" s="4">
        <f>IF(Calculation!$C$6='Reference Data'!E$2,Data!E98,0)</f>
        <v>34.33295981735161</v>
      </c>
      <c r="F98" s="4">
        <f>IF(Calculation!$C$6='Reference Data'!F$2,Data!F98,0)</f>
        <v>0</v>
      </c>
      <c r="G98" s="4">
        <f>IF(Calculation!$C$6='Reference Data'!G$2,Data!G98,0)</f>
        <v>0</v>
      </c>
      <c r="H98" s="4">
        <f>IF(Calculation!$C$6='Reference Data'!H$2,Data!H98,0)</f>
        <v>0</v>
      </c>
      <c r="I98" s="4">
        <f>IF(Calculation!$C$6='Reference Data'!I$2,Data!I98,0)</f>
        <v>0</v>
      </c>
      <c r="J98" s="4">
        <f>IF(Calculation!$C$6='Reference Data'!J$2,Data!J98,0)</f>
        <v>0</v>
      </c>
      <c r="K98" s="4">
        <f>IF(Calculation!$C$6='Reference Data'!K$2,Data!K98,0)</f>
        <v>0</v>
      </c>
      <c r="L98" s="4">
        <f>IF(Calculation!$C$6='Reference Data'!L$2,Data!L98,0)</f>
        <v>0</v>
      </c>
      <c r="M98" s="4">
        <f>IF(Calculation!$C$6='Reference Data'!M$2,Data!M98,0)</f>
        <v>0</v>
      </c>
      <c r="N98" s="4">
        <f>IF(Calculation!$C$6='Reference Data'!N$2,Data!N98,0)</f>
        <v>0</v>
      </c>
      <c r="O98" s="4">
        <f>IF(Calculation!$C$6='Reference Data'!O$2,Data!O98,0)</f>
        <v>0</v>
      </c>
      <c r="P98" s="4">
        <f>IF(Calculation!$C$6='Reference Data'!P$2,Data!P98,0)</f>
        <v>0</v>
      </c>
      <c r="Q98" s="4">
        <f>IF(Calculation!$C$6='Reference Data'!Q$2,Data!Q98,0)</f>
        <v>0</v>
      </c>
      <c r="R98" s="21">
        <f t="shared" si="12"/>
        <v>34.33295981735161</v>
      </c>
      <c r="S98" s="18">
        <f>IF(Calculation!$D$6="Yes",Data!R98,0)</f>
        <v>0</v>
      </c>
      <c r="T98" s="18">
        <f>IF(T$2=Calculation!$E$6,Data!S98,0)</f>
        <v>0</v>
      </c>
      <c r="U98" s="4">
        <f>IF(U$2=Calculation!$E$6,Data!T98,0)</f>
        <v>0</v>
      </c>
      <c r="V98" s="4">
        <f>IF(V$2=Calculation!$E$6,Data!U98,0)</f>
        <v>0</v>
      </c>
      <c r="W98" s="4">
        <f>IF(W$2=Calculation!$E$6,Data!V98,0)</f>
        <v>0</v>
      </c>
      <c r="X98" s="4">
        <f>IF(X$2=Calculation!$E$6,Data!W98,0)</f>
        <v>0</v>
      </c>
      <c r="Y98" s="4">
        <f>IF(Y$2=Calculation!$E$6,Data!X98,0)</f>
        <v>0</v>
      </c>
      <c r="Z98" s="4">
        <f>IF(Z$2=Calculation!$E$6,Data!Y98,0)</f>
        <v>0</v>
      </c>
      <c r="AA98" s="4">
        <f>IF(AA$2=Calculation!$E$6,Data!Z98,0)</f>
        <v>0</v>
      </c>
      <c r="AB98" s="4">
        <f>IF(AB$2=Calculation!$E$6,Data!AA98,0)</f>
        <v>0</v>
      </c>
      <c r="AC98" s="4">
        <f>IF(AC$2=Calculation!$E$6,Data!AB98,0)</f>
        <v>0</v>
      </c>
      <c r="AD98" s="4">
        <f>IF(AD$2=Calculation!$E$6,Data!AC98,0)</f>
        <v>0</v>
      </c>
      <c r="AE98" s="4">
        <f>IF(AE$2=Calculation!$E$6,Data!AD98,0)</f>
        <v>0</v>
      </c>
      <c r="AF98" s="4">
        <f>IF(AF$2=Calculation!$E$6,Data!AE98,0)</f>
        <v>0</v>
      </c>
      <c r="AG98" s="4">
        <f>IF(AG$2=Calculation!$E$6,Data!AF98,0)</f>
        <v>0</v>
      </c>
      <c r="AH98" s="6">
        <f t="shared" si="13"/>
        <v>0</v>
      </c>
      <c r="AI98" s="18">
        <f>IF(AI$2=Calculation!$F$6,0,0)</f>
        <v>0</v>
      </c>
      <c r="AJ98" s="4">
        <f>IF(AJ$2=Calculation!$F$6,Data!AG98,0)</f>
        <v>0</v>
      </c>
      <c r="AK98" s="4">
        <f>IF(AK$2=Calculation!$F$6,Data!AH98,0)</f>
        <v>29.999771689497717</v>
      </c>
      <c r="AL98" s="4">
        <f>IF(AL$2=Calculation!$F$6,Data!AI98,0)</f>
        <v>0</v>
      </c>
      <c r="AM98" s="4">
        <f>IF(AM$2=Calculation!$F$6,Data!AJ98,0)</f>
        <v>0</v>
      </c>
      <c r="AN98" s="4">
        <f>IF(AN$2=Calculation!$F$6,Data!AK98,0)</f>
        <v>0</v>
      </c>
      <c r="AO98" s="4">
        <f>IF(AO$2=Calculation!$F$6,Data!AL98,0)</f>
        <v>0</v>
      </c>
      <c r="AP98" s="4">
        <f>IF(AP$2=Calculation!$F$6,Data!AM98,0)</f>
        <v>0</v>
      </c>
      <c r="AQ98" s="6">
        <f t="shared" si="14"/>
        <v>29.999771689497717</v>
      </c>
      <c r="AR98" s="18">
        <f>IF(AR$2=Calculation!$G$6,0,0)</f>
        <v>0</v>
      </c>
      <c r="AS98" s="4">
        <f>IF(AS$2=Calculation!$G$6,Data!AN98,0)</f>
        <v>0</v>
      </c>
      <c r="AT98" s="4">
        <f>IF(AT$2=Calculation!$G$6,Data!AO98,0)</f>
        <v>57.46</v>
      </c>
      <c r="AU98" s="4">
        <f>IF(AU$2=Calculation!$G$6,Data!AP98,0)</f>
        <v>0</v>
      </c>
      <c r="AV98" s="4">
        <f>IF(AV$2=Calculation!$G$6,Data!AQ98,0)</f>
        <v>0</v>
      </c>
      <c r="AW98" s="4">
        <f>IF(AW$2=Calculation!$G$6,Data!AR98,0)</f>
        <v>0</v>
      </c>
      <c r="AX98" s="4">
        <f>IF(AX$2=Calculation!$G$6,Data!AS98,0)</f>
        <v>0</v>
      </c>
      <c r="AY98" s="4">
        <f>IF(AY$2=Calculation!$G$6,Data!AT98,0)</f>
        <v>0</v>
      </c>
      <c r="AZ98" s="6">
        <f t="shared" si="15"/>
        <v>57.46</v>
      </c>
      <c r="BA98" s="18">
        <f>IF(BA$2=Calculation!$H$6,0,0)</f>
        <v>0</v>
      </c>
      <c r="BB98" s="4">
        <f>IF(BB$2=Calculation!$H$6,Data!AU98,0)</f>
        <v>0</v>
      </c>
      <c r="BC98" s="4">
        <f>IF(BC$2=Calculation!$H$6,Data!AV98,0)</f>
        <v>0</v>
      </c>
      <c r="BD98" s="4">
        <f>IF(BD$2=Calculation!$H$6,Data!AW98,0)</f>
        <v>0</v>
      </c>
      <c r="BE98" s="4">
        <f>IF(BE$2=Calculation!$H$6,Data!AX98,0)</f>
        <v>0</v>
      </c>
      <c r="BF98" s="4">
        <f>IF(BF$2=Calculation!$H$6,Data!AY98,0)</f>
        <v>0</v>
      </c>
      <c r="BG98" s="4">
        <f>IF(BG$2=Calculation!$H$6,Data!AZ98,0)</f>
        <v>0</v>
      </c>
      <c r="BH98" s="4">
        <f>IF(BH$2=Calculation!$H$6,Data!BA98,0)</f>
        <v>0</v>
      </c>
      <c r="BI98" s="6">
        <f t="shared" si="16"/>
        <v>0</v>
      </c>
      <c r="BJ98" s="78">
        <f>IF(Calculation!$I$6="Yes",Data!BB98,0)</f>
        <v>0</v>
      </c>
      <c r="BK98" s="18">
        <f>IF(BK$2=Calculation!$M$4,0,0)</f>
        <v>0</v>
      </c>
      <c r="BL98" s="4">
        <f>IF(BL$2=Calculation!$M$4,Data!BW98,0)</f>
        <v>0</v>
      </c>
      <c r="BM98" s="4">
        <f>IF(BM$2=Calculation!$M$4,Data!BX98,0)</f>
        <v>0.006</v>
      </c>
      <c r="BN98" s="4">
        <f>IF(BN$2=Calculation!$M$4,Data!BY98,0)</f>
        <v>0</v>
      </c>
      <c r="BO98" s="4">
        <f>IF(BO$2=Calculation!$M$4,Data!BZ98,0)</f>
        <v>0</v>
      </c>
      <c r="BP98" s="6">
        <f t="shared" si="10"/>
        <v>0.006</v>
      </c>
      <c r="BQ98" s="4">
        <f>IF(Calculation!$K$6='Reference Data'!BQ$2,Data!BC98,0)</f>
        <v>0</v>
      </c>
      <c r="BR98" s="4">
        <f>IF(Calculation!$K$6='Reference Data'!BR$2,Data!BD98,0)</f>
        <v>0</v>
      </c>
      <c r="BS98" s="4">
        <f>IF(Calculation!$K$6='Reference Data'!BS$2,Data!BE98,0)</f>
        <v>0</v>
      </c>
      <c r="BT98" s="4">
        <f>IF(Calculation!$K$6='Reference Data'!BT$2,Data!BF98,0)</f>
        <v>25.769</v>
      </c>
      <c r="BU98" s="80">
        <f t="shared" si="11"/>
        <v>25.769</v>
      </c>
      <c r="BV98" s="18">
        <f>IF(Calculation!$L$6="Yes",IF((Calculation!J102)&lt;Calculation!K102,(Calculation!J102-Calculation!K102)*Calculation!$L$5,0),0)</f>
        <v>-25.769</v>
      </c>
      <c r="BW98" s="83">
        <f>IF(Calculation!$M$6="Yes",'Reference Data'!BP98*Calculation!$M$5,0)</f>
        <v>0.003</v>
      </c>
      <c r="BX98" s="18">
        <f>IF(Calculation!$N$6='Reference Data'!BX$2,0,0)</f>
        <v>0</v>
      </c>
      <c r="BY98" s="4">
        <f>IF(Calculation!$N$6='Reference Data'!BY$2,Data!AU98*Calculation!$N$5,0)</f>
        <v>0</v>
      </c>
      <c r="BZ98" s="4">
        <f>IF(Calculation!$N$6='Reference Data'!BZ$2,Data!AV98*Calculation!$N$5,0)</f>
        <v>0</v>
      </c>
      <c r="CA98" s="4">
        <f>IF(Calculation!$N$6='Reference Data'!CA$2,Data!AW98*Calculation!$N$5,0)</f>
        <v>0</v>
      </c>
      <c r="CB98" s="4">
        <f>IF(Calculation!$N$6='Reference Data'!CB$2,Data!AX98*Calculation!$N$5,0)</f>
        <v>0</v>
      </c>
      <c r="CC98" s="4">
        <f>IF(Calculation!$N$6='Reference Data'!CC$2,Data!AY98*Calculation!$N$5,0)</f>
        <v>0</v>
      </c>
      <c r="CD98" s="4">
        <f>IF(Calculation!$N$6='Reference Data'!CD$2,Data!AZ98*Calculation!$N$5,0)</f>
        <v>0</v>
      </c>
      <c r="CE98" s="4">
        <f>IF(Calculation!$N$6='Reference Data'!CE$2,Data!BA98*Calculation!$N$5,0)</f>
        <v>0</v>
      </c>
      <c r="CF98" s="6">
        <f t="shared" si="17"/>
        <v>0</v>
      </c>
      <c r="CG98" s="83">
        <f>IF(Calculation!$O$6="Yes",IF((Calculation!J102-'Reference Data'!BU98)&gt;0,(Calculation!J102-'Reference Data'!BU98)*Calculation!$O$5,0),0)</f>
        <v>0</v>
      </c>
      <c r="CH98" s="6">
        <f>IF(Calculation!$P$6="Yes",'Proportional Share Calculation'!E101,0)</f>
        <v>8.665181113091659E-05</v>
      </c>
    </row>
    <row r="99" spans="1:86" ht="15">
      <c r="A99" s="12">
        <v>10307</v>
      </c>
      <c r="B99" s="165" t="s">
        <v>105</v>
      </c>
      <c r="C99" s="18">
        <f>IF(Calculation!$C$6='Reference Data'!C$2,Data!C99,0)</f>
        <v>0</v>
      </c>
      <c r="D99" s="4">
        <f>IF(Calculation!$C$6='Reference Data'!D$2,Data!D99,0)</f>
        <v>0</v>
      </c>
      <c r="E99" s="4">
        <f>IF(Calculation!$C$6='Reference Data'!E$2,Data!E99,0)</f>
        <v>68.283675</v>
      </c>
      <c r="F99" s="4">
        <f>IF(Calculation!$C$6='Reference Data'!F$2,Data!F99,0)</f>
        <v>0</v>
      </c>
      <c r="G99" s="4">
        <f>IF(Calculation!$C$6='Reference Data'!G$2,Data!G99,0)</f>
        <v>0</v>
      </c>
      <c r="H99" s="4">
        <f>IF(Calculation!$C$6='Reference Data'!H$2,Data!H99,0)</f>
        <v>0</v>
      </c>
      <c r="I99" s="4">
        <f>IF(Calculation!$C$6='Reference Data'!I$2,Data!I99,0)</f>
        <v>0</v>
      </c>
      <c r="J99" s="4">
        <f>IF(Calculation!$C$6='Reference Data'!J$2,Data!J99,0)</f>
        <v>0</v>
      </c>
      <c r="K99" s="4">
        <f>IF(Calculation!$C$6='Reference Data'!K$2,Data!K99,0)</f>
        <v>0</v>
      </c>
      <c r="L99" s="4">
        <f>IF(Calculation!$C$6='Reference Data'!L$2,Data!L99,0)</f>
        <v>0</v>
      </c>
      <c r="M99" s="4">
        <f>IF(Calculation!$C$6='Reference Data'!M$2,Data!M99,0)</f>
        <v>0</v>
      </c>
      <c r="N99" s="4">
        <f>IF(Calculation!$C$6='Reference Data'!N$2,Data!N99,0)</f>
        <v>0</v>
      </c>
      <c r="O99" s="4">
        <f>IF(Calculation!$C$6='Reference Data'!O$2,Data!O99,0)</f>
        <v>0</v>
      </c>
      <c r="P99" s="4">
        <f>IF(Calculation!$C$6='Reference Data'!P$2,Data!P99,0)</f>
        <v>0</v>
      </c>
      <c r="Q99" s="4">
        <f>IF(Calculation!$C$6='Reference Data'!Q$2,Data!Q99,0)</f>
        <v>0</v>
      </c>
      <c r="R99" s="21">
        <f t="shared" si="12"/>
        <v>68.283675</v>
      </c>
      <c r="S99" s="18">
        <f>IF(Calculation!$D$6="Yes",Data!R99,0)</f>
        <v>0</v>
      </c>
      <c r="T99" s="18">
        <f>IF(T$2=Calculation!$E$6,Data!S99,0)</f>
        <v>0</v>
      </c>
      <c r="U99" s="4">
        <f>IF(U$2=Calculation!$E$6,Data!T99,0)</f>
        <v>0</v>
      </c>
      <c r="V99" s="4">
        <f>IF(V$2=Calculation!$E$6,Data!U99,0)</f>
        <v>0</v>
      </c>
      <c r="W99" s="4">
        <f>IF(W$2=Calculation!$E$6,Data!V99,0)</f>
        <v>0</v>
      </c>
      <c r="X99" s="4">
        <f>IF(X$2=Calculation!$E$6,Data!W99,0)</f>
        <v>0</v>
      </c>
      <c r="Y99" s="4">
        <f>IF(Y$2=Calculation!$E$6,Data!X99,0)</f>
        <v>0</v>
      </c>
      <c r="Z99" s="4">
        <f>IF(Z$2=Calculation!$E$6,Data!Y99,0)</f>
        <v>0</v>
      </c>
      <c r="AA99" s="4">
        <f>IF(AA$2=Calculation!$E$6,Data!Z99,0)</f>
        <v>0</v>
      </c>
      <c r="AB99" s="4">
        <f>IF(AB$2=Calculation!$E$6,Data!AA99,0)</f>
        <v>0</v>
      </c>
      <c r="AC99" s="4">
        <f>IF(AC$2=Calculation!$E$6,Data!AB99,0)</f>
        <v>0</v>
      </c>
      <c r="AD99" s="4">
        <f>IF(AD$2=Calculation!$E$6,Data!AC99,0)</f>
        <v>0</v>
      </c>
      <c r="AE99" s="4">
        <f>IF(AE$2=Calculation!$E$6,Data!AD99,0)</f>
        <v>0</v>
      </c>
      <c r="AF99" s="4">
        <f>IF(AF$2=Calculation!$E$6,Data!AE99,0)</f>
        <v>0</v>
      </c>
      <c r="AG99" s="4">
        <f>IF(AG$2=Calculation!$E$6,Data!AF99,0)</f>
        <v>0</v>
      </c>
      <c r="AH99" s="6">
        <f t="shared" si="13"/>
        <v>0</v>
      </c>
      <c r="AI99" s="18">
        <f>IF(AI$2=Calculation!$F$6,0,0)</f>
        <v>0</v>
      </c>
      <c r="AJ99" s="4">
        <f>IF(AJ$2=Calculation!$F$6,Data!AG99,0)</f>
        <v>0</v>
      </c>
      <c r="AK99" s="4">
        <f>IF(AK$2=Calculation!$F$6,Data!AH99,0)</f>
        <v>0</v>
      </c>
      <c r="AL99" s="4">
        <f>IF(AL$2=Calculation!$F$6,Data!AI99,0)</f>
        <v>0</v>
      </c>
      <c r="AM99" s="4">
        <f>IF(AM$2=Calculation!$F$6,Data!AJ99,0)</f>
        <v>0</v>
      </c>
      <c r="AN99" s="4">
        <f>IF(AN$2=Calculation!$F$6,Data!AK99,0)</f>
        <v>0</v>
      </c>
      <c r="AO99" s="4">
        <f>IF(AO$2=Calculation!$F$6,Data!AL99,0)</f>
        <v>0</v>
      </c>
      <c r="AP99" s="4">
        <f>IF(AP$2=Calculation!$F$6,Data!AM99,0)</f>
        <v>0</v>
      </c>
      <c r="AQ99" s="6">
        <f t="shared" si="14"/>
        <v>0</v>
      </c>
      <c r="AR99" s="18">
        <f>IF(AR$2=Calculation!$G$6,0,0)</f>
        <v>0</v>
      </c>
      <c r="AS99" s="4">
        <f>IF(AS$2=Calculation!$G$6,Data!AN99,0)</f>
        <v>0</v>
      </c>
      <c r="AT99" s="4">
        <f>IF(AT$2=Calculation!$G$6,Data!AO99,0)</f>
        <v>0</v>
      </c>
      <c r="AU99" s="4">
        <f>IF(AU$2=Calculation!$G$6,Data!AP99,0)</f>
        <v>0</v>
      </c>
      <c r="AV99" s="4">
        <f>IF(AV$2=Calculation!$G$6,Data!AQ99,0)</f>
        <v>0</v>
      </c>
      <c r="AW99" s="4">
        <f>IF(AW$2=Calculation!$G$6,Data!AR99,0)</f>
        <v>0</v>
      </c>
      <c r="AX99" s="4">
        <f>IF(AX$2=Calculation!$G$6,Data!AS99,0)</f>
        <v>0</v>
      </c>
      <c r="AY99" s="4">
        <f>IF(AY$2=Calculation!$G$6,Data!AT99,0)</f>
        <v>0</v>
      </c>
      <c r="AZ99" s="6">
        <f t="shared" si="15"/>
        <v>0</v>
      </c>
      <c r="BA99" s="18">
        <f>IF(BA$2=Calculation!$H$6,0,0)</f>
        <v>0</v>
      </c>
      <c r="BB99" s="4">
        <f>IF(BB$2=Calculation!$H$6,Data!AU99,0)</f>
        <v>0</v>
      </c>
      <c r="BC99" s="4">
        <f>IF(BC$2=Calculation!$H$6,Data!AV99,0)</f>
        <v>0</v>
      </c>
      <c r="BD99" s="4">
        <f>IF(BD$2=Calculation!$H$6,Data!AW99,0)</f>
        <v>0</v>
      </c>
      <c r="BE99" s="4">
        <f>IF(BE$2=Calculation!$H$6,Data!AX99,0)</f>
        <v>0</v>
      </c>
      <c r="BF99" s="4">
        <f>IF(BF$2=Calculation!$H$6,Data!AY99,0)</f>
        <v>0</v>
      </c>
      <c r="BG99" s="4">
        <f>IF(BG$2=Calculation!$H$6,Data!AZ99,0)</f>
        <v>0</v>
      </c>
      <c r="BH99" s="4">
        <f>IF(BH$2=Calculation!$H$6,Data!BA99,0)</f>
        <v>0</v>
      </c>
      <c r="BI99" s="6">
        <f t="shared" si="16"/>
        <v>0</v>
      </c>
      <c r="BJ99" s="78">
        <f>IF(Calculation!$I$6="Yes",Data!BB99,0)</f>
        <v>0</v>
      </c>
      <c r="BK99" s="18">
        <f>IF(BK$2=Calculation!$M$4,0,0)</f>
        <v>0</v>
      </c>
      <c r="BL99" s="4">
        <f>IF(BL$2=Calculation!$M$4,Data!BW99,0)</f>
        <v>0</v>
      </c>
      <c r="BM99" s="4">
        <f>IF(BM$2=Calculation!$M$4,Data!BX99,0)</f>
        <v>0.6120000000000001</v>
      </c>
      <c r="BN99" s="4">
        <f>IF(BN$2=Calculation!$M$4,Data!BY99,0)</f>
        <v>0</v>
      </c>
      <c r="BO99" s="4">
        <f>IF(BO$2=Calculation!$M$4,Data!BZ99,0)</f>
        <v>0</v>
      </c>
      <c r="BP99" s="6">
        <f aca="true" t="shared" si="18" ref="BP99:BP130">SUM(BK99:BO99)</f>
        <v>0.6120000000000001</v>
      </c>
      <c r="BQ99" s="4">
        <f>IF(Calculation!$K$6='Reference Data'!BQ$2,Data!BC99,0)</f>
        <v>0</v>
      </c>
      <c r="BR99" s="4">
        <f>IF(Calculation!$K$6='Reference Data'!BR$2,Data!BD99,0)</f>
        <v>0</v>
      </c>
      <c r="BS99" s="4">
        <f>IF(Calculation!$K$6='Reference Data'!BS$2,Data!BE99,0)</f>
        <v>0</v>
      </c>
      <c r="BT99" s="4">
        <f>IF(Calculation!$K$6='Reference Data'!BT$2,Data!BF99,0)</f>
        <v>71.985</v>
      </c>
      <c r="BU99" s="80">
        <f aca="true" t="shared" si="19" ref="BU99:BU130">SUM(BQ99:BT99)</f>
        <v>71.985</v>
      </c>
      <c r="BV99" s="18">
        <f>IF(Calculation!$L$6="Yes",IF((Calculation!J103)&lt;Calculation!K103,(Calculation!J103-Calculation!K103)*Calculation!$L$5,0),0)</f>
        <v>-3.701324999999997</v>
      </c>
      <c r="BW99" s="83">
        <f>IF(Calculation!$M$6="Yes",'Reference Data'!BP99*Calculation!$M$5,0)</f>
        <v>0.30600000000000005</v>
      </c>
      <c r="BX99" s="18">
        <f>IF(Calculation!$N$6='Reference Data'!BX$2,0,0)</f>
        <v>0</v>
      </c>
      <c r="BY99" s="4">
        <f>IF(Calculation!$N$6='Reference Data'!BY$2,Data!AU99*Calculation!$N$5,0)</f>
        <v>0</v>
      </c>
      <c r="BZ99" s="4">
        <f>IF(Calculation!$N$6='Reference Data'!BZ$2,Data!AV99*Calculation!$N$5,0)</f>
        <v>0</v>
      </c>
      <c r="CA99" s="4">
        <f>IF(Calculation!$N$6='Reference Data'!CA$2,Data!AW99*Calculation!$N$5,0)</f>
        <v>0</v>
      </c>
      <c r="CB99" s="4">
        <f>IF(Calculation!$N$6='Reference Data'!CB$2,Data!AX99*Calculation!$N$5,0)</f>
        <v>0</v>
      </c>
      <c r="CC99" s="4">
        <f>IF(Calculation!$N$6='Reference Data'!CC$2,Data!AY99*Calculation!$N$5,0)</f>
        <v>0</v>
      </c>
      <c r="CD99" s="4">
        <f>IF(Calculation!$N$6='Reference Data'!CD$2,Data!AZ99*Calculation!$N$5,0)</f>
        <v>0</v>
      </c>
      <c r="CE99" s="4">
        <f>IF(Calculation!$N$6='Reference Data'!CE$2,Data!BA99*Calculation!$N$5,0)</f>
        <v>0</v>
      </c>
      <c r="CF99" s="6">
        <f t="shared" si="17"/>
        <v>0</v>
      </c>
      <c r="CG99" s="83">
        <f>IF(Calculation!$O$6="Yes",IF((Calculation!J103-'Reference Data'!BU99)&gt;0,(Calculation!J103-'Reference Data'!BU99)*Calculation!$O$5,0),0)</f>
        <v>0</v>
      </c>
      <c r="CH99" s="6">
        <f>IF(Calculation!$P$6="Yes",'Proportional Share Calculation'!E102,0)</f>
        <v>1.9811398545436503</v>
      </c>
    </row>
    <row r="100" spans="1:86" ht="15">
      <c r="A100" s="12">
        <v>10326</v>
      </c>
      <c r="B100" s="165" t="s">
        <v>106</v>
      </c>
      <c r="C100" s="18">
        <f>IF(Calculation!$C$6='Reference Data'!C$2,Data!C100,0)</f>
        <v>0</v>
      </c>
      <c r="D100" s="4">
        <f>IF(Calculation!$C$6='Reference Data'!D$2,Data!D100,0)</f>
        <v>0</v>
      </c>
      <c r="E100" s="4">
        <f>IF(Calculation!$C$6='Reference Data'!E$2,Data!E100,0)</f>
        <v>27.84850102739726</v>
      </c>
      <c r="F100" s="4">
        <f>IF(Calculation!$C$6='Reference Data'!F$2,Data!F100,0)</f>
        <v>0</v>
      </c>
      <c r="G100" s="4">
        <f>IF(Calculation!$C$6='Reference Data'!G$2,Data!G100,0)</f>
        <v>0</v>
      </c>
      <c r="H100" s="4">
        <f>IF(Calculation!$C$6='Reference Data'!H$2,Data!H100,0)</f>
        <v>0</v>
      </c>
      <c r="I100" s="4">
        <f>IF(Calculation!$C$6='Reference Data'!I$2,Data!I100,0)</f>
        <v>0</v>
      </c>
      <c r="J100" s="4">
        <f>IF(Calculation!$C$6='Reference Data'!J$2,Data!J100,0)</f>
        <v>0</v>
      </c>
      <c r="K100" s="4">
        <f>IF(Calculation!$C$6='Reference Data'!K$2,Data!K100,0)</f>
        <v>0</v>
      </c>
      <c r="L100" s="4">
        <f>IF(Calculation!$C$6='Reference Data'!L$2,Data!L100,0)</f>
        <v>0</v>
      </c>
      <c r="M100" s="4">
        <f>IF(Calculation!$C$6='Reference Data'!M$2,Data!M100,0)</f>
        <v>0</v>
      </c>
      <c r="N100" s="4">
        <f>IF(Calculation!$C$6='Reference Data'!N$2,Data!N100,0)</f>
        <v>0</v>
      </c>
      <c r="O100" s="4">
        <f>IF(Calculation!$C$6='Reference Data'!O$2,Data!O100,0)</f>
        <v>0</v>
      </c>
      <c r="P100" s="4">
        <f>IF(Calculation!$C$6='Reference Data'!P$2,Data!P100,0)</f>
        <v>0</v>
      </c>
      <c r="Q100" s="4">
        <f>IF(Calculation!$C$6='Reference Data'!Q$2,Data!Q100,0)</f>
        <v>0</v>
      </c>
      <c r="R100" s="21">
        <f t="shared" si="12"/>
        <v>27.84850102739726</v>
      </c>
      <c r="S100" s="18">
        <f>IF(Calculation!$D$6="Yes",Data!R100,0)</f>
        <v>0</v>
      </c>
      <c r="T100" s="18">
        <f>IF(T$2=Calculation!$E$6,Data!S100,0)</f>
        <v>0</v>
      </c>
      <c r="U100" s="4">
        <f>IF(U$2=Calculation!$E$6,Data!T100,0)</f>
        <v>0</v>
      </c>
      <c r="V100" s="4">
        <f>IF(V$2=Calculation!$E$6,Data!U100,0)</f>
        <v>0</v>
      </c>
      <c r="W100" s="4">
        <f>IF(W$2=Calculation!$E$6,Data!V100,0)</f>
        <v>0</v>
      </c>
      <c r="X100" s="4">
        <f>IF(X$2=Calculation!$E$6,Data!W100,0)</f>
        <v>0</v>
      </c>
      <c r="Y100" s="4">
        <f>IF(Y$2=Calculation!$E$6,Data!X100,0)</f>
        <v>0</v>
      </c>
      <c r="Z100" s="4">
        <f>IF(Z$2=Calculation!$E$6,Data!Y100,0)</f>
        <v>0</v>
      </c>
      <c r="AA100" s="4">
        <f>IF(AA$2=Calculation!$E$6,Data!Z100,0)</f>
        <v>0</v>
      </c>
      <c r="AB100" s="4">
        <f>IF(AB$2=Calculation!$E$6,Data!AA100,0)</f>
        <v>0</v>
      </c>
      <c r="AC100" s="4">
        <f>IF(AC$2=Calculation!$E$6,Data!AB100,0)</f>
        <v>0</v>
      </c>
      <c r="AD100" s="4">
        <f>IF(AD$2=Calculation!$E$6,Data!AC100,0)</f>
        <v>0</v>
      </c>
      <c r="AE100" s="4">
        <f>IF(AE$2=Calculation!$E$6,Data!AD100,0)</f>
        <v>0</v>
      </c>
      <c r="AF100" s="4">
        <f>IF(AF$2=Calculation!$E$6,Data!AE100,0)</f>
        <v>0</v>
      </c>
      <c r="AG100" s="4">
        <f>IF(AG$2=Calculation!$E$6,Data!AF100,0)</f>
        <v>0</v>
      </c>
      <c r="AH100" s="6">
        <f t="shared" si="13"/>
        <v>0</v>
      </c>
      <c r="AI100" s="18">
        <f>IF(AI$2=Calculation!$F$6,0,0)</f>
        <v>0</v>
      </c>
      <c r="AJ100" s="4">
        <f>IF(AJ$2=Calculation!$F$6,Data!AG100,0)</f>
        <v>0</v>
      </c>
      <c r="AK100" s="4">
        <f>IF(AK$2=Calculation!$F$6,Data!AH100,0)</f>
        <v>0</v>
      </c>
      <c r="AL100" s="4">
        <f>IF(AL$2=Calculation!$F$6,Data!AI100,0)</f>
        <v>0</v>
      </c>
      <c r="AM100" s="4">
        <f>IF(AM$2=Calculation!$F$6,Data!AJ100,0)</f>
        <v>0</v>
      </c>
      <c r="AN100" s="4">
        <f>IF(AN$2=Calculation!$F$6,Data!AK100,0)</f>
        <v>0</v>
      </c>
      <c r="AO100" s="4">
        <f>IF(AO$2=Calculation!$F$6,Data!AL100,0)</f>
        <v>0</v>
      </c>
      <c r="AP100" s="4">
        <f>IF(AP$2=Calculation!$F$6,Data!AM100,0)</f>
        <v>0</v>
      </c>
      <c r="AQ100" s="6">
        <f t="shared" si="14"/>
        <v>0</v>
      </c>
      <c r="AR100" s="18">
        <f>IF(AR$2=Calculation!$G$6,0,0)</f>
        <v>0</v>
      </c>
      <c r="AS100" s="4">
        <f>IF(AS$2=Calculation!$G$6,Data!AN100,0)</f>
        <v>0</v>
      </c>
      <c r="AT100" s="4">
        <f>IF(AT$2=Calculation!$G$6,Data!AO100,0)</f>
        <v>0</v>
      </c>
      <c r="AU100" s="4">
        <f>IF(AU$2=Calculation!$G$6,Data!AP100,0)</f>
        <v>0</v>
      </c>
      <c r="AV100" s="4">
        <f>IF(AV$2=Calculation!$G$6,Data!AQ100,0)</f>
        <v>0</v>
      </c>
      <c r="AW100" s="4">
        <f>IF(AW$2=Calculation!$G$6,Data!AR100,0)</f>
        <v>0</v>
      </c>
      <c r="AX100" s="4">
        <f>IF(AX$2=Calculation!$G$6,Data!AS100,0)</f>
        <v>0</v>
      </c>
      <c r="AY100" s="4">
        <f>IF(AY$2=Calculation!$G$6,Data!AT100,0)</f>
        <v>0</v>
      </c>
      <c r="AZ100" s="6">
        <f t="shared" si="15"/>
        <v>0</v>
      </c>
      <c r="BA100" s="18">
        <f>IF(BA$2=Calculation!$H$6,0,0)</f>
        <v>0</v>
      </c>
      <c r="BB100" s="4">
        <f>IF(BB$2=Calculation!$H$6,Data!AU100,0)</f>
        <v>0</v>
      </c>
      <c r="BC100" s="4">
        <f>IF(BC$2=Calculation!$H$6,Data!AV100,0)</f>
        <v>0</v>
      </c>
      <c r="BD100" s="4">
        <f>IF(BD$2=Calculation!$H$6,Data!AW100,0)</f>
        <v>0</v>
      </c>
      <c r="BE100" s="4">
        <f>IF(BE$2=Calculation!$H$6,Data!AX100,0)</f>
        <v>0</v>
      </c>
      <c r="BF100" s="4">
        <f>IF(BF$2=Calculation!$H$6,Data!AY100,0)</f>
        <v>0</v>
      </c>
      <c r="BG100" s="4">
        <f>IF(BG$2=Calculation!$H$6,Data!AZ100,0)</f>
        <v>0</v>
      </c>
      <c r="BH100" s="4">
        <f>IF(BH$2=Calculation!$H$6,Data!BA100,0)</f>
        <v>0</v>
      </c>
      <c r="BI100" s="6">
        <f t="shared" si="16"/>
        <v>0</v>
      </c>
      <c r="BJ100" s="78">
        <f>IF(Calculation!$I$6="Yes",Data!BB100,0)</f>
        <v>0</v>
      </c>
      <c r="BK100" s="18">
        <f>IF(BK$2=Calculation!$M$4,0,0)</f>
        <v>0</v>
      </c>
      <c r="BL100" s="4">
        <f>IF(BL$2=Calculation!$M$4,Data!BW100,0)</f>
        <v>0</v>
      </c>
      <c r="BM100" s="4">
        <f>IF(BM$2=Calculation!$M$4,Data!BX100,0)</f>
        <v>0</v>
      </c>
      <c r="BN100" s="4">
        <f>IF(BN$2=Calculation!$M$4,Data!BY100,0)</f>
        <v>0</v>
      </c>
      <c r="BO100" s="4">
        <f>IF(BO$2=Calculation!$M$4,Data!BZ100,0)</f>
        <v>0</v>
      </c>
      <c r="BP100" s="6">
        <f t="shared" si="18"/>
        <v>0</v>
      </c>
      <c r="BQ100" s="4">
        <f>IF(Calculation!$K$6='Reference Data'!BQ$2,Data!BC100,0)</f>
        <v>0</v>
      </c>
      <c r="BR100" s="4">
        <f>IF(Calculation!$K$6='Reference Data'!BR$2,Data!BD100,0)</f>
        <v>0</v>
      </c>
      <c r="BS100" s="4">
        <f>IF(Calculation!$K$6='Reference Data'!BS$2,Data!BE100,0)</f>
        <v>0</v>
      </c>
      <c r="BT100" s="4">
        <f>IF(Calculation!$K$6='Reference Data'!BT$2,Data!BF100,0)</f>
        <v>30.46</v>
      </c>
      <c r="BU100" s="80">
        <f t="shared" si="19"/>
        <v>30.46</v>
      </c>
      <c r="BV100" s="18">
        <f>IF(Calculation!$L$6="Yes",IF((Calculation!J104)&lt;Calculation!K104,(Calculation!J104-Calculation!K104)*Calculation!$L$5,0),0)</f>
        <v>-2.6114989726027424</v>
      </c>
      <c r="BW100" s="83">
        <f>IF(Calculation!$M$6="Yes",'Reference Data'!BP100*Calculation!$M$5,0)</f>
        <v>0</v>
      </c>
      <c r="BX100" s="18">
        <f>IF(Calculation!$N$6='Reference Data'!BX$2,0,0)</f>
        <v>0</v>
      </c>
      <c r="BY100" s="4">
        <f>IF(Calculation!$N$6='Reference Data'!BY$2,Data!AU100*Calculation!$N$5,0)</f>
        <v>0</v>
      </c>
      <c r="BZ100" s="4">
        <f>IF(Calculation!$N$6='Reference Data'!BZ$2,Data!AV100*Calculation!$N$5,0)</f>
        <v>0</v>
      </c>
      <c r="CA100" s="4">
        <f>IF(Calculation!$N$6='Reference Data'!CA$2,Data!AW100*Calculation!$N$5,0)</f>
        <v>0</v>
      </c>
      <c r="CB100" s="4">
        <f>IF(Calculation!$N$6='Reference Data'!CB$2,Data!AX100*Calculation!$N$5,0)</f>
        <v>0</v>
      </c>
      <c r="CC100" s="4">
        <f>IF(Calculation!$N$6='Reference Data'!CC$2,Data!AY100*Calculation!$N$5,0)</f>
        <v>0</v>
      </c>
      <c r="CD100" s="4">
        <f>IF(Calculation!$N$6='Reference Data'!CD$2,Data!AZ100*Calculation!$N$5,0)</f>
        <v>0</v>
      </c>
      <c r="CE100" s="4">
        <f>IF(Calculation!$N$6='Reference Data'!CE$2,Data!BA100*Calculation!$N$5,0)</f>
        <v>0</v>
      </c>
      <c r="CF100" s="6">
        <f t="shared" si="17"/>
        <v>0</v>
      </c>
      <c r="CG100" s="83">
        <f>IF(Calculation!$O$6="Yes",IF((Calculation!J104-'Reference Data'!BU100)&gt;0,(Calculation!J104-'Reference Data'!BU100)*Calculation!$O$5,0),0)</f>
        <v>0</v>
      </c>
      <c r="CH100" s="6">
        <f>IF(Calculation!$P$6="Yes",'Proportional Share Calculation'!E103,0)</f>
        <v>0.8043743504350547</v>
      </c>
    </row>
    <row r="101" spans="1:86" ht="15">
      <c r="A101" s="12">
        <v>10331</v>
      </c>
      <c r="B101" s="165" t="s">
        <v>107</v>
      </c>
      <c r="C101" s="18">
        <f>IF(Calculation!$C$6='Reference Data'!C$2,Data!C101,0)</f>
        <v>0</v>
      </c>
      <c r="D101" s="4">
        <f>IF(Calculation!$C$6='Reference Data'!D$2,Data!D101,0)</f>
        <v>0</v>
      </c>
      <c r="E101" s="4">
        <f>IF(Calculation!$C$6='Reference Data'!E$2,Data!E101,0)</f>
        <v>35.407541210045665</v>
      </c>
      <c r="F101" s="4">
        <f>IF(Calculation!$C$6='Reference Data'!F$2,Data!F101,0)</f>
        <v>0</v>
      </c>
      <c r="G101" s="4">
        <f>IF(Calculation!$C$6='Reference Data'!G$2,Data!G101,0)</f>
        <v>0</v>
      </c>
      <c r="H101" s="4">
        <f>IF(Calculation!$C$6='Reference Data'!H$2,Data!H101,0)</f>
        <v>0</v>
      </c>
      <c r="I101" s="4">
        <f>IF(Calculation!$C$6='Reference Data'!I$2,Data!I101,0)</f>
        <v>0</v>
      </c>
      <c r="J101" s="4">
        <f>IF(Calculation!$C$6='Reference Data'!J$2,Data!J101,0)</f>
        <v>0</v>
      </c>
      <c r="K101" s="4">
        <f>IF(Calculation!$C$6='Reference Data'!K$2,Data!K101,0)</f>
        <v>0</v>
      </c>
      <c r="L101" s="4">
        <f>IF(Calculation!$C$6='Reference Data'!L$2,Data!L101,0)</f>
        <v>0</v>
      </c>
      <c r="M101" s="4">
        <f>IF(Calculation!$C$6='Reference Data'!M$2,Data!M101,0)</f>
        <v>0</v>
      </c>
      <c r="N101" s="4">
        <f>IF(Calculation!$C$6='Reference Data'!N$2,Data!N101,0)</f>
        <v>0</v>
      </c>
      <c r="O101" s="4">
        <f>IF(Calculation!$C$6='Reference Data'!O$2,Data!O101,0)</f>
        <v>0</v>
      </c>
      <c r="P101" s="4">
        <f>IF(Calculation!$C$6='Reference Data'!P$2,Data!P101,0)</f>
        <v>0</v>
      </c>
      <c r="Q101" s="4">
        <f>IF(Calculation!$C$6='Reference Data'!Q$2,Data!Q101,0)</f>
        <v>0</v>
      </c>
      <c r="R101" s="21">
        <f t="shared" si="12"/>
        <v>35.407541210045665</v>
      </c>
      <c r="S101" s="18">
        <f>IF(Calculation!$D$6="Yes",Data!R101,0)</f>
        <v>0</v>
      </c>
      <c r="T101" s="18">
        <f>IF(T$2=Calculation!$E$6,Data!S101,0)</f>
        <v>0</v>
      </c>
      <c r="U101" s="4">
        <f>IF(U$2=Calculation!$E$6,Data!T101,0)</f>
        <v>0</v>
      </c>
      <c r="V101" s="4">
        <f>IF(V$2=Calculation!$E$6,Data!U101,0)</f>
        <v>0</v>
      </c>
      <c r="W101" s="4">
        <f>IF(W$2=Calculation!$E$6,Data!V101,0)</f>
        <v>0</v>
      </c>
      <c r="X101" s="4">
        <f>IF(X$2=Calculation!$E$6,Data!W101,0)</f>
        <v>0</v>
      </c>
      <c r="Y101" s="4">
        <f>IF(Y$2=Calculation!$E$6,Data!X101,0)</f>
        <v>0</v>
      </c>
      <c r="Z101" s="4">
        <f>IF(Z$2=Calculation!$E$6,Data!Y101,0)</f>
        <v>0</v>
      </c>
      <c r="AA101" s="4">
        <f>IF(AA$2=Calculation!$E$6,Data!Z101,0)</f>
        <v>0</v>
      </c>
      <c r="AB101" s="4">
        <f>IF(AB$2=Calculation!$E$6,Data!AA101,0)</f>
        <v>0</v>
      </c>
      <c r="AC101" s="4">
        <f>IF(AC$2=Calculation!$E$6,Data!AB101,0)</f>
        <v>0</v>
      </c>
      <c r="AD101" s="4">
        <f>IF(AD$2=Calculation!$E$6,Data!AC101,0)</f>
        <v>0</v>
      </c>
      <c r="AE101" s="4">
        <f>IF(AE$2=Calculation!$E$6,Data!AD101,0)</f>
        <v>0</v>
      </c>
      <c r="AF101" s="4">
        <f>IF(AF$2=Calculation!$E$6,Data!AE101,0)</f>
        <v>0</v>
      </c>
      <c r="AG101" s="4">
        <f>IF(AG$2=Calculation!$E$6,Data!AF101,0)</f>
        <v>0</v>
      </c>
      <c r="AH101" s="6">
        <f t="shared" si="13"/>
        <v>0</v>
      </c>
      <c r="AI101" s="18">
        <f>IF(AI$2=Calculation!$F$6,0,0)</f>
        <v>0</v>
      </c>
      <c r="AJ101" s="4">
        <f>IF(AJ$2=Calculation!$F$6,Data!AG101,0)</f>
        <v>0</v>
      </c>
      <c r="AK101" s="4">
        <f>IF(AK$2=Calculation!$F$6,Data!AH101,0)</f>
        <v>0</v>
      </c>
      <c r="AL101" s="4">
        <f>IF(AL$2=Calculation!$F$6,Data!AI101,0)</f>
        <v>0</v>
      </c>
      <c r="AM101" s="4">
        <f>IF(AM$2=Calculation!$F$6,Data!AJ101,0)</f>
        <v>0</v>
      </c>
      <c r="AN101" s="4">
        <f>IF(AN$2=Calculation!$F$6,Data!AK101,0)</f>
        <v>0</v>
      </c>
      <c r="AO101" s="4">
        <f>IF(AO$2=Calculation!$F$6,Data!AL101,0)</f>
        <v>0</v>
      </c>
      <c r="AP101" s="4">
        <f>IF(AP$2=Calculation!$F$6,Data!AM101,0)</f>
        <v>0</v>
      </c>
      <c r="AQ101" s="6">
        <f t="shared" si="14"/>
        <v>0</v>
      </c>
      <c r="AR101" s="18">
        <f>IF(AR$2=Calculation!$G$6,0,0)</f>
        <v>0</v>
      </c>
      <c r="AS101" s="4">
        <f>IF(AS$2=Calculation!$G$6,Data!AN101,0)</f>
        <v>0</v>
      </c>
      <c r="AT101" s="4">
        <f>IF(AT$2=Calculation!$G$6,Data!AO101,0)</f>
        <v>0</v>
      </c>
      <c r="AU101" s="4">
        <f>IF(AU$2=Calculation!$G$6,Data!AP101,0)</f>
        <v>0</v>
      </c>
      <c r="AV101" s="4">
        <f>IF(AV$2=Calculation!$G$6,Data!AQ101,0)</f>
        <v>0</v>
      </c>
      <c r="AW101" s="4">
        <f>IF(AW$2=Calculation!$G$6,Data!AR101,0)</f>
        <v>0</v>
      </c>
      <c r="AX101" s="4">
        <f>IF(AX$2=Calculation!$G$6,Data!AS101,0)</f>
        <v>0</v>
      </c>
      <c r="AY101" s="4">
        <f>IF(AY$2=Calculation!$G$6,Data!AT101,0)</f>
        <v>0</v>
      </c>
      <c r="AZ101" s="6">
        <f t="shared" si="15"/>
        <v>0</v>
      </c>
      <c r="BA101" s="18">
        <f>IF(BA$2=Calculation!$H$6,0,0)</f>
        <v>0</v>
      </c>
      <c r="BB101" s="4">
        <f>IF(BB$2=Calculation!$H$6,Data!AU101,0)</f>
        <v>0</v>
      </c>
      <c r="BC101" s="4">
        <f>IF(BC$2=Calculation!$H$6,Data!AV101,0)</f>
        <v>0</v>
      </c>
      <c r="BD101" s="4">
        <f>IF(BD$2=Calculation!$H$6,Data!AW101,0)</f>
        <v>0</v>
      </c>
      <c r="BE101" s="4">
        <f>IF(BE$2=Calculation!$H$6,Data!AX101,0)</f>
        <v>0</v>
      </c>
      <c r="BF101" s="4">
        <f>IF(BF$2=Calculation!$H$6,Data!AY101,0)</f>
        <v>0</v>
      </c>
      <c r="BG101" s="4">
        <f>IF(BG$2=Calculation!$H$6,Data!AZ101,0)</f>
        <v>0</v>
      </c>
      <c r="BH101" s="4">
        <f>IF(BH$2=Calculation!$H$6,Data!BA101,0)</f>
        <v>0</v>
      </c>
      <c r="BI101" s="6">
        <f t="shared" si="16"/>
        <v>0</v>
      </c>
      <c r="BJ101" s="78">
        <f>IF(Calculation!$I$6="Yes",Data!BB101,0)</f>
        <v>0</v>
      </c>
      <c r="BK101" s="18">
        <f>IF(BK$2=Calculation!$M$4,0,0)</f>
        <v>0</v>
      </c>
      <c r="BL101" s="4">
        <f>IF(BL$2=Calculation!$M$4,Data!BW101,0)</f>
        <v>0</v>
      </c>
      <c r="BM101" s="4">
        <f>IF(BM$2=Calculation!$M$4,Data!BX101,0)</f>
        <v>0.154</v>
      </c>
      <c r="BN101" s="4">
        <f>IF(BN$2=Calculation!$M$4,Data!BY101,0)</f>
        <v>0</v>
      </c>
      <c r="BO101" s="4">
        <f>IF(BO$2=Calculation!$M$4,Data!BZ101,0)</f>
        <v>0</v>
      </c>
      <c r="BP101" s="6">
        <f t="shared" si="18"/>
        <v>0.154</v>
      </c>
      <c r="BQ101" s="4">
        <f>IF(Calculation!$K$6='Reference Data'!BQ$2,Data!BC101,0)</f>
        <v>0</v>
      </c>
      <c r="BR101" s="4">
        <f>IF(Calculation!$K$6='Reference Data'!BR$2,Data!BD101,0)</f>
        <v>0</v>
      </c>
      <c r="BS101" s="4">
        <f>IF(Calculation!$K$6='Reference Data'!BS$2,Data!BE101,0)</f>
        <v>0</v>
      </c>
      <c r="BT101" s="4">
        <f>IF(Calculation!$K$6='Reference Data'!BT$2,Data!BF101,0)</f>
        <v>36.602</v>
      </c>
      <c r="BU101" s="80">
        <f t="shared" si="19"/>
        <v>36.602</v>
      </c>
      <c r="BV101" s="18">
        <f>IF(Calculation!$L$6="Yes",IF((Calculation!J105)&lt;Calculation!K105,(Calculation!J105-Calculation!K105)*Calculation!$L$5,0),0)</f>
        <v>-1.1944587899543322</v>
      </c>
      <c r="BW101" s="83">
        <f>IF(Calculation!$M$6="Yes",'Reference Data'!BP101*Calculation!$M$5,0)</f>
        <v>0.077</v>
      </c>
      <c r="BX101" s="18">
        <f>IF(Calculation!$N$6='Reference Data'!BX$2,0,0)</f>
        <v>0</v>
      </c>
      <c r="BY101" s="4">
        <f>IF(Calculation!$N$6='Reference Data'!BY$2,Data!AU101*Calculation!$N$5,0)</f>
        <v>0</v>
      </c>
      <c r="BZ101" s="4">
        <f>IF(Calculation!$N$6='Reference Data'!BZ$2,Data!AV101*Calculation!$N$5,0)</f>
        <v>0</v>
      </c>
      <c r="CA101" s="4">
        <f>IF(Calculation!$N$6='Reference Data'!CA$2,Data!AW101*Calculation!$N$5,0)</f>
        <v>0</v>
      </c>
      <c r="CB101" s="4">
        <f>IF(Calculation!$N$6='Reference Data'!CB$2,Data!AX101*Calculation!$N$5,0)</f>
        <v>0</v>
      </c>
      <c r="CC101" s="4">
        <f>IF(Calculation!$N$6='Reference Data'!CC$2,Data!AY101*Calculation!$N$5,0)</f>
        <v>0</v>
      </c>
      <c r="CD101" s="4">
        <f>IF(Calculation!$N$6='Reference Data'!CD$2,Data!AZ101*Calculation!$N$5,0)</f>
        <v>0</v>
      </c>
      <c r="CE101" s="4">
        <f>IF(Calculation!$N$6='Reference Data'!CE$2,Data!BA101*Calculation!$N$5,0)</f>
        <v>0</v>
      </c>
      <c r="CF101" s="6">
        <f t="shared" si="17"/>
        <v>0</v>
      </c>
      <c r="CG101" s="83">
        <f>IF(Calculation!$O$6="Yes",IF((Calculation!J105-'Reference Data'!BU101)&gt;0,(Calculation!J105-'Reference Data'!BU101)*Calculation!$O$5,0),0)</f>
        <v>0</v>
      </c>
      <c r="CH101" s="6">
        <f>IF(Calculation!$P$6="Yes",'Proportional Share Calculation'!E104,0)</f>
        <v>1.0249332543333676</v>
      </c>
    </row>
    <row r="102" spans="1:86" ht="15">
      <c r="A102" s="12">
        <v>10333</v>
      </c>
      <c r="B102" s="165" t="s">
        <v>108</v>
      </c>
      <c r="C102" s="18">
        <f>IF(Calculation!$C$6='Reference Data'!C$2,Data!C102,0)</f>
        <v>0</v>
      </c>
      <c r="D102" s="4">
        <f>IF(Calculation!$C$6='Reference Data'!D$2,Data!D102,0)</f>
        <v>0</v>
      </c>
      <c r="E102" s="4">
        <f>IF(Calculation!$C$6='Reference Data'!E$2,Data!E102,0)</f>
        <v>20.228649086757997</v>
      </c>
      <c r="F102" s="4">
        <f>IF(Calculation!$C$6='Reference Data'!F$2,Data!F102,0)</f>
        <v>0</v>
      </c>
      <c r="G102" s="4">
        <f>IF(Calculation!$C$6='Reference Data'!G$2,Data!G102,0)</f>
        <v>0</v>
      </c>
      <c r="H102" s="4">
        <f>IF(Calculation!$C$6='Reference Data'!H$2,Data!H102,0)</f>
        <v>0</v>
      </c>
      <c r="I102" s="4">
        <f>IF(Calculation!$C$6='Reference Data'!I$2,Data!I102,0)</f>
        <v>0</v>
      </c>
      <c r="J102" s="4">
        <f>IF(Calculation!$C$6='Reference Data'!J$2,Data!J102,0)</f>
        <v>0</v>
      </c>
      <c r="K102" s="4">
        <f>IF(Calculation!$C$6='Reference Data'!K$2,Data!K102,0)</f>
        <v>0</v>
      </c>
      <c r="L102" s="4">
        <f>IF(Calculation!$C$6='Reference Data'!L$2,Data!L102,0)</f>
        <v>0</v>
      </c>
      <c r="M102" s="4">
        <f>IF(Calculation!$C$6='Reference Data'!M$2,Data!M102,0)</f>
        <v>0</v>
      </c>
      <c r="N102" s="4">
        <f>IF(Calculation!$C$6='Reference Data'!N$2,Data!N102,0)</f>
        <v>0</v>
      </c>
      <c r="O102" s="4">
        <f>IF(Calculation!$C$6='Reference Data'!O$2,Data!O102,0)</f>
        <v>0</v>
      </c>
      <c r="P102" s="4">
        <f>IF(Calculation!$C$6='Reference Data'!P$2,Data!P102,0)</f>
        <v>0</v>
      </c>
      <c r="Q102" s="4">
        <f>IF(Calculation!$C$6='Reference Data'!Q$2,Data!Q102,0)</f>
        <v>0</v>
      </c>
      <c r="R102" s="21">
        <f t="shared" si="12"/>
        <v>20.228649086757997</v>
      </c>
      <c r="S102" s="18">
        <f>IF(Calculation!$D$6="Yes",Data!R102,0)</f>
        <v>0</v>
      </c>
      <c r="T102" s="18">
        <f>IF(T$2=Calculation!$E$6,Data!S102,0)</f>
        <v>0</v>
      </c>
      <c r="U102" s="4">
        <f>IF(U$2=Calculation!$E$6,Data!T102,0)</f>
        <v>0</v>
      </c>
      <c r="V102" s="4">
        <f>IF(V$2=Calculation!$E$6,Data!U102,0)</f>
        <v>0</v>
      </c>
      <c r="W102" s="4">
        <f>IF(W$2=Calculation!$E$6,Data!V102,0)</f>
        <v>0</v>
      </c>
      <c r="X102" s="4">
        <f>IF(X$2=Calculation!$E$6,Data!W102,0)</f>
        <v>0</v>
      </c>
      <c r="Y102" s="4">
        <f>IF(Y$2=Calculation!$E$6,Data!X102,0)</f>
        <v>0</v>
      </c>
      <c r="Z102" s="4">
        <f>IF(Z$2=Calculation!$E$6,Data!Y102,0)</f>
        <v>0</v>
      </c>
      <c r="AA102" s="4">
        <f>IF(AA$2=Calculation!$E$6,Data!Z102,0)</f>
        <v>0</v>
      </c>
      <c r="AB102" s="4">
        <f>IF(AB$2=Calculation!$E$6,Data!AA102,0)</f>
        <v>0</v>
      </c>
      <c r="AC102" s="4">
        <f>IF(AC$2=Calculation!$E$6,Data!AB102,0)</f>
        <v>0</v>
      </c>
      <c r="AD102" s="4">
        <f>IF(AD$2=Calculation!$E$6,Data!AC102,0)</f>
        <v>0</v>
      </c>
      <c r="AE102" s="4">
        <f>IF(AE$2=Calculation!$E$6,Data!AD102,0)</f>
        <v>0</v>
      </c>
      <c r="AF102" s="4">
        <f>IF(AF$2=Calculation!$E$6,Data!AE102,0)</f>
        <v>0</v>
      </c>
      <c r="AG102" s="4">
        <f>IF(AG$2=Calculation!$E$6,Data!AF102,0)</f>
        <v>0</v>
      </c>
      <c r="AH102" s="6">
        <f t="shared" si="13"/>
        <v>0</v>
      </c>
      <c r="AI102" s="18">
        <f>IF(AI$2=Calculation!$F$6,0,0)</f>
        <v>0</v>
      </c>
      <c r="AJ102" s="4">
        <f>IF(AJ$2=Calculation!$F$6,Data!AG102,0)</f>
        <v>0</v>
      </c>
      <c r="AK102" s="4">
        <f>IF(AK$2=Calculation!$F$6,Data!AH102,0)</f>
        <v>0</v>
      </c>
      <c r="AL102" s="4">
        <f>IF(AL$2=Calculation!$F$6,Data!AI102,0)</f>
        <v>0</v>
      </c>
      <c r="AM102" s="4">
        <f>IF(AM$2=Calculation!$F$6,Data!AJ102,0)</f>
        <v>0</v>
      </c>
      <c r="AN102" s="4">
        <f>IF(AN$2=Calculation!$F$6,Data!AK102,0)</f>
        <v>0</v>
      </c>
      <c r="AO102" s="4">
        <f>IF(AO$2=Calculation!$F$6,Data!AL102,0)</f>
        <v>0</v>
      </c>
      <c r="AP102" s="4">
        <f>IF(AP$2=Calculation!$F$6,Data!AM102,0)</f>
        <v>0</v>
      </c>
      <c r="AQ102" s="6">
        <f t="shared" si="14"/>
        <v>0</v>
      </c>
      <c r="AR102" s="18">
        <f>IF(AR$2=Calculation!$G$6,0,0)</f>
        <v>0</v>
      </c>
      <c r="AS102" s="4">
        <f>IF(AS$2=Calculation!$G$6,Data!AN102,0)</f>
        <v>0</v>
      </c>
      <c r="AT102" s="4">
        <f>IF(AT$2=Calculation!$G$6,Data!AO102,0)</f>
        <v>0</v>
      </c>
      <c r="AU102" s="4">
        <f>IF(AU$2=Calculation!$G$6,Data!AP102,0)</f>
        <v>0</v>
      </c>
      <c r="AV102" s="4">
        <f>IF(AV$2=Calculation!$G$6,Data!AQ102,0)</f>
        <v>0</v>
      </c>
      <c r="AW102" s="4">
        <f>IF(AW$2=Calculation!$G$6,Data!AR102,0)</f>
        <v>0</v>
      </c>
      <c r="AX102" s="4">
        <f>IF(AX$2=Calculation!$G$6,Data!AS102,0)</f>
        <v>0</v>
      </c>
      <c r="AY102" s="4">
        <f>IF(AY$2=Calculation!$G$6,Data!AT102,0)</f>
        <v>0</v>
      </c>
      <c r="AZ102" s="6">
        <f t="shared" si="15"/>
        <v>0</v>
      </c>
      <c r="BA102" s="18">
        <f>IF(BA$2=Calculation!$H$6,0,0)</f>
        <v>0</v>
      </c>
      <c r="BB102" s="4">
        <f>IF(BB$2=Calculation!$H$6,Data!AU102,0)</f>
        <v>0</v>
      </c>
      <c r="BC102" s="4">
        <f>IF(BC$2=Calculation!$H$6,Data!AV102,0)</f>
        <v>0</v>
      </c>
      <c r="BD102" s="4">
        <f>IF(BD$2=Calculation!$H$6,Data!AW102,0)</f>
        <v>0</v>
      </c>
      <c r="BE102" s="4">
        <f>IF(BE$2=Calculation!$H$6,Data!AX102,0)</f>
        <v>0</v>
      </c>
      <c r="BF102" s="4">
        <f>IF(BF$2=Calculation!$H$6,Data!AY102,0)</f>
        <v>0</v>
      </c>
      <c r="BG102" s="4">
        <f>IF(BG$2=Calculation!$H$6,Data!AZ102,0)</f>
        <v>0</v>
      </c>
      <c r="BH102" s="4">
        <f>IF(BH$2=Calculation!$H$6,Data!BA102,0)</f>
        <v>0</v>
      </c>
      <c r="BI102" s="6">
        <f t="shared" si="16"/>
        <v>0</v>
      </c>
      <c r="BJ102" s="78">
        <f>IF(Calculation!$I$6="Yes",Data!BB102,0)</f>
        <v>0</v>
      </c>
      <c r="BK102" s="18">
        <f>IF(BK$2=Calculation!$M$4,0,0)</f>
        <v>0</v>
      </c>
      <c r="BL102" s="4">
        <f>IF(BL$2=Calculation!$M$4,Data!BW102,0)</f>
        <v>0</v>
      </c>
      <c r="BM102" s="4">
        <f>IF(BM$2=Calculation!$M$4,Data!BX102,0)</f>
        <v>0.003</v>
      </c>
      <c r="BN102" s="4">
        <f>IF(BN$2=Calculation!$M$4,Data!BY102,0)</f>
        <v>0</v>
      </c>
      <c r="BO102" s="4">
        <f>IF(BO$2=Calculation!$M$4,Data!BZ102,0)</f>
        <v>0</v>
      </c>
      <c r="BP102" s="6">
        <f t="shared" si="18"/>
        <v>0.003</v>
      </c>
      <c r="BQ102" s="4">
        <f>IF(Calculation!$K$6='Reference Data'!BQ$2,Data!BC102,0)</f>
        <v>0</v>
      </c>
      <c r="BR102" s="4">
        <f>IF(Calculation!$K$6='Reference Data'!BR$2,Data!BD102,0)</f>
        <v>0</v>
      </c>
      <c r="BS102" s="4">
        <f>IF(Calculation!$K$6='Reference Data'!BS$2,Data!BE102,0)</f>
        <v>0</v>
      </c>
      <c r="BT102" s="4">
        <f>IF(Calculation!$K$6='Reference Data'!BT$2,Data!BF102,0)</f>
        <v>18.515</v>
      </c>
      <c r="BU102" s="80">
        <f t="shared" si="19"/>
        <v>18.515</v>
      </c>
      <c r="BV102" s="18">
        <f>IF(Calculation!$L$6="Yes",IF((Calculation!J106)&lt;Calculation!K106,(Calculation!J106-Calculation!K106)*Calculation!$L$5,0),0)</f>
        <v>0</v>
      </c>
      <c r="BW102" s="83">
        <f>IF(Calculation!$M$6="Yes",'Reference Data'!BP102*Calculation!$M$5,0)</f>
        <v>0.0015</v>
      </c>
      <c r="BX102" s="18">
        <f>IF(Calculation!$N$6='Reference Data'!BX$2,0,0)</f>
        <v>0</v>
      </c>
      <c r="BY102" s="4">
        <f>IF(Calculation!$N$6='Reference Data'!BY$2,Data!AU102*Calculation!$N$5,0)</f>
        <v>0</v>
      </c>
      <c r="BZ102" s="4">
        <f>IF(Calculation!$N$6='Reference Data'!BZ$2,Data!AV102*Calculation!$N$5,0)</f>
        <v>0</v>
      </c>
      <c r="CA102" s="4">
        <f>IF(Calculation!$N$6='Reference Data'!CA$2,Data!AW102*Calculation!$N$5,0)</f>
        <v>0</v>
      </c>
      <c r="CB102" s="4">
        <f>IF(Calculation!$N$6='Reference Data'!CB$2,Data!AX102*Calculation!$N$5,0)</f>
        <v>0</v>
      </c>
      <c r="CC102" s="4">
        <f>IF(Calculation!$N$6='Reference Data'!CC$2,Data!AY102*Calculation!$N$5,0)</f>
        <v>0</v>
      </c>
      <c r="CD102" s="4">
        <f>IF(Calculation!$N$6='Reference Data'!CD$2,Data!AZ102*Calculation!$N$5,0)</f>
        <v>0</v>
      </c>
      <c r="CE102" s="4">
        <f>IF(Calculation!$N$6='Reference Data'!CE$2,Data!BA102*Calculation!$N$5,0)</f>
        <v>0</v>
      </c>
      <c r="CF102" s="6">
        <f t="shared" si="17"/>
        <v>0</v>
      </c>
      <c r="CG102" s="83">
        <f>IF(Calculation!$O$6="Yes",IF((Calculation!J106-'Reference Data'!BU102)&gt;0,(Calculation!J106-'Reference Data'!BU102)*Calculation!$O$5,0),0)</f>
        <v>0.42841227168949914</v>
      </c>
      <c r="CH102" s="6">
        <f>IF(Calculation!$P$6="Yes",'Proportional Share Calculation'!E105,0)</f>
        <v>0.5472036533527408</v>
      </c>
    </row>
    <row r="103" spans="1:86" ht="15">
      <c r="A103" s="12">
        <v>10338</v>
      </c>
      <c r="B103" s="165" t="s">
        <v>109</v>
      </c>
      <c r="C103" s="18">
        <f>IF(Calculation!$C$6='Reference Data'!C$2,Data!C103,0)</f>
        <v>0</v>
      </c>
      <c r="D103" s="4">
        <f>IF(Calculation!$C$6='Reference Data'!D$2,Data!D103,0)</f>
        <v>0</v>
      </c>
      <c r="E103" s="4">
        <f>IF(Calculation!$C$6='Reference Data'!E$2,Data!E103,0)</f>
        <v>2.59230399543379</v>
      </c>
      <c r="F103" s="4">
        <f>IF(Calculation!$C$6='Reference Data'!F$2,Data!F103,0)</f>
        <v>0</v>
      </c>
      <c r="G103" s="4">
        <f>IF(Calculation!$C$6='Reference Data'!G$2,Data!G103,0)</f>
        <v>0</v>
      </c>
      <c r="H103" s="4">
        <f>IF(Calculation!$C$6='Reference Data'!H$2,Data!H103,0)</f>
        <v>0</v>
      </c>
      <c r="I103" s="4">
        <f>IF(Calculation!$C$6='Reference Data'!I$2,Data!I103,0)</f>
        <v>0</v>
      </c>
      <c r="J103" s="4">
        <f>IF(Calculation!$C$6='Reference Data'!J$2,Data!J103,0)</f>
        <v>0</v>
      </c>
      <c r="K103" s="4">
        <f>IF(Calculation!$C$6='Reference Data'!K$2,Data!K103,0)</f>
        <v>0</v>
      </c>
      <c r="L103" s="4">
        <f>IF(Calculation!$C$6='Reference Data'!L$2,Data!L103,0)</f>
        <v>0</v>
      </c>
      <c r="M103" s="4">
        <f>IF(Calculation!$C$6='Reference Data'!M$2,Data!M103,0)</f>
        <v>0</v>
      </c>
      <c r="N103" s="4">
        <f>IF(Calculation!$C$6='Reference Data'!N$2,Data!N103,0)</f>
        <v>0</v>
      </c>
      <c r="O103" s="4">
        <f>IF(Calculation!$C$6='Reference Data'!O$2,Data!O103,0)</f>
        <v>0</v>
      </c>
      <c r="P103" s="4">
        <f>IF(Calculation!$C$6='Reference Data'!P$2,Data!P103,0)</f>
        <v>0</v>
      </c>
      <c r="Q103" s="4">
        <f>IF(Calculation!$C$6='Reference Data'!Q$2,Data!Q103,0)</f>
        <v>0</v>
      </c>
      <c r="R103" s="21">
        <f t="shared" si="12"/>
        <v>2.59230399543379</v>
      </c>
      <c r="S103" s="18">
        <f>IF(Calculation!$D$6="Yes",Data!R103,0)</f>
        <v>0</v>
      </c>
      <c r="T103" s="18">
        <f>IF(T$2=Calculation!$E$6,Data!S103,0)</f>
        <v>0</v>
      </c>
      <c r="U103" s="4">
        <f>IF(U$2=Calculation!$E$6,Data!T103,0)</f>
        <v>0</v>
      </c>
      <c r="V103" s="4">
        <f>IF(V$2=Calculation!$E$6,Data!U103,0)</f>
        <v>0</v>
      </c>
      <c r="W103" s="4">
        <f>IF(W$2=Calculation!$E$6,Data!V103,0)</f>
        <v>0</v>
      </c>
      <c r="X103" s="4">
        <f>IF(X$2=Calculation!$E$6,Data!W103,0)</f>
        <v>0</v>
      </c>
      <c r="Y103" s="4">
        <f>IF(Y$2=Calculation!$E$6,Data!X103,0)</f>
        <v>0</v>
      </c>
      <c r="Z103" s="4">
        <f>IF(Z$2=Calculation!$E$6,Data!Y103,0)</f>
        <v>0</v>
      </c>
      <c r="AA103" s="4">
        <f>IF(AA$2=Calculation!$E$6,Data!Z103,0)</f>
        <v>0</v>
      </c>
      <c r="AB103" s="4">
        <f>IF(AB$2=Calculation!$E$6,Data!AA103,0)</f>
        <v>0</v>
      </c>
      <c r="AC103" s="4">
        <f>IF(AC$2=Calculation!$E$6,Data!AB103,0)</f>
        <v>0</v>
      </c>
      <c r="AD103" s="4">
        <f>IF(AD$2=Calculation!$E$6,Data!AC103,0)</f>
        <v>0</v>
      </c>
      <c r="AE103" s="4">
        <f>IF(AE$2=Calculation!$E$6,Data!AD103,0)</f>
        <v>0</v>
      </c>
      <c r="AF103" s="4">
        <f>IF(AF$2=Calculation!$E$6,Data!AE103,0)</f>
        <v>0</v>
      </c>
      <c r="AG103" s="4">
        <f>IF(AG$2=Calculation!$E$6,Data!AF103,0)</f>
        <v>0</v>
      </c>
      <c r="AH103" s="6">
        <f t="shared" si="13"/>
        <v>0</v>
      </c>
      <c r="AI103" s="18">
        <f>IF(AI$2=Calculation!$F$6,0,0)</f>
        <v>0</v>
      </c>
      <c r="AJ103" s="4">
        <f>IF(AJ$2=Calculation!$F$6,Data!AG103,0)</f>
        <v>0</v>
      </c>
      <c r="AK103" s="4">
        <f>IF(AK$2=Calculation!$F$6,Data!AH103,0)</f>
        <v>0</v>
      </c>
      <c r="AL103" s="4">
        <f>IF(AL$2=Calculation!$F$6,Data!AI103,0)</f>
        <v>0</v>
      </c>
      <c r="AM103" s="4">
        <f>IF(AM$2=Calculation!$F$6,Data!AJ103,0)</f>
        <v>0</v>
      </c>
      <c r="AN103" s="4">
        <f>IF(AN$2=Calculation!$F$6,Data!AK103,0)</f>
        <v>0</v>
      </c>
      <c r="AO103" s="4">
        <f>IF(AO$2=Calculation!$F$6,Data!AL103,0)</f>
        <v>0</v>
      </c>
      <c r="AP103" s="4">
        <f>IF(AP$2=Calculation!$F$6,Data!AM103,0)</f>
        <v>0</v>
      </c>
      <c r="AQ103" s="6">
        <f t="shared" si="14"/>
        <v>0</v>
      </c>
      <c r="AR103" s="18">
        <f>IF(AR$2=Calculation!$G$6,0,0)</f>
        <v>0</v>
      </c>
      <c r="AS103" s="4">
        <f>IF(AS$2=Calculation!$G$6,Data!AN103,0)</f>
        <v>0</v>
      </c>
      <c r="AT103" s="4">
        <f>IF(AT$2=Calculation!$G$6,Data!AO103,0)</f>
        <v>0</v>
      </c>
      <c r="AU103" s="4">
        <f>IF(AU$2=Calculation!$G$6,Data!AP103,0)</f>
        <v>0</v>
      </c>
      <c r="AV103" s="4">
        <f>IF(AV$2=Calculation!$G$6,Data!AQ103,0)</f>
        <v>0</v>
      </c>
      <c r="AW103" s="4">
        <f>IF(AW$2=Calculation!$G$6,Data!AR103,0)</f>
        <v>0</v>
      </c>
      <c r="AX103" s="4">
        <f>IF(AX$2=Calculation!$G$6,Data!AS103,0)</f>
        <v>0</v>
      </c>
      <c r="AY103" s="4">
        <f>IF(AY$2=Calculation!$G$6,Data!AT103,0)</f>
        <v>0</v>
      </c>
      <c r="AZ103" s="6">
        <f t="shared" si="15"/>
        <v>0</v>
      </c>
      <c r="BA103" s="18">
        <f>IF(BA$2=Calculation!$H$6,0,0)</f>
        <v>0</v>
      </c>
      <c r="BB103" s="4">
        <f>IF(BB$2=Calculation!$H$6,Data!AU103,0)</f>
        <v>0</v>
      </c>
      <c r="BC103" s="4">
        <f>IF(BC$2=Calculation!$H$6,Data!AV103,0)</f>
        <v>0</v>
      </c>
      <c r="BD103" s="4">
        <f>IF(BD$2=Calculation!$H$6,Data!AW103,0)</f>
        <v>0</v>
      </c>
      <c r="BE103" s="4">
        <f>IF(BE$2=Calculation!$H$6,Data!AX103,0)</f>
        <v>0</v>
      </c>
      <c r="BF103" s="4">
        <f>IF(BF$2=Calculation!$H$6,Data!AY103,0)</f>
        <v>0</v>
      </c>
      <c r="BG103" s="4">
        <f>IF(BG$2=Calculation!$H$6,Data!AZ103,0)</f>
        <v>0</v>
      </c>
      <c r="BH103" s="4">
        <f>IF(BH$2=Calculation!$H$6,Data!BA103,0)</f>
        <v>0</v>
      </c>
      <c r="BI103" s="6">
        <f t="shared" si="16"/>
        <v>0</v>
      </c>
      <c r="BJ103" s="78">
        <f>IF(Calculation!$I$6="Yes",Data!BB103,0)</f>
        <v>0</v>
      </c>
      <c r="BK103" s="18">
        <f>IF(BK$2=Calculation!$M$4,0,0)</f>
        <v>0</v>
      </c>
      <c r="BL103" s="4">
        <f>IF(BL$2=Calculation!$M$4,Data!BW103,0)</f>
        <v>0</v>
      </c>
      <c r="BM103" s="4">
        <f>IF(BM$2=Calculation!$M$4,Data!BX103,0)</f>
        <v>0</v>
      </c>
      <c r="BN103" s="4">
        <f>IF(BN$2=Calculation!$M$4,Data!BY103,0)</f>
        <v>0</v>
      </c>
      <c r="BO103" s="4">
        <f>IF(BO$2=Calculation!$M$4,Data!BZ103,0)</f>
        <v>0</v>
      </c>
      <c r="BP103" s="6">
        <f t="shared" si="18"/>
        <v>0</v>
      </c>
      <c r="BQ103" s="4">
        <f>IF(Calculation!$K$6='Reference Data'!BQ$2,Data!BC103,0)</f>
        <v>0</v>
      </c>
      <c r="BR103" s="4">
        <f>IF(Calculation!$K$6='Reference Data'!BR$2,Data!BD103,0)</f>
        <v>0</v>
      </c>
      <c r="BS103" s="4">
        <f>IF(Calculation!$K$6='Reference Data'!BS$2,Data!BE103,0)</f>
        <v>0</v>
      </c>
      <c r="BT103" s="4">
        <f>IF(Calculation!$K$6='Reference Data'!BT$2,Data!BF103,0)</f>
        <v>2.373</v>
      </c>
      <c r="BU103" s="80">
        <f t="shared" si="19"/>
        <v>2.373</v>
      </c>
      <c r="BV103" s="18">
        <f>IF(Calculation!$L$6="Yes",IF((Calculation!J107)&lt;Calculation!K107,(Calculation!J107-Calculation!K107)*Calculation!$L$5,0),0)</f>
        <v>0</v>
      </c>
      <c r="BW103" s="83">
        <f>IF(Calculation!$M$6="Yes",'Reference Data'!BP103*Calculation!$M$5,0)</f>
        <v>0</v>
      </c>
      <c r="BX103" s="18">
        <f>IF(Calculation!$N$6='Reference Data'!BX$2,0,0)</f>
        <v>0</v>
      </c>
      <c r="BY103" s="4">
        <f>IF(Calculation!$N$6='Reference Data'!BY$2,Data!AU103*Calculation!$N$5,0)</f>
        <v>0</v>
      </c>
      <c r="BZ103" s="4">
        <f>IF(Calculation!$N$6='Reference Data'!BZ$2,Data!AV103*Calculation!$N$5,0)</f>
        <v>0</v>
      </c>
      <c r="CA103" s="4">
        <f>IF(Calculation!$N$6='Reference Data'!CA$2,Data!AW103*Calculation!$N$5,0)</f>
        <v>0</v>
      </c>
      <c r="CB103" s="4">
        <f>IF(Calculation!$N$6='Reference Data'!CB$2,Data!AX103*Calculation!$N$5,0)</f>
        <v>0</v>
      </c>
      <c r="CC103" s="4">
        <f>IF(Calculation!$N$6='Reference Data'!CC$2,Data!AY103*Calculation!$N$5,0)</f>
        <v>0</v>
      </c>
      <c r="CD103" s="4">
        <f>IF(Calculation!$N$6='Reference Data'!CD$2,Data!AZ103*Calculation!$N$5,0)</f>
        <v>0</v>
      </c>
      <c r="CE103" s="4">
        <f>IF(Calculation!$N$6='Reference Data'!CE$2,Data!BA103*Calculation!$N$5,0)</f>
        <v>0</v>
      </c>
      <c r="CF103" s="6">
        <f t="shared" si="17"/>
        <v>0</v>
      </c>
      <c r="CG103" s="83">
        <f>IF(Calculation!$O$6="Yes",IF((Calculation!J107-'Reference Data'!BU103)&gt;0,(Calculation!J107-'Reference Data'!BU103)*Calculation!$O$5,0),0)</f>
        <v>0.05482599885844741</v>
      </c>
      <c r="CH103" s="6">
        <f>IF(Calculation!$P$6="Yes",'Proportional Share Calculation'!E106,0)</f>
        <v>0.07012517330393706</v>
      </c>
    </row>
    <row r="104" spans="1:86" ht="15">
      <c r="A104" s="12">
        <v>10342</v>
      </c>
      <c r="B104" s="165" t="s">
        <v>110</v>
      </c>
      <c r="C104" s="18">
        <f>IF(Calculation!$C$6='Reference Data'!C$2,Data!C104,0)</f>
        <v>0</v>
      </c>
      <c r="D104" s="4">
        <f>IF(Calculation!$C$6='Reference Data'!D$2,Data!D104,0)</f>
        <v>0</v>
      </c>
      <c r="E104" s="4">
        <f>IF(Calculation!$C$6='Reference Data'!E$2,Data!E104,0)</f>
        <v>37.91742511415525</v>
      </c>
      <c r="F104" s="4">
        <f>IF(Calculation!$C$6='Reference Data'!F$2,Data!F104,0)</f>
        <v>0</v>
      </c>
      <c r="G104" s="4">
        <f>IF(Calculation!$C$6='Reference Data'!G$2,Data!G104,0)</f>
        <v>0</v>
      </c>
      <c r="H104" s="4">
        <f>IF(Calculation!$C$6='Reference Data'!H$2,Data!H104,0)</f>
        <v>0</v>
      </c>
      <c r="I104" s="4">
        <f>IF(Calculation!$C$6='Reference Data'!I$2,Data!I104,0)</f>
        <v>0</v>
      </c>
      <c r="J104" s="4">
        <f>IF(Calculation!$C$6='Reference Data'!J$2,Data!J104,0)</f>
        <v>0</v>
      </c>
      <c r="K104" s="4">
        <f>IF(Calculation!$C$6='Reference Data'!K$2,Data!K104,0)</f>
        <v>0</v>
      </c>
      <c r="L104" s="4">
        <f>IF(Calculation!$C$6='Reference Data'!L$2,Data!L104,0)</f>
        <v>0</v>
      </c>
      <c r="M104" s="4">
        <f>IF(Calculation!$C$6='Reference Data'!M$2,Data!M104,0)</f>
        <v>0</v>
      </c>
      <c r="N104" s="4">
        <f>IF(Calculation!$C$6='Reference Data'!N$2,Data!N104,0)</f>
        <v>0</v>
      </c>
      <c r="O104" s="4">
        <f>IF(Calculation!$C$6='Reference Data'!O$2,Data!O104,0)</f>
        <v>0</v>
      </c>
      <c r="P104" s="4">
        <f>IF(Calculation!$C$6='Reference Data'!P$2,Data!P104,0)</f>
        <v>0</v>
      </c>
      <c r="Q104" s="4">
        <f>IF(Calculation!$C$6='Reference Data'!Q$2,Data!Q104,0)</f>
        <v>0</v>
      </c>
      <c r="R104" s="21">
        <f t="shared" si="12"/>
        <v>37.91742511415525</v>
      </c>
      <c r="S104" s="18">
        <f>IF(Calculation!$D$6="Yes",Data!R104,0)</f>
        <v>0</v>
      </c>
      <c r="T104" s="18">
        <f>IF(T$2=Calculation!$E$6,Data!S104,0)</f>
        <v>0</v>
      </c>
      <c r="U104" s="4">
        <f>IF(U$2=Calculation!$E$6,Data!T104,0)</f>
        <v>0</v>
      </c>
      <c r="V104" s="4">
        <f>IF(V$2=Calculation!$E$6,Data!U104,0)</f>
        <v>0</v>
      </c>
      <c r="W104" s="4">
        <f>IF(W$2=Calculation!$E$6,Data!V104,0)</f>
        <v>0</v>
      </c>
      <c r="X104" s="4">
        <f>IF(X$2=Calculation!$E$6,Data!W104,0)</f>
        <v>0</v>
      </c>
      <c r="Y104" s="4">
        <f>IF(Y$2=Calculation!$E$6,Data!X104,0)</f>
        <v>0</v>
      </c>
      <c r="Z104" s="4">
        <f>IF(Z$2=Calculation!$E$6,Data!Y104,0)</f>
        <v>0</v>
      </c>
      <c r="AA104" s="4">
        <f>IF(AA$2=Calculation!$E$6,Data!Z104,0)</f>
        <v>0</v>
      </c>
      <c r="AB104" s="4">
        <f>IF(AB$2=Calculation!$E$6,Data!AA104,0)</f>
        <v>0</v>
      </c>
      <c r="AC104" s="4">
        <f>IF(AC$2=Calculation!$E$6,Data!AB104,0)</f>
        <v>0</v>
      </c>
      <c r="AD104" s="4">
        <f>IF(AD$2=Calculation!$E$6,Data!AC104,0)</f>
        <v>0</v>
      </c>
      <c r="AE104" s="4">
        <f>IF(AE$2=Calculation!$E$6,Data!AD104,0)</f>
        <v>0</v>
      </c>
      <c r="AF104" s="4">
        <f>IF(AF$2=Calculation!$E$6,Data!AE104,0)</f>
        <v>0</v>
      </c>
      <c r="AG104" s="4">
        <f>IF(AG$2=Calculation!$E$6,Data!AF104,0)</f>
        <v>0</v>
      </c>
      <c r="AH104" s="6">
        <f t="shared" si="13"/>
        <v>0</v>
      </c>
      <c r="AI104" s="18">
        <f>IF(AI$2=Calculation!$F$6,0,0)</f>
        <v>0</v>
      </c>
      <c r="AJ104" s="4">
        <f>IF(AJ$2=Calculation!$F$6,Data!AG104,0)</f>
        <v>0</v>
      </c>
      <c r="AK104" s="4">
        <f>IF(AK$2=Calculation!$F$6,Data!AH104,0)</f>
        <v>0</v>
      </c>
      <c r="AL104" s="4">
        <f>IF(AL$2=Calculation!$F$6,Data!AI104,0)</f>
        <v>0</v>
      </c>
      <c r="AM104" s="4">
        <f>IF(AM$2=Calculation!$F$6,Data!AJ104,0)</f>
        <v>0</v>
      </c>
      <c r="AN104" s="4">
        <f>IF(AN$2=Calculation!$F$6,Data!AK104,0)</f>
        <v>0</v>
      </c>
      <c r="AO104" s="4">
        <f>IF(AO$2=Calculation!$F$6,Data!AL104,0)</f>
        <v>0</v>
      </c>
      <c r="AP104" s="4">
        <f>IF(AP$2=Calculation!$F$6,Data!AM104,0)</f>
        <v>0</v>
      </c>
      <c r="AQ104" s="6">
        <f t="shared" si="14"/>
        <v>0</v>
      </c>
      <c r="AR104" s="18">
        <f>IF(AR$2=Calculation!$G$6,0,0)</f>
        <v>0</v>
      </c>
      <c r="AS104" s="4">
        <f>IF(AS$2=Calculation!$G$6,Data!AN104,0)</f>
        <v>0</v>
      </c>
      <c r="AT104" s="4">
        <f>IF(AT$2=Calculation!$G$6,Data!AO104,0)</f>
        <v>0</v>
      </c>
      <c r="AU104" s="4">
        <f>IF(AU$2=Calculation!$G$6,Data!AP104,0)</f>
        <v>0</v>
      </c>
      <c r="AV104" s="4">
        <f>IF(AV$2=Calculation!$G$6,Data!AQ104,0)</f>
        <v>0</v>
      </c>
      <c r="AW104" s="4">
        <f>IF(AW$2=Calculation!$G$6,Data!AR104,0)</f>
        <v>0</v>
      </c>
      <c r="AX104" s="4">
        <f>IF(AX$2=Calculation!$G$6,Data!AS104,0)</f>
        <v>0</v>
      </c>
      <c r="AY104" s="4">
        <f>IF(AY$2=Calculation!$G$6,Data!AT104,0)</f>
        <v>0</v>
      </c>
      <c r="AZ104" s="6">
        <f t="shared" si="15"/>
        <v>0</v>
      </c>
      <c r="BA104" s="18">
        <f>IF(BA$2=Calculation!$H$6,0,0)</f>
        <v>0</v>
      </c>
      <c r="BB104" s="4">
        <f>IF(BB$2=Calculation!$H$6,Data!AU104,0)</f>
        <v>0</v>
      </c>
      <c r="BC104" s="4">
        <f>IF(BC$2=Calculation!$H$6,Data!AV104,0)</f>
        <v>0</v>
      </c>
      <c r="BD104" s="4">
        <f>IF(BD$2=Calculation!$H$6,Data!AW104,0)</f>
        <v>0</v>
      </c>
      <c r="BE104" s="4">
        <f>IF(BE$2=Calculation!$H$6,Data!AX104,0)</f>
        <v>0</v>
      </c>
      <c r="BF104" s="4">
        <f>IF(BF$2=Calculation!$H$6,Data!AY104,0)</f>
        <v>0</v>
      </c>
      <c r="BG104" s="4">
        <f>IF(BG$2=Calculation!$H$6,Data!AZ104,0)</f>
        <v>0</v>
      </c>
      <c r="BH104" s="4">
        <f>IF(BH$2=Calculation!$H$6,Data!BA104,0)</f>
        <v>0</v>
      </c>
      <c r="BI104" s="6">
        <f t="shared" si="16"/>
        <v>0</v>
      </c>
      <c r="BJ104" s="78">
        <f>IF(Calculation!$I$6="Yes",Data!BB104,0)</f>
        <v>0</v>
      </c>
      <c r="BK104" s="18">
        <f>IF(BK$2=Calculation!$M$4,0,0)</f>
        <v>0</v>
      </c>
      <c r="BL104" s="4">
        <f>IF(BL$2=Calculation!$M$4,Data!BW104,0)</f>
        <v>0</v>
      </c>
      <c r="BM104" s="4">
        <f>IF(BM$2=Calculation!$M$4,Data!BX104,0)</f>
        <v>0.4305</v>
      </c>
      <c r="BN104" s="4">
        <f>IF(BN$2=Calculation!$M$4,Data!BY104,0)</f>
        <v>0</v>
      </c>
      <c r="BO104" s="4">
        <f>IF(BO$2=Calculation!$M$4,Data!BZ104,0)</f>
        <v>0</v>
      </c>
      <c r="BP104" s="6">
        <f t="shared" si="18"/>
        <v>0.4305</v>
      </c>
      <c r="BQ104" s="4">
        <f>IF(Calculation!$K$6='Reference Data'!BQ$2,Data!BC104,0)</f>
        <v>0</v>
      </c>
      <c r="BR104" s="4">
        <f>IF(Calculation!$K$6='Reference Data'!BR$2,Data!BD104,0)</f>
        <v>0</v>
      </c>
      <c r="BS104" s="4">
        <f>IF(Calculation!$K$6='Reference Data'!BS$2,Data!BE104,0)</f>
        <v>0</v>
      </c>
      <c r="BT104" s="4">
        <f>IF(Calculation!$K$6='Reference Data'!BT$2,Data!BF104,0)</f>
        <v>38.691</v>
      </c>
      <c r="BU104" s="80">
        <f t="shared" si="19"/>
        <v>38.691</v>
      </c>
      <c r="BV104" s="18">
        <f>IF(Calculation!$L$6="Yes",IF((Calculation!J108)&lt;Calculation!K108,(Calculation!J108-Calculation!K108)*Calculation!$L$5,0),0)</f>
        <v>-0.7735748858447522</v>
      </c>
      <c r="BW104" s="83">
        <f>IF(Calculation!$M$6="Yes",'Reference Data'!BP104*Calculation!$M$5,0)</f>
        <v>0.21525</v>
      </c>
      <c r="BX104" s="18">
        <f>IF(Calculation!$N$6='Reference Data'!BX$2,0,0)</f>
        <v>0</v>
      </c>
      <c r="BY104" s="4">
        <f>IF(Calculation!$N$6='Reference Data'!BY$2,Data!AU104*Calculation!$N$5,0)</f>
        <v>0</v>
      </c>
      <c r="BZ104" s="4">
        <f>IF(Calculation!$N$6='Reference Data'!BZ$2,Data!AV104*Calculation!$N$5,0)</f>
        <v>0</v>
      </c>
      <c r="CA104" s="4">
        <f>IF(Calculation!$N$6='Reference Data'!CA$2,Data!AW104*Calculation!$N$5,0)</f>
        <v>0</v>
      </c>
      <c r="CB104" s="4">
        <f>IF(Calculation!$N$6='Reference Data'!CB$2,Data!AX104*Calculation!$N$5,0)</f>
        <v>0</v>
      </c>
      <c r="CC104" s="4">
        <f>IF(Calculation!$N$6='Reference Data'!CC$2,Data!AY104*Calculation!$N$5,0)</f>
        <v>0</v>
      </c>
      <c r="CD104" s="4">
        <f>IF(Calculation!$N$6='Reference Data'!CD$2,Data!AZ104*Calculation!$N$5,0)</f>
        <v>0</v>
      </c>
      <c r="CE104" s="4">
        <f>IF(Calculation!$N$6='Reference Data'!CE$2,Data!BA104*Calculation!$N$5,0)</f>
        <v>0</v>
      </c>
      <c r="CF104" s="6">
        <f t="shared" si="17"/>
        <v>0</v>
      </c>
      <c r="CG104" s="83">
        <f>IF(Calculation!$O$6="Yes",IF((Calculation!J108-'Reference Data'!BU104)&gt;0,(Calculation!J108-'Reference Data'!BU104)*Calculation!$O$5,0),0)</f>
        <v>0</v>
      </c>
      <c r="CH104" s="6">
        <f>IF(Calculation!$P$6="Yes",'Proportional Share Calculation'!E107,0)</f>
        <v>1.1014217873027945</v>
      </c>
    </row>
    <row r="105" spans="1:86" ht="15">
      <c r="A105" s="12">
        <v>10343</v>
      </c>
      <c r="B105" s="165" t="s">
        <v>111</v>
      </c>
      <c r="C105" s="18">
        <f>IF(Calculation!$C$6='Reference Data'!C$2,Data!C105,0)</f>
        <v>0</v>
      </c>
      <c r="D105" s="4">
        <f>IF(Calculation!$C$6='Reference Data'!D$2,Data!D105,0)</f>
        <v>0</v>
      </c>
      <c r="E105" s="4">
        <f>IF(Calculation!$C$6='Reference Data'!E$2,Data!E105,0)</f>
        <v>12.031853424657534</v>
      </c>
      <c r="F105" s="4">
        <f>IF(Calculation!$C$6='Reference Data'!F$2,Data!F105,0)</f>
        <v>0</v>
      </c>
      <c r="G105" s="4">
        <f>IF(Calculation!$C$6='Reference Data'!G$2,Data!G105,0)</f>
        <v>0</v>
      </c>
      <c r="H105" s="4">
        <f>IF(Calculation!$C$6='Reference Data'!H$2,Data!H105,0)</f>
        <v>0</v>
      </c>
      <c r="I105" s="4">
        <f>IF(Calculation!$C$6='Reference Data'!I$2,Data!I105,0)</f>
        <v>0</v>
      </c>
      <c r="J105" s="4">
        <f>IF(Calculation!$C$6='Reference Data'!J$2,Data!J105,0)</f>
        <v>0</v>
      </c>
      <c r="K105" s="4">
        <f>IF(Calculation!$C$6='Reference Data'!K$2,Data!K105,0)</f>
        <v>0</v>
      </c>
      <c r="L105" s="4">
        <f>IF(Calculation!$C$6='Reference Data'!L$2,Data!L105,0)</f>
        <v>0</v>
      </c>
      <c r="M105" s="4">
        <f>IF(Calculation!$C$6='Reference Data'!M$2,Data!M105,0)</f>
        <v>0</v>
      </c>
      <c r="N105" s="4">
        <f>IF(Calculation!$C$6='Reference Data'!N$2,Data!N105,0)</f>
        <v>0</v>
      </c>
      <c r="O105" s="4">
        <f>IF(Calculation!$C$6='Reference Data'!O$2,Data!O105,0)</f>
        <v>0</v>
      </c>
      <c r="P105" s="4">
        <f>IF(Calculation!$C$6='Reference Data'!P$2,Data!P105,0)</f>
        <v>0</v>
      </c>
      <c r="Q105" s="4">
        <f>IF(Calculation!$C$6='Reference Data'!Q$2,Data!Q105,0)</f>
        <v>0</v>
      </c>
      <c r="R105" s="21">
        <f t="shared" si="12"/>
        <v>12.031853424657534</v>
      </c>
      <c r="S105" s="18">
        <f>IF(Calculation!$D$6="Yes",Data!R105,0)</f>
        <v>0</v>
      </c>
      <c r="T105" s="18">
        <f>IF(T$2=Calculation!$E$6,Data!S105,0)</f>
        <v>0</v>
      </c>
      <c r="U105" s="4">
        <f>IF(U$2=Calculation!$E$6,Data!T105,0)</f>
        <v>0</v>
      </c>
      <c r="V105" s="4">
        <f>IF(V$2=Calculation!$E$6,Data!U105,0)</f>
        <v>0</v>
      </c>
      <c r="W105" s="4">
        <f>IF(W$2=Calculation!$E$6,Data!V105,0)</f>
        <v>0</v>
      </c>
      <c r="X105" s="4">
        <f>IF(X$2=Calculation!$E$6,Data!W105,0)</f>
        <v>0</v>
      </c>
      <c r="Y105" s="4">
        <f>IF(Y$2=Calculation!$E$6,Data!X105,0)</f>
        <v>0</v>
      </c>
      <c r="Z105" s="4">
        <f>IF(Z$2=Calculation!$E$6,Data!Y105,0)</f>
        <v>0</v>
      </c>
      <c r="AA105" s="4">
        <f>IF(AA$2=Calculation!$E$6,Data!Z105,0)</f>
        <v>0</v>
      </c>
      <c r="AB105" s="4">
        <f>IF(AB$2=Calculation!$E$6,Data!AA105,0)</f>
        <v>0</v>
      </c>
      <c r="AC105" s="4">
        <f>IF(AC$2=Calculation!$E$6,Data!AB105,0)</f>
        <v>0</v>
      </c>
      <c r="AD105" s="4">
        <f>IF(AD$2=Calculation!$E$6,Data!AC105,0)</f>
        <v>0</v>
      </c>
      <c r="AE105" s="4">
        <f>IF(AE$2=Calculation!$E$6,Data!AD105,0)</f>
        <v>0</v>
      </c>
      <c r="AF105" s="4">
        <f>IF(AF$2=Calculation!$E$6,Data!AE105,0)</f>
        <v>0</v>
      </c>
      <c r="AG105" s="4">
        <f>IF(AG$2=Calculation!$E$6,Data!AF105,0)</f>
        <v>0</v>
      </c>
      <c r="AH105" s="6">
        <f t="shared" si="13"/>
        <v>0</v>
      </c>
      <c r="AI105" s="18">
        <f>IF(AI$2=Calculation!$F$6,0,0)</f>
        <v>0</v>
      </c>
      <c r="AJ105" s="4">
        <f>IF(AJ$2=Calculation!$F$6,Data!AG105,0)</f>
        <v>0</v>
      </c>
      <c r="AK105" s="4">
        <f>IF(AK$2=Calculation!$F$6,Data!AH105,0)</f>
        <v>0.07922374429223744</v>
      </c>
      <c r="AL105" s="4">
        <f>IF(AL$2=Calculation!$F$6,Data!AI105,0)</f>
        <v>0</v>
      </c>
      <c r="AM105" s="4">
        <f>IF(AM$2=Calculation!$F$6,Data!AJ105,0)</f>
        <v>0</v>
      </c>
      <c r="AN105" s="4">
        <f>IF(AN$2=Calculation!$F$6,Data!AK105,0)</f>
        <v>0</v>
      </c>
      <c r="AO105" s="4">
        <f>IF(AO$2=Calculation!$F$6,Data!AL105,0)</f>
        <v>0</v>
      </c>
      <c r="AP105" s="4">
        <f>IF(AP$2=Calculation!$F$6,Data!AM105,0)</f>
        <v>0</v>
      </c>
      <c r="AQ105" s="6">
        <f t="shared" si="14"/>
        <v>0.07922374429223744</v>
      </c>
      <c r="AR105" s="18">
        <f>IF(AR$2=Calculation!$G$6,0,0)</f>
        <v>0</v>
      </c>
      <c r="AS105" s="4">
        <f>IF(AS$2=Calculation!$G$6,Data!AN105,0)</f>
        <v>0</v>
      </c>
      <c r="AT105" s="4">
        <f>IF(AT$2=Calculation!$G$6,Data!AO105,0)</f>
        <v>0</v>
      </c>
      <c r="AU105" s="4">
        <f>IF(AU$2=Calculation!$G$6,Data!AP105,0)</f>
        <v>0</v>
      </c>
      <c r="AV105" s="4">
        <f>IF(AV$2=Calculation!$G$6,Data!AQ105,0)</f>
        <v>0</v>
      </c>
      <c r="AW105" s="4">
        <f>IF(AW$2=Calculation!$G$6,Data!AR105,0)</f>
        <v>0</v>
      </c>
      <c r="AX105" s="4">
        <f>IF(AX$2=Calculation!$G$6,Data!AS105,0)</f>
        <v>0</v>
      </c>
      <c r="AY105" s="4">
        <f>IF(AY$2=Calculation!$G$6,Data!AT105,0)</f>
        <v>0</v>
      </c>
      <c r="AZ105" s="6">
        <f t="shared" si="15"/>
        <v>0</v>
      </c>
      <c r="BA105" s="18">
        <f>IF(BA$2=Calculation!$H$6,0,0)</f>
        <v>0</v>
      </c>
      <c r="BB105" s="4">
        <f>IF(BB$2=Calculation!$H$6,Data!AU105,0)</f>
        <v>0</v>
      </c>
      <c r="BC105" s="4">
        <f>IF(BC$2=Calculation!$H$6,Data!AV105,0)</f>
        <v>0</v>
      </c>
      <c r="BD105" s="4">
        <f>IF(BD$2=Calculation!$H$6,Data!AW105,0)</f>
        <v>0</v>
      </c>
      <c r="BE105" s="4">
        <f>IF(BE$2=Calculation!$H$6,Data!AX105,0)</f>
        <v>0</v>
      </c>
      <c r="BF105" s="4">
        <f>IF(BF$2=Calculation!$H$6,Data!AY105,0)</f>
        <v>0</v>
      </c>
      <c r="BG105" s="4">
        <f>IF(BG$2=Calculation!$H$6,Data!AZ105,0)</f>
        <v>0</v>
      </c>
      <c r="BH105" s="4">
        <f>IF(BH$2=Calculation!$H$6,Data!BA105,0)</f>
        <v>0</v>
      </c>
      <c r="BI105" s="6">
        <f t="shared" si="16"/>
        <v>0</v>
      </c>
      <c r="BJ105" s="78">
        <f>IF(Calculation!$I$6="Yes",Data!BB105,0)</f>
        <v>0</v>
      </c>
      <c r="BK105" s="18">
        <f>IF(BK$2=Calculation!$M$4,0,0)</f>
        <v>0</v>
      </c>
      <c r="BL105" s="4">
        <f>IF(BL$2=Calculation!$M$4,Data!BW105,0)</f>
        <v>0</v>
      </c>
      <c r="BM105" s="4">
        <f>IF(BM$2=Calculation!$M$4,Data!BX105,0)</f>
        <v>0</v>
      </c>
      <c r="BN105" s="4">
        <f>IF(BN$2=Calculation!$M$4,Data!BY105,0)</f>
        <v>0</v>
      </c>
      <c r="BO105" s="4">
        <f>IF(BO$2=Calculation!$M$4,Data!BZ105,0)</f>
        <v>0</v>
      </c>
      <c r="BP105" s="6">
        <f t="shared" si="18"/>
        <v>0</v>
      </c>
      <c r="BQ105" s="4">
        <f>IF(Calculation!$K$6='Reference Data'!BQ$2,Data!BC105,0)</f>
        <v>0</v>
      </c>
      <c r="BR105" s="4">
        <f>IF(Calculation!$K$6='Reference Data'!BR$2,Data!BD105,0)</f>
        <v>0</v>
      </c>
      <c r="BS105" s="4">
        <f>IF(Calculation!$K$6='Reference Data'!BS$2,Data!BE105,0)</f>
        <v>0</v>
      </c>
      <c r="BT105" s="4">
        <f>IF(Calculation!$K$6='Reference Data'!BT$2,Data!BF105,0)</f>
        <v>31.389</v>
      </c>
      <c r="BU105" s="80">
        <f t="shared" si="19"/>
        <v>31.389</v>
      </c>
      <c r="BV105" s="18">
        <f>IF(Calculation!$L$6="Yes",IF((Calculation!J109)&lt;Calculation!K109,(Calculation!J109-Calculation!K109)*Calculation!$L$5,0),0)</f>
        <v>-19.436370319634705</v>
      </c>
      <c r="BW105" s="83">
        <f>IF(Calculation!$M$6="Yes",'Reference Data'!BP105*Calculation!$M$5,0)</f>
        <v>0</v>
      </c>
      <c r="BX105" s="18">
        <f>IF(Calculation!$N$6='Reference Data'!BX$2,0,0)</f>
        <v>0</v>
      </c>
      <c r="BY105" s="4">
        <f>IF(Calculation!$N$6='Reference Data'!BY$2,Data!AU105*Calculation!$N$5,0)</f>
        <v>0</v>
      </c>
      <c r="BZ105" s="4">
        <f>IF(Calculation!$N$6='Reference Data'!BZ$2,Data!AV105*Calculation!$N$5,0)</f>
        <v>0</v>
      </c>
      <c r="CA105" s="4">
        <f>IF(Calculation!$N$6='Reference Data'!CA$2,Data!AW105*Calculation!$N$5,0)</f>
        <v>0</v>
      </c>
      <c r="CB105" s="4">
        <f>IF(Calculation!$N$6='Reference Data'!CB$2,Data!AX105*Calculation!$N$5,0)</f>
        <v>0</v>
      </c>
      <c r="CC105" s="4">
        <f>IF(Calculation!$N$6='Reference Data'!CC$2,Data!AY105*Calculation!$N$5,0)</f>
        <v>0</v>
      </c>
      <c r="CD105" s="4">
        <f>IF(Calculation!$N$6='Reference Data'!CD$2,Data!AZ105*Calculation!$N$5,0)</f>
        <v>0</v>
      </c>
      <c r="CE105" s="4">
        <f>IF(Calculation!$N$6='Reference Data'!CE$2,Data!BA105*Calculation!$N$5,0)</f>
        <v>0</v>
      </c>
      <c r="CF105" s="6">
        <f t="shared" si="17"/>
        <v>0</v>
      </c>
      <c r="CG105" s="83">
        <f>IF(Calculation!$O$6="Yes",IF((Calculation!J109-'Reference Data'!BU105)&gt;0,(Calculation!J109-'Reference Data'!BU105)*Calculation!$O$5,0),0)</f>
        <v>0</v>
      </c>
      <c r="CH105" s="6">
        <f>IF(Calculation!$P$6="Yes",'Proportional Share Calculation'!E108,0)</f>
        <v>0.34523900319360046</v>
      </c>
    </row>
    <row r="106" spans="1:86" ht="15">
      <c r="A106" s="12">
        <v>10349</v>
      </c>
      <c r="B106" s="165" t="s">
        <v>112</v>
      </c>
      <c r="C106" s="18">
        <f>IF(Calculation!$C$6='Reference Data'!C$2,Data!C106,0)</f>
        <v>0</v>
      </c>
      <c r="D106" s="4">
        <f>IF(Calculation!$C$6='Reference Data'!D$2,Data!D106,0)</f>
        <v>0</v>
      </c>
      <c r="E106" s="4">
        <f>IF(Calculation!$C$6='Reference Data'!E$2,Data!E106,0)</f>
        <v>1043.6762560502284</v>
      </c>
      <c r="F106" s="4">
        <f>IF(Calculation!$C$6='Reference Data'!F$2,Data!F106,0)</f>
        <v>0</v>
      </c>
      <c r="G106" s="4">
        <f>IF(Calculation!$C$6='Reference Data'!G$2,Data!G106,0)</f>
        <v>0</v>
      </c>
      <c r="H106" s="4">
        <f>IF(Calculation!$C$6='Reference Data'!H$2,Data!H106,0)</f>
        <v>0</v>
      </c>
      <c r="I106" s="4">
        <f>IF(Calculation!$C$6='Reference Data'!I$2,Data!I106,0)</f>
        <v>0</v>
      </c>
      <c r="J106" s="4">
        <f>IF(Calculation!$C$6='Reference Data'!J$2,Data!J106,0)</f>
        <v>0</v>
      </c>
      <c r="K106" s="4">
        <f>IF(Calculation!$C$6='Reference Data'!K$2,Data!K106,0)</f>
        <v>0</v>
      </c>
      <c r="L106" s="4">
        <f>IF(Calculation!$C$6='Reference Data'!L$2,Data!L106,0)</f>
        <v>0</v>
      </c>
      <c r="M106" s="4">
        <f>IF(Calculation!$C$6='Reference Data'!M$2,Data!M106,0)</f>
        <v>0</v>
      </c>
      <c r="N106" s="4">
        <f>IF(Calculation!$C$6='Reference Data'!N$2,Data!N106,0)</f>
        <v>0</v>
      </c>
      <c r="O106" s="4">
        <f>IF(Calculation!$C$6='Reference Data'!O$2,Data!O106,0)</f>
        <v>0</v>
      </c>
      <c r="P106" s="4">
        <f>IF(Calculation!$C$6='Reference Data'!P$2,Data!P106,0)</f>
        <v>0</v>
      </c>
      <c r="Q106" s="4">
        <f>IF(Calculation!$C$6='Reference Data'!Q$2,Data!Q106,0)</f>
        <v>0</v>
      </c>
      <c r="R106" s="21">
        <f t="shared" si="12"/>
        <v>1043.6762560502284</v>
      </c>
      <c r="S106" s="18">
        <f>IF(Calculation!$D$6="Yes",Data!R106,0)</f>
        <v>0</v>
      </c>
      <c r="T106" s="18">
        <f>IF(T$2=Calculation!$E$6,Data!S106,0)</f>
        <v>0</v>
      </c>
      <c r="U106" s="4">
        <f>IF(U$2=Calculation!$E$6,Data!T106,0)</f>
        <v>0</v>
      </c>
      <c r="V106" s="4">
        <f>IF(V$2=Calculation!$E$6,Data!U106,0)</f>
        <v>0</v>
      </c>
      <c r="W106" s="4">
        <f>IF(W$2=Calculation!$E$6,Data!V106,0)</f>
        <v>0</v>
      </c>
      <c r="X106" s="4">
        <f>IF(X$2=Calculation!$E$6,Data!W106,0)</f>
        <v>0</v>
      </c>
      <c r="Y106" s="4">
        <f>IF(Y$2=Calculation!$E$6,Data!X106,0)</f>
        <v>0</v>
      </c>
      <c r="Z106" s="4">
        <f>IF(Z$2=Calculation!$E$6,Data!Y106,0)</f>
        <v>0</v>
      </c>
      <c r="AA106" s="4">
        <f>IF(AA$2=Calculation!$E$6,Data!Z106,0)</f>
        <v>0</v>
      </c>
      <c r="AB106" s="4">
        <f>IF(AB$2=Calculation!$E$6,Data!AA106,0)</f>
        <v>0</v>
      </c>
      <c r="AC106" s="4">
        <f>IF(AC$2=Calculation!$E$6,Data!AB106,0)</f>
        <v>0</v>
      </c>
      <c r="AD106" s="4">
        <f>IF(AD$2=Calculation!$E$6,Data!AC106,0)</f>
        <v>0</v>
      </c>
      <c r="AE106" s="4">
        <f>IF(AE$2=Calculation!$E$6,Data!AD106,0)</f>
        <v>0</v>
      </c>
      <c r="AF106" s="4">
        <f>IF(AF$2=Calculation!$E$6,Data!AE106,0)</f>
        <v>0</v>
      </c>
      <c r="AG106" s="4">
        <f>IF(AG$2=Calculation!$E$6,Data!AF106,0)</f>
        <v>0</v>
      </c>
      <c r="AH106" s="6">
        <f t="shared" si="13"/>
        <v>0</v>
      </c>
      <c r="AI106" s="18">
        <f>IF(AI$2=Calculation!$F$6,0,0)</f>
        <v>0</v>
      </c>
      <c r="AJ106" s="4">
        <f>IF(AJ$2=Calculation!$F$6,Data!AG106,0)</f>
        <v>0</v>
      </c>
      <c r="AK106" s="4">
        <f>IF(AK$2=Calculation!$F$6,Data!AH106,0)</f>
        <v>614.3739726027397</v>
      </c>
      <c r="AL106" s="4">
        <f>IF(AL$2=Calculation!$F$6,Data!AI106,0)</f>
        <v>0</v>
      </c>
      <c r="AM106" s="4">
        <f>IF(AM$2=Calculation!$F$6,Data!AJ106,0)</f>
        <v>0</v>
      </c>
      <c r="AN106" s="4">
        <f>IF(AN$2=Calculation!$F$6,Data!AK106,0)</f>
        <v>0</v>
      </c>
      <c r="AO106" s="4">
        <f>IF(AO$2=Calculation!$F$6,Data!AL106,0)</f>
        <v>0</v>
      </c>
      <c r="AP106" s="4">
        <f>IF(AP$2=Calculation!$F$6,Data!AM106,0)</f>
        <v>0</v>
      </c>
      <c r="AQ106" s="6">
        <f t="shared" si="14"/>
        <v>614.3739726027397</v>
      </c>
      <c r="AR106" s="18">
        <f>IF(AR$2=Calculation!$G$6,0,0)</f>
        <v>0</v>
      </c>
      <c r="AS106" s="4">
        <f>IF(AS$2=Calculation!$G$6,Data!AN106,0)</f>
        <v>0</v>
      </c>
      <c r="AT106" s="4">
        <f>IF(AT$2=Calculation!$G$6,Data!AO106,0)</f>
        <v>0</v>
      </c>
      <c r="AU106" s="4">
        <f>IF(AU$2=Calculation!$G$6,Data!AP106,0)</f>
        <v>0</v>
      </c>
      <c r="AV106" s="4">
        <f>IF(AV$2=Calculation!$G$6,Data!AQ106,0)</f>
        <v>0</v>
      </c>
      <c r="AW106" s="4">
        <f>IF(AW$2=Calculation!$G$6,Data!AR106,0)</f>
        <v>0</v>
      </c>
      <c r="AX106" s="4">
        <f>IF(AX$2=Calculation!$G$6,Data!AS106,0)</f>
        <v>0</v>
      </c>
      <c r="AY106" s="4">
        <f>IF(AY$2=Calculation!$G$6,Data!AT106,0)</f>
        <v>0</v>
      </c>
      <c r="AZ106" s="6">
        <f t="shared" si="15"/>
        <v>0</v>
      </c>
      <c r="BA106" s="18">
        <f>IF(BA$2=Calculation!$H$6,0,0)</f>
        <v>0</v>
      </c>
      <c r="BB106" s="4">
        <f>IF(BB$2=Calculation!$H$6,Data!AU106,0)</f>
        <v>0</v>
      </c>
      <c r="BC106" s="4">
        <f>IF(BC$2=Calculation!$H$6,Data!AV106,0)</f>
        <v>0</v>
      </c>
      <c r="BD106" s="4">
        <f>IF(BD$2=Calculation!$H$6,Data!AW106,0)</f>
        <v>0</v>
      </c>
      <c r="BE106" s="4">
        <f>IF(BE$2=Calculation!$H$6,Data!AX106,0)</f>
        <v>0</v>
      </c>
      <c r="BF106" s="4">
        <f>IF(BF$2=Calculation!$H$6,Data!AY106,0)</f>
        <v>0</v>
      </c>
      <c r="BG106" s="4">
        <f>IF(BG$2=Calculation!$H$6,Data!AZ106,0)</f>
        <v>0</v>
      </c>
      <c r="BH106" s="4">
        <f>IF(BH$2=Calculation!$H$6,Data!BA106,0)</f>
        <v>0</v>
      </c>
      <c r="BI106" s="6">
        <f t="shared" si="16"/>
        <v>0</v>
      </c>
      <c r="BJ106" s="78">
        <f>IF(Calculation!$I$6="Yes",Data!BB106,0)</f>
        <v>0</v>
      </c>
      <c r="BK106" s="18">
        <f>IF(BK$2=Calculation!$M$4,0,0)</f>
        <v>0</v>
      </c>
      <c r="BL106" s="4">
        <f>IF(BL$2=Calculation!$M$4,Data!BW106,0)</f>
        <v>0</v>
      </c>
      <c r="BM106" s="4">
        <f>IF(BM$2=Calculation!$M$4,Data!BX106,0)</f>
        <v>64.151</v>
      </c>
      <c r="BN106" s="4">
        <f>IF(BN$2=Calculation!$M$4,Data!BY106,0)</f>
        <v>0</v>
      </c>
      <c r="BO106" s="4">
        <f>IF(BO$2=Calculation!$M$4,Data!BZ106,0)</f>
        <v>0</v>
      </c>
      <c r="BP106" s="6">
        <f t="shared" si="18"/>
        <v>64.151</v>
      </c>
      <c r="BQ106" s="4">
        <f>IF(Calculation!$K$6='Reference Data'!BQ$2,Data!BC106,0)</f>
        <v>0</v>
      </c>
      <c r="BR106" s="4">
        <f>IF(Calculation!$K$6='Reference Data'!BR$2,Data!BD106,0)</f>
        <v>0</v>
      </c>
      <c r="BS106" s="4">
        <f>IF(Calculation!$K$6='Reference Data'!BS$2,Data!BE106,0)</f>
        <v>0</v>
      </c>
      <c r="BT106" s="4">
        <f>IF(Calculation!$K$6='Reference Data'!BT$2,Data!BF106,0)</f>
        <v>523.911</v>
      </c>
      <c r="BU106" s="80">
        <f t="shared" si="19"/>
        <v>523.911</v>
      </c>
      <c r="BV106" s="18">
        <f>IF(Calculation!$L$6="Yes",IF((Calculation!J110)&lt;Calculation!K110,(Calculation!J110-Calculation!K110)*Calculation!$L$5,0),0)</f>
        <v>-94.60871655251128</v>
      </c>
      <c r="BW106" s="83">
        <f>IF(Calculation!$M$6="Yes",'Reference Data'!BP106*Calculation!$M$5,0)</f>
        <v>32.0755</v>
      </c>
      <c r="BX106" s="18">
        <f>IF(Calculation!$N$6='Reference Data'!BX$2,0,0)</f>
        <v>0</v>
      </c>
      <c r="BY106" s="4">
        <f>IF(Calculation!$N$6='Reference Data'!BY$2,Data!AU106*Calculation!$N$5,0)</f>
        <v>0</v>
      </c>
      <c r="BZ106" s="4">
        <f>IF(Calculation!$N$6='Reference Data'!BZ$2,Data!AV106*Calculation!$N$5,0)</f>
        <v>0</v>
      </c>
      <c r="CA106" s="4">
        <f>IF(Calculation!$N$6='Reference Data'!CA$2,Data!AW106*Calculation!$N$5,0)</f>
        <v>0</v>
      </c>
      <c r="CB106" s="4">
        <f>IF(Calculation!$N$6='Reference Data'!CB$2,Data!AX106*Calculation!$N$5,0)</f>
        <v>0</v>
      </c>
      <c r="CC106" s="4">
        <f>IF(Calculation!$N$6='Reference Data'!CC$2,Data!AY106*Calculation!$N$5,0)</f>
        <v>0</v>
      </c>
      <c r="CD106" s="4">
        <f>IF(Calculation!$N$6='Reference Data'!CD$2,Data!AZ106*Calculation!$N$5,0)</f>
        <v>0</v>
      </c>
      <c r="CE106" s="4">
        <f>IF(Calculation!$N$6='Reference Data'!CE$2,Data!BA106*Calculation!$N$5,0)</f>
        <v>0</v>
      </c>
      <c r="CF106" s="6">
        <f t="shared" si="17"/>
        <v>0</v>
      </c>
      <c r="CG106" s="83">
        <f>IF(Calculation!$O$6="Yes",IF((Calculation!J110-'Reference Data'!BU106)&gt;0,(Calculation!J110-'Reference Data'!BU106)*Calculation!$O$5,0),0)</f>
        <v>0</v>
      </c>
      <c r="CH106" s="6">
        <f>IF(Calculation!$P$6="Yes",'Proportional Share Calculation'!E109,0)</f>
        <v>13.326406850430905</v>
      </c>
    </row>
    <row r="107" spans="1:86" ht="15">
      <c r="A107" s="12">
        <v>10352</v>
      </c>
      <c r="B107" s="165" t="s">
        <v>113</v>
      </c>
      <c r="C107" s="18">
        <f>IF(Calculation!$C$6='Reference Data'!C$2,Data!C107,0)</f>
        <v>0</v>
      </c>
      <c r="D107" s="4">
        <f>IF(Calculation!$C$6='Reference Data'!D$2,Data!D107,0)</f>
        <v>0</v>
      </c>
      <c r="E107" s="4">
        <f>IF(Calculation!$C$6='Reference Data'!E$2,Data!E107,0)</f>
        <v>16.804611187214615</v>
      </c>
      <c r="F107" s="4">
        <f>IF(Calculation!$C$6='Reference Data'!F$2,Data!F107,0)</f>
        <v>0</v>
      </c>
      <c r="G107" s="4">
        <f>IF(Calculation!$C$6='Reference Data'!G$2,Data!G107,0)</f>
        <v>0</v>
      </c>
      <c r="H107" s="4">
        <f>IF(Calculation!$C$6='Reference Data'!H$2,Data!H107,0)</f>
        <v>0</v>
      </c>
      <c r="I107" s="4">
        <f>IF(Calculation!$C$6='Reference Data'!I$2,Data!I107,0)</f>
        <v>0</v>
      </c>
      <c r="J107" s="4">
        <f>IF(Calculation!$C$6='Reference Data'!J$2,Data!J107,0)</f>
        <v>0</v>
      </c>
      <c r="K107" s="4">
        <f>IF(Calculation!$C$6='Reference Data'!K$2,Data!K107,0)</f>
        <v>0</v>
      </c>
      <c r="L107" s="4">
        <f>IF(Calculation!$C$6='Reference Data'!L$2,Data!L107,0)</f>
        <v>0</v>
      </c>
      <c r="M107" s="4">
        <f>IF(Calculation!$C$6='Reference Data'!M$2,Data!M107,0)</f>
        <v>0</v>
      </c>
      <c r="N107" s="4">
        <f>IF(Calculation!$C$6='Reference Data'!N$2,Data!N107,0)</f>
        <v>0</v>
      </c>
      <c r="O107" s="4">
        <f>IF(Calculation!$C$6='Reference Data'!O$2,Data!O107,0)</f>
        <v>0</v>
      </c>
      <c r="P107" s="4">
        <f>IF(Calculation!$C$6='Reference Data'!P$2,Data!P107,0)</f>
        <v>0</v>
      </c>
      <c r="Q107" s="4">
        <f>IF(Calculation!$C$6='Reference Data'!Q$2,Data!Q107,0)</f>
        <v>0</v>
      </c>
      <c r="R107" s="21">
        <f t="shared" si="12"/>
        <v>16.804611187214615</v>
      </c>
      <c r="S107" s="18">
        <f>IF(Calculation!$D$6="Yes",Data!R107,0)</f>
        <v>0</v>
      </c>
      <c r="T107" s="18">
        <f>IF(T$2=Calculation!$E$6,Data!S107,0)</f>
        <v>0</v>
      </c>
      <c r="U107" s="4">
        <f>IF(U$2=Calculation!$E$6,Data!T107,0)</f>
        <v>0</v>
      </c>
      <c r="V107" s="4">
        <f>IF(V$2=Calculation!$E$6,Data!U107,0)</f>
        <v>0</v>
      </c>
      <c r="W107" s="4">
        <f>IF(W$2=Calculation!$E$6,Data!V107,0)</f>
        <v>0</v>
      </c>
      <c r="X107" s="4">
        <f>IF(X$2=Calculation!$E$6,Data!W107,0)</f>
        <v>0</v>
      </c>
      <c r="Y107" s="4">
        <f>IF(Y$2=Calculation!$E$6,Data!X107,0)</f>
        <v>0</v>
      </c>
      <c r="Z107" s="4">
        <f>IF(Z$2=Calculation!$E$6,Data!Y107,0)</f>
        <v>0</v>
      </c>
      <c r="AA107" s="4">
        <f>IF(AA$2=Calculation!$E$6,Data!Z107,0)</f>
        <v>0</v>
      </c>
      <c r="AB107" s="4">
        <f>IF(AB$2=Calculation!$E$6,Data!AA107,0)</f>
        <v>0</v>
      </c>
      <c r="AC107" s="4">
        <f>IF(AC$2=Calculation!$E$6,Data!AB107,0)</f>
        <v>0</v>
      </c>
      <c r="AD107" s="4">
        <f>IF(AD$2=Calculation!$E$6,Data!AC107,0)</f>
        <v>0</v>
      </c>
      <c r="AE107" s="4">
        <f>IF(AE$2=Calculation!$E$6,Data!AD107,0)</f>
        <v>0</v>
      </c>
      <c r="AF107" s="4">
        <f>IF(AF$2=Calculation!$E$6,Data!AE107,0)</f>
        <v>0</v>
      </c>
      <c r="AG107" s="4">
        <f>IF(AG$2=Calculation!$E$6,Data!AF107,0)</f>
        <v>0</v>
      </c>
      <c r="AH107" s="6">
        <f t="shared" si="13"/>
        <v>0</v>
      </c>
      <c r="AI107" s="18">
        <f>IF(AI$2=Calculation!$F$6,0,0)</f>
        <v>0</v>
      </c>
      <c r="AJ107" s="4">
        <f>IF(AJ$2=Calculation!$F$6,Data!AG107,0)</f>
        <v>0</v>
      </c>
      <c r="AK107" s="4">
        <f>IF(AK$2=Calculation!$F$6,Data!AH107,0)</f>
        <v>0</v>
      </c>
      <c r="AL107" s="4">
        <f>IF(AL$2=Calculation!$F$6,Data!AI107,0)</f>
        <v>0</v>
      </c>
      <c r="AM107" s="4">
        <f>IF(AM$2=Calculation!$F$6,Data!AJ107,0)</f>
        <v>0</v>
      </c>
      <c r="AN107" s="4">
        <f>IF(AN$2=Calculation!$F$6,Data!AK107,0)</f>
        <v>0</v>
      </c>
      <c r="AO107" s="4">
        <f>IF(AO$2=Calculation!$F$6,Data!AL107,0)</f>
        <v>0</v>
      </c>
      <c r="AP107" s="4">
        <f>IF(AP$2=Calculation!$F$6,Data!AM107,0)</f>
        <v>0</v>
      </c>
      <c r="AQ107" s="6">
        <f t="shared" si="14"/>
        <v>0</v>
      </c>
      <c r="AR107" s="18">
        <f>IF(AR$2=Calculation!$G$6,0,0)</f>
        <v>0</v>
      </c>
      <c r="AS107" s="4">
        <f>IF(AS$2=Calculation!$G$6,Data!AN107,0)</f>
        <v>0</v>
      </c>
      <c r="AT107" s="4">
        <f>IF(AT$2=Calculation!$G$6,Data!AO107,0)</f>
        <v>0</v>
      </c>
      <c r="AU107" s="4">
        <f>IF(AU$2=Calculation!$G$6,Data!AP107,0)</f>
        <v>0</v>
      </c>
      <c r="AV107" s="4">
        <f>IF(AV$2=Calculation!$G$6,Data!AQ107,0)</f>
        <v>0</v>
      </c>
      <c r="AW107" s="4">
        <f>IF(AW$2=Calculation!$G$6,Data!AR107,0)</f>
        <v>0</v>
      </c>
      <c r="AX107" s="4">
        <f>IF(AX$2=Calculation!$G$6,Data!AS107,0)</f>
        <v>0</v>
      </c>
      <c r="AY107" s="4">
        <f>IF(AY$2=Calculation!$G$6,Data!AT107,0)</f>
        <v>0</v>
      </c>
      <c r="AZ107" s="6">
        <f t="shared" si="15"/>
        <v>0</v>
      </c>
      <c r="BA107" s="18">
        <f>IF(BA$2=Calculation!$H$6,0,0)</f>
        <v>0</v>
      </c>
      <c r="BB107" s="4">
        <f>IF(BB$2=Calculation!$H$6,Data!AU107,0)</f>
        <v>0</v>
      </c>
      <c r="BC107" s="4">
        <f>IF(BC$2=Calculation!$H$6,Data!AV107,0)</f>
        <v>0</v>
      </c>
      <c r="BD107" s="4">
        <f>IF(BD$2=Calculation!$H$6,Data!AW107,0)</f>
        <v>0</v>
      </c>
      <c r="BE107" s="4">
        <f>IF(BE$2=Calculation!$H$6,Data!AX107,0)</f>
        <v>0</v>
      </c>
      <c r="BF107" s="4">
        <f>IF(BF$2=Calculation!$H$6,Data!AY107,0)</f>
        <v>0</v>
      </c>
      <c r="BG107" s="4">
        <f>IF(BG$2=Calculation!$H$6,Data!AZ107,0)</f>
        <v>0</v>
      </c>
      <c r="BH107" s="4">
        <f>IF(BH$2=Calculation!$H$6,Data!BA107,0)</f>
        <v>0</v>
      </c>
      <c r="BI107" s="6">
        <f t="shared" si="16"/>
        <v>0</v>
      </c>
      <c r="BJ107" s="78">
        <f>IF(Calculation!$I$6="Yes",Data!BB107,0)</f>
        <v>0</v>
      </c>
      <c r="BK107" s="18">
        <f>IF(BK$2=Calculation!$M$4,0,0)</f>
        <v>0</v>
      </c>
      <c r="BL107" s="4">
        <f>IF(BL$2=Calculation!$M$4,Data!BW107,0)</f>
        <v>0</v>
      </c>
      <c r="BM107" s="4">
        <f>IF(BM$2=Calculation!$M$4,Data!BX107,0)</f>
        <v>0</v>
      </c>
      <c r="BN107" s="4">
        <f>IF(BN$2=Calculation!$M$4,Data!BY107,0)</f>
        <v>0</v>
      </c>
      <c r="BO107" s="4">
        <f>IF(BO$2=Calculation!$M$4,Data!BZ107,0)</f>
        <v>0</v>
      </c>
      <c r="BP107" s="6">
        <f t="shared" si="18"/>
        <v>0</v>
      </c>
      <c r="BQ107" s="4">
        <f>IF(Calculation!$K$6='Reference Data'!BQ$2,Data!BC107,0)</f>
        <v>0</v>
      </c>
      <c r="BR107" s="4">
        <f>IF(Calculation!$K$6='Reference Data'!BR$2,Data!BD107,0)</f>
        <v>0</v>
      </c>
      <c r="BS107" s="4">
        <f>IF(Calculation!$K$6='Reference Data'!BS$2,Data!BE107,0)</f>
        <v>0</v>
      </c>
      <c r="BT107" s="4">
        <f>IF(Calculation!$K$6='Reference Data'!BT$2,Data!BF107,0)</f>
        <v>15.907</v>
      </c>
      <c r="BU107" s="80">
        <f t="shared" si="19"/>
        <v>15.907</v>
      </c>
      <c r="BV107" s="18">
        <f>IF(Calculation!$L$6="Yes",IF((Calculation!J111)&lt;Calculation!K111,(Calculation!J111-Calculation!K111)*Calculation!$L$5,0),0)</f>
        <v>0</v>
      </c>
      <c r="BW107" s="83">
        <f>IF(Calculation!$M$6="Yes",'Reference Data'!BP107*Calculation!$M$5,0)</f>
        <v>0</v>
      </c>
      <c r="BX107" s="18">
        <f>IF(Calculation!$N$6='Reference Data'!BX$2,0,0)</f>
        <v>0</v>
      </c>
      <c r="BY107" s="4">
        <f>IF(Calculation!$N$6='Reference Data'!BY$2,Data!AU107*Calculation!$N$5,0)</f>
        <v>0</v>
      </c>
      <c r="BZ107" s="4">
        <f>IF(Calculation!$N$6='Reference Data'!BZ$2,Data!AV107*Calculation!$N$5,0)</f>
        <v>0</v>
      </c>
      <c r="CA107" s="4">
        <f>IF(Calculation!$N$6='Reference Data'!CA$2,Data!AW107*Calculation!$N$5,0)</f>
        <v>0</v>
      </c>
      <c r="CB107" s="4">
        <f>IF(Calculation!$N$6='Reference Data'!CB$2,Data!AX107*Calculation!$N$5,0)</f>
        <v>0</v>
      </c>
      <c r="CC107" s="4">
        <f>IF(Calculation!$N$6='Reference Data'!CC$2,Data!AY107*Calculation!$N$5,0)</f>
        <v>0</v>
      </c>
      <c r="CD107" s="4">
        <f>IF(Calculation!$N$6='Reference Data'!CD$2,Data!AZ107*Calculation!$N$5,0)</f>
        <v>0</v>
      </c>
      <c r="CE107" s="4">
        <f>IF(Calculation!$N$6='Reference Data'!CE$2,Data!BA107*Calculation!$N$5,0)</f>
        <v>0</v>
      </c>
      <c r="CF107" s="6">
        <f t="shared" si="17"/>
        <v>0</v>
      </c>
      <c r="CG107" s="83">
        <f>IF(Calculation!$O$6="Yes",IF((Calculation!J111-'Reference Data'!BU107)&gt;0,(Calculation!J111-'Reference Data'!BU107)*Calculation!$O$5,0),0)</f>
        <v>0.22440279680365371</v>
      </c>
      <c r="CH107" s="6">
        <f>IF(Calculation!$P$6="Yes",'Proportional Share Calculation'!E110,0)</f>
        <v>0.46593842280845665</v>
      </c>
    </row>
    <row r="108" spans="1:86" ht="15">
      <c r="A108" s="12">
        <v>10354</v>
      </c>
      <c r="B108" s="165" t="s">
        <v>114</v>
      </c>
      <c r="C108" s="18">
        <f>IF(Calculation!$C$6='Reference Data'!C$2,Data!C108,0)</f>
        <v>0</v>
      </c>
      <c r="D108" s="4">
        <f>IF(Calculation!$C$6='Reference Data'!D$2,Data!D108,0)</f>
        <v>0</v>
      </c>
      <c r="E108" s="4">
        <f>IF(Calculation!$C$6='Reference Data'!E$2,Data!E108,0)</f>
        <v>731.9038835616437</v>
      </c>
      <c r="F108" s="4">
        <f>IF(Calculation!$C$6='Reference Data'!F$2,Data!F108,0)</f>
        <v>0</v>
      </c>
      <c r="G108" s="4">
        <f>IF(Calculation!$C$6='Reference Data'!G$2,Data!G108,0)</f>
        <v>0</v>
      </c>
      <c r="H108" s="4">
        <f>IF(Calculation!$C$6='Reference Data'!H$2,Data!H108,0)</f>
        <v>0</v>
      </c>
      <c r="I108" s="4">
        <f>IF(Calculation!$C$6='Reference Data'!I$2,Data!I108,0)</f>
        <v>0</v>
      </c>
      <c r="J108" s="4">
        <f>IF(Calculation!$C$6='Reference Data'!J$2,Data!J108,0)</f>
        <v>0</v>
      </c>
      <c r="K108" s="4">
        <f>IF(Calculation!$C$6='Reference Data'!K$2,Data!K108,0)</f>
        <v>0</v>
      </c>
      <c r="L108" s="4">
        <f>IF(Calculation!$C$6='Reference Data'!L$2,Data!L108,0)</f>
        <v>0</v>
      </c>
      <c r="M108" s="4">
        <f>IF(Calculation!$C$6='Reference Data'!M$2,Data!M108,0)</f>
        <v>0</v>
      </c>
      <c r="N108" s="4">
        <f>IF(Calculation!$C$6='Reference Data'!N$2,Data!N108,0)</f>
        <v>0</v>
      </c>
      <c r="O108" s="4">
        <f>IF(Calculation!$C$6='Reference Data'!O$2,Data!O108,0)</f>
        <v>0</v>
      </c>
      <c r="P108" s="4">
        <f>IF(Calculation!$C$6='Reference Data'!P$2,Data!P108,0)</f>
        <v>0</v>
      </c>
      <c r="Q108" s="4">
        <f>IF(Calculation!$C$6='Reference Data'!Q$2,Data!Q108,0)</f>
        <v>0</v>
      </c>
      <c r="R108" s="21">
        <f t="shared" si="12"/>
        <v>731.9038835616437</v>
      </c>
      <c r="S108" s="18">
        <f>IF(Calculation!$D$6="Yes",Data!R108,0)</f>
        <v>0</v>
      </c>
      <c r="T108" s="18">
        <f>IF(T$2=Calculation!$E$6,Data!S108,0)</f>
        <v>0</v>
      </c>
      <c r="U108" s="4">
        <f>IF(U$2=Calculation!$E$6,Data!T108,0)</f>
        <v>0</v>
      </c>
      <c r="V108" s="4">
        <f>IF(V$2=Calculation!$E$6,Data!U108,0)</f>
        <v>0</v>
      </c>
      <c r="W108" s="4">
        <f>IF(W$2=Calculation!$E$6,Data!V108,0)</f>
        <v>0</v>
      </c>
      <c r="X108" s="4">
        <f>IF(X$2=Calculation!$E$6,Data!W108,0)</f>
        <v>0</v>
      </c>
      <c r="Y108" s="4">
        <f>IF(Y$2=Calculation!$E$6,Data!X108,0)</f>
        <v>0</v>
      </c>
      <c r="Z108" s="4">
        <f>IF(Z$2=Calculation!$E$6,Data!Y108,0)</f>
        <v>0</v>
      </c>
      <c r="AA108" s="4">
        <f>IF(AA$2=Calculation!$E$6,Data!Z108,0)</f>
        <v>0</v>
      </c>
      <c r="AB108" s="4">
        <f>IF(AB$2=Calculation!$E$6,Data!AA108,0)</f>
        <v>0</v>
      </c>
      <c r="AC108" s="4">
        <f>IF(AC$2=Calculation!$E$6,Data!AB108,0)</f>
        <v>0</v>
      </c>
      <c r="AD108" s="4">
        <f>IF(AD$2=Calculation!$E$6,Data!AC108,0)</f>
        <v>0</v>
      </c>
      <c r="AE108" s="4">
        <f>IF(AE$2=Calculation!$E$6,Data!AD108,0)</f>
        <v>0</v>
      </c>
      <c r="AF108" s="4">
        <f>IF(AF$2=Calculation!$E$6,Data!AE108,0)</f>
        <v>0</v>
      </c>
      <c r="AG108" s="4">
        <f>IF(AG$2=Calculation!$E$6,Data!AF108,0)</f>
        <v>0</v>
      </c>
      <c r="AH108" s="6">
        <f t="shared" si="13"/>
        <v>0</v>
      </c>
      <c r="AI108" s="18">
        <f>IF(AI$2=Calculation!$F$6,0,0)</f>
        <v>0</v>
      </c>
      <c r="AJ108" s="4">
        <f>IF(AJ$2=Calculation!$F$6,Data!AG108,0)</f>
        <v>0</v>
      </c>
      <c r="AK108" s="4">
        <f>IF(AK$2=Calculation!$F$6,Data!AH108,0)</f>
        <v>30.827739726027396</v>
      </c>
      <c r="AL108" s="4">
        <f>IF(AL$2=Calculation!$F$6,Data!AI108,0)</f>
        <v>0</v>
      </c>
      <c r="AM108" s="4">
        <f>IF(AM$2=Calculation!$F$6,Data!AJ108,0)</f>
        <v>0</v>
      </c>
      <c r="AN108" s="4">
        <f>IF(AN$2=Calculation!$F$6,Data!AK108,0)</f>
        <v>0</v>
      </c>
      <c r="AO108" s="4">
        <f>IF(AO$2=Calculation!$F$6,Data!AL108,0)</f>
        <v>0</v>
      </c>
      <c r="AP108" s="4">
        <f>IF(AP$2=Calculation!$F$6,Data!AM108,0)</f>
        <v>0</v>
      </c>
      <c r="AQ108" s="6">
        <f t="shared" si="14"/>
        <v>30.827739726027396</v>
      </c>
      <c r="AR108" s="18">
        <f>IF(AR$2=Calculation!$G$6,0,0)</f>
        <v>0</v>
      </c>
      <c r="AS108" s="4">
        <f>IF(AS$2=Calculation!$G$6,Data!AN108,0)</f>
        <v>0</v>
      </c>
      <c r="AT108" s="4">
        <f>IF(AT$2=Calculation!$G$6,Data!AO108,0)</f>
        <v>0</v>
      </c>
      <c r="AU108" s="4">
        <f>IF(AU$2=Calculation!$G$6,Data!AP108,0)</f>
        <v>0</v>
      </c>
      <c r="AV108" s="4">
        <f>IF(AV$2=Calculation!$G$6,Data!AQ108,0)</f>
        <v>0</v>
      </c>
      <c r="AW108" s="4">
        <f>IF(AW$2=Calculation!$G$6,Data!AR108,0)</f>
        <v>0</v>
      </c>
      <c r="AX108" s="4">
        <f>IF(AX$2=Calculation!$G$6,Data!AS108,0)</f>
        <v>0</v>
      </c>
      <c r="AY108" s="4">
        <f>IF(AY$2=Calculation!$G$6,Data!AT108,0)</f>
        <v>0</v>
      </c>
      <c r="AZ108" s="6">
        <f t="shared" si="15"/>
        <v>0</v>
      </c>
      <c r="BA108" s="18">
        <f>IF(BA$2=Calculation!$H$6,0,0)</f>
        <v>0</v>
      </c>
      <c r="BB108" s="4">
        <f>IF(BB$2=Calculation!$H$6,Data!AU108,0)</f>
        <v>0</v>
      </c>
      <c r="BC108" s="4">
        <f>IF(BC$2=Calculation!$H$6,Data!AV108,0)</f>
        <v>1.3688356164383562</v>
      </c>
      <c r="BD108" s="4">
        <f>IF(BD$2=Calculation!$H$6,Data!AW108,0)</f>
        <v>0</v>
      </c>
      <c r="BE108" s="4">
        <f>IF(BE$2=Calculation!$H$6,Data!AX108,0)</f>
        <v>0</v>
      </c>
      <c r="BF108" s="4">
        <f>IF(BF$2=Calculation!$H$6,Data!AY108,0)</f>
        <v>0</v>
      </c>
      <c r="BG108" s="4">
        <f>IF(BG$2=Calculation!$H$6,Data!AZ108,0)</f>
        <v>0</v>
      </c>
      <c r="BH108" s="4">
        <f>IF(BH$2=Calculation!$H$6,Data!BA108,0)</f>
        <v>0</v>
      </c>
      <c r="BI108" s="6">
        <f t="shared" si="16"/>
        <v>1.3688356164383562</v>
      </c>
      <c r="BJ108" s="78">
        <f>IF(Calculation!$I$6="Yes",Data!BB108,0)</f>
        <v>0</v>
      </c>
      <c r="BK108" s="18">
        <f>IF(BK$2=Calculation!$M$4,0,0)</f>
        <v>0</v>
      </c>
      <c r="BL108" s="4">
        <f>IF(BL$2=Calculation!$M$4,Data!BW108,0)</f>
        <v>0</v>
      </c>
      <c r="BM108" s="4">
        <f>IF(BM$2=Calculation!$M$4,Data!BX108,0)</f>
        <v>10.796500000000002</v>
      </c>
      <c r="BN108" s="4">
        <f>IF(BN$2=Calculation!$M$4,Data!BY108,0)</f>
        <v>0</v>
      </c>
      <c r="BO108" s="4">
        <f>IF(BO$2=Calculation!$M$4,Data!BZ108,0)</f>
        <v>0</v>
      </c>
      <c r="BP108" s="6">
        <f t="shared" si="18"/>
        <v>10.796500000000002</v>
      </c>
      <c r="BQ108" s="4">
        <f>IF(Calculation!$K$6='Reference Data'!BQ$2,Data!BC108,0)</f>
        <v>0</v>
      </c>
      <c r="BR108" s="4">
        <f>IF(Calculation!$K$6='Reference Data'!BR$2,Data!BD108,0)</f>
        <v>0</v>
      </c>
      <c r="BS108" s="4">
        <f>IF(Calculation!$K$6='Reference Data'!BS$2,Data!BE108,0)</f>
        <v>0</v>
      </c>
      <c r="BT108" s="4">
        <f>IF(Calculation!$K$6='Reference Data'!BT$2,Data!BF108,0)</f>
        <v>799.07</v>
      </c>
      <c r="BU108" s="80">
        <f t="shared" si="19"/>
        <v>799.07</v>
      </c>
      <c r="BV108" s="18">
        <f>IF(Calculation!$L$6="Yes",IF((Calculation!J112)&lt;Calculation!K112,(Calculation!J112-Calculation!K112)*Calculation!$L$5,0),0)</f>
        <v>-99.36269178082205</v>
      </c>
      <c r="BW108" s="83">
        <f>IF(Calculation!$M$6="Yes",'Reference Data'!BP108*Calculation!$M$5,0)</f>
        <v>5.398250000000001</v>
      </c>
      <c r="BX108" s="18">
        <f>IF(Calculation!$N$6='Reference Data'!BX$2,0,0)</f>
        <v>0</v>
      </c>
      <c r="BY108" s="4">
        <f>IF(Calculation!$N$6='Reference Data'!BY$2,Data!AU108*Calculation!$N$5,0)</f>
        <v>0</v>
      </c>
      <c r="BZ108" s="4">
        <f>IF(Calculation!$N$6='Reference Data'!BZ$2,Data!AV108*Calculation!$N$5,0)</f>
        <v>0.6844178082191781</v>
      </c>
      <c r="CA108" s="4">
        <f>IF(Calculation!$N$6='Reference Data'!CA$2,Data!AW108*Calculation!$N$5,0)</f>
        <v>0</v>
      </c>
      <c r="CB108" s="4">
        <f>IF(Calculation!$N$6='Reference Data'!CB$2,Data!AX108*Calculation!$N$5,0)</f>
        <v>0</v>
      </c>
      <c r="CC108" s="4">
        <f>IF(Calculation!$N$6='Reference Data'!CC$2,Data!AY108*Calculation!$N$5,0)</f>
        <v>0</v>
      </c>
      <c r="CD108" s="4">
        <f>IF(Calculation!$N$6='Reference Data'!CD$2,Data!AZ108*Calculation!$N$5,0)</f>
        <v>0</v>
      </c>
      <c r="CE108" s="4">
        <f>IF(Calculation!$N$6='Reference Data'!CE$2,Data!BA108*Calculation!$N$5,0)</f>
        <v>0</v>
      </c>
      <c r="CF108" s="6">
        <f t="shared" si="17"/>
        <v>0.6844178082191781</v>
      </c>
      <c r="CG108" s="83">
        <f>IF(Calculation!$O$6="Yes",IF((Calculation!J112-'Reference Data'!BU108)&gt;0,(Calculation!J112-'Reference Data'!BU108)*Calculation!$O$5,0),0)</f>
        <v>0</v>
      </c>
      <c r="CH108" s="6">
        <f>IF(Calculation!$P$6="Yes",'Proportional Share Calculation'!E111,0)</f>
        <v>20.385993233606722</v>
      </c>
    </row>
    <row r="109" spans="1:86" ht="15">
      <c r="A109" s="12">
        <v>10360</v>
      </c>
      <c r="B109" s="165" t="s">
        <v>115</v>
      </c>
      <c r="C109" s="18">
        <f>IF(Calculation!$C$6='Reference Data'!C$2,Data!C109,0)</f>
        <v>0</v>
      </c>
      <c r="D109" s="4">
        <f>IF(Calculation!$C$6='Reference Data'!D$2,Data!D109,0)</f>
        <v>0</v>
      </c>
      <c r="E109" s="4">
        <f>IF(Calculation!$C$6='Reference Data'!E$2,Data!E109,0)</f>
        <v>7.195905593607307</v>
      </c>
      <c r="F109" s="4">
        <f>IF(Calculation!$C$6='Reference Data'!F$2,Data!F109,0)</f>
        <v>0</v>
      </c>
      <c r="G109" s="4">
        <f>IF(Calculation!$C$6='Reference Data'!G$2,Data!G109,0)</f>
        <v>0</v>
      </c>
      <c r="H109" s="4">
        <f>IF(Calculation!$C$6='Reference Data'!H$2,Data!H109,0)</f>
        <v>0</v>
      </c>
      <c r="I109" s="4">
        <f>IF(Calculation!$C$6='Reference Data'!I$2,Data!I109,0)</f>
        <v>0</v>
      </c>
      <c r="J109" s="4">
        <f>IF(Calculation!$C$6='Reference Data'!J$2,Data!J109,0)</f>
        <v>0</v>
      </c>
      <c r="K109" s="4">
        <f>IF(Calculation!$C$6='Reference Data'!K$2,Data!K109,0)</f>
        <v>0</v>
      </c>
      <c r="L109" s="4">
        <f>IF(Calculation!$C$6='Reference Data'!L$2,Data!L109,0)</f>
        <v>0</v>
      </c>
      <c r="M109" s="4">
        <f>IF(Calculation!$C$6='Reference Data'!M$2,Data!M109,0)</f>
        <v>0</v>
      </c>
      <c r="N109" s="4">
        <f>IF(Calculation!$C$6='Reference Data'!N$2,Data!N109,0)</f>
        <v>0</v>
      </c>
      <c r="O109" s="4">
        <f>IF(Calculation!$C$6='Reference Data'!O$2,Data!O109,0)</f>
        <v>0</v>
      </c>
      <c r="P109" s="4">
        <f>IF(Calculation!$C$6='Reference Data'!P$2,Data!P109,0)</f>
        <v>0</v>
      </c>
      <c r="Q109" s="4">
        <f>IF(Calculation!$C$6='Reference Data'!Q$2,Data!Q109,0)</f>
        <v>0</v>
      </c>
      <c r="R109" s="21">
        <f t="shared" si="12"/>
        <v>7.195905593607307</v>
      </c>
      <c r="S109" s="18">
        <f>IF(Calculation!$D$6="Yes",Data!R109,0)</f>
        <v>0</v>
      </c>
      <c r="T109" s="18">
        <f>IF(T$2=Calculation!$E$6,Data!S109,0)</f>
        <v>0</v>
      </c>
      <c r="U109" s="4">
        <f>IF(U$2=Calculation!$E$6,Data!T109,0)</f>
        <v>0</v>
      </c>
      <c r="V109" s="4">
        <f>IF(V$2=Calculation!$E$6,Data!U109,0)</f>
        <v>0</v>
      </c>
      <c r="W109" s="4">
        <f>IF(W$2=Calculation!$E$6,Data!V109,0)</f>
        <v>0</v>
      </c>
      <c r="X109" s="4">
        <f>IF(X$2=Calculation!$E$6,Data!W109,0)</f>
        <v>0</v>
      </c>
      <c r="Y109" s="4">
        <f>IF(Y$2=Calculation!$E$6,Data!X109,0)</f>
        <v>0</v>
      </c>
      <c r="Z109" s="4">
        <f>IF(Z$2=Calculation!$E$6,Data!Y109,0)</f>
        <v>0</v>
      </c>
      <c r="AA109" s="4">
        <f>IF(AA$2=Calculation!$E$6,Data!Z109,0)</f>
        <v>0</v>
      </c>
      <c r="AB109" s="4">
        <f>IF(AB$2=Calculation!$E$6,Data!AA109,0)</f>
        <v>0</v>
      </c>
      <c r="AC109" s="4">
        <f>IF(AC$2=Calculation!$E$6,Data!AB109,0)</f>
        <v>0</v>
      </c>
      <c r="AD109" s="4">
        <f>IF(AD$2=Calculation!$E$6,Data!AC109,0)</f>
        <v>0</v>
      </c>
      <c r="AE109" s="4">
        <f>IF(AE$2=Calculation!$E$6,Data!AD109,0)</f>
        <v>0</v>
      </c>
      <c r="AF109" s="4">
        <f>IF(AF$2=Calculation!$E$6,Data!AE109,0)</f>
        <v>0</v>
      </c>
      <c r="AG109" s="4">
        <f>IF(AG$2=Calculation!$E$6,Data!AF109,0)</f>
        <v>0</v>
      </c>
      <c r="AH109" s="6">
        <f t="shared" si="13"/>
        <v>0</v>
      </c>
      <c r="AI109" s="18">
        <f>IF(AI$2=Calculation!$F$6,0,0)</f>
        <v>0</v>
      </c>
      <c r="AJ109" s="4">
        <f>IF(AJ$2=Calculation!$F$6,Data!AG109,0)</f>
        <v>0</v>
      </c>
      <c r="AK109" s="4">
        <f>IF(AK$2=Calculation!$F$6,Data!AH109,0)</f>
        <v>0</v>
      </c>
      <c r="AL109" s="4">
        <f>IF(AL$2=Calculation!$F$6,Data!AI109,0)</f>
        <v>0</v>
      </c>
      <c r="AM109" s="4">
        <f>IF(AM$2=Calculation!$F$6,Data!AJ109,0)</f>
        <v>0</v>
      </c>
      <c r="AN109" s="4">
        <f>IF(AN$2=Calculation!$F$6,Data!AK109,0)</f>
        <v>0</v>
      </c>
      <c r="AO109" s="4">
        <f>IF(AO$2=Calculation!$F$6,Data!AL109,0)</f>
        <v>0</v>
      </c>
      <c r="AP109" s="4">
        <f>IF(AP$2=Calculation!$F$6,Data!AM109,0)</f>
        <v>0</v>
      </c>
      <c r="AQ109" s="6">
        <f t="shared" si="14"/>
        <v>0</v>
      </c>
      <c r="AR109" s="18">
        <f>IF(AR$2=Calculation!$G$6,0,0)</f>
        <v>0</v>
      </c>
      <c r="AS109" s="4">
        <f>IF(AS$2=Calculation!$G$6,Data!AN109,0)</f>
        <v>0</v>
      </c>
      <c r="AT109" s="4">
        <f>IF(AT$2=Calculation!$G$6,Data!AO109,0)</f>
        <v>0</v>
      </c>
      <c r="AU109" s="4">
        <f>IF(AU$2=Calculation!$G$6,Data!AP109,0)</f>
        <v>0</v>
      </c>
      <c r="AV109" s="4">
        <f>IF(AV$2=Calculation!$G$6,Data!AQ109,0)</f>
        <v>0</v>
      </c>
      <c r="AW109" s="4">
        <f>IF(AW$2=Calculation!$G$6,Data!AR109,0)</f>
        <v>0</v>
      </c>
      <c r="AX109" s="4">
        <f>IF(AX$2=Calculation!$G$6,Data!AS109,0)</f>
        <v>0</v>
      </c>
      <c r="AY109" s="4">
        <f>IF(AY$2=Calculation!$G$6,Data!AT109,0)</f>
        <v>0</v>
      </c>
      <c r="AZ109" s="6">
        <f t="shared" si="15"/>
        <v>0</v>
      </c>
      <c r="BA109" s="18">
        <f>IF(BA$2=Calculation!$H$6,0,0)</f>
        <v>0</v>
      </c>
      <c r="BB109" s="4">
        <f>IF(BB$2=Calculation!$H$6,Data!AU109,0)</f>
        <v>0</v>
      </c>
      <c r="BC109" s="4">
        <f>IF(BC$2=Calculation!$H$6,Data!AV109,0)</f>
        <v>0</v>
      </c>
      <c r="BD109" s="4">
        <f>IF(BD$2=Calculation!$H$6,Data!AW109,0)</f>
        <v>0</v>
      </c>
      <c r="BE109" s="4">
        <f>IF(BE$2=Calculation!$H$6,Data!AX109,0)</f>
        <v>0</v>
      </c>
      <c r="BF109" s="4">
        <f>IF(BF$2=Calculation!$H$6,Data!AY109,0)</f>
        <v>0</v>
      </c>
      <c r="BG109" s="4">
        <f>IF(BG$2=Calculation!$H$6,Data!AZ109,0)</f>
        <v>0</v>
      </c>
      <c r="BH109" s="4">
        <f>IF(BH$2=Calculation!$H$6,Data!BA109,0)</f>
        <v>0</v>
      </c>
      <c r="BI109" s="6">
        <f t="shared" si="16"/>
        <v>0</v>
      </c>
      <c r="BJ109" s="78">
        <f>IF(Calculation!$I$6="Yes",Data!BB109,0)</f>
        <v>0</v>
      </c>
      <c r="BK109" s="18">
        <f>IF(BK$2=Calculation!$M$4,0,0)</f>
        <v>0</v>
      </c>
      <c r="BL109" s="4">
        <f>IF(BL$2=Calculation!$M$4,Data!BW109,0)</f>
        <v>0</v>
      </c>
      <c r="BM109" s="4">
        <f>IF(BM$2=Calculation!$M$4,Data!BX109,0)</f>
        <v>0</v>
      </c>
      <c r="BN109" s="4">
        <f>IF(BN$2=Calculation!$M$4,Data!BY109,0)</f>
        <v>0</v>
      </c>
      <c r="BO109" s="4">
        <f>IF(BO$2=Calculation!$M$4,Data!BZ109,0)</f>
        <v>0</v>
      </c>
      <c r="BP109" s="6">
        <f t="shared" si="18"/>
        <v>0</v>
      </c>
      <c r="BQ109" s="4">
        <f>IF(Calculation!$K$6='Reference Data'!BQ$2,Data!BC109,0)</f>
        <v>0</v>
      </c>
      <c r="BR109" s="4">
        <f>IF(Calculation!$K$6='Reference Data'!BR$2,Data!BD109,0)</f>
        <v>0</v>
      </c>
      <c r="BS109" s="4">
        <f>IF(Calculation!$K$6='Reference Data'!BS$2,Data!BE109,0)</f>
        <v>0</v>
      </c>
      <c r="BT109" s="4">
        <f>IF(Calculation!$K$6='Reference Data'!BT$2,Data!BF109,0)</f>
        <v>6.765</v>
      </c>
      <c r="BU109" s="80">
        <f t="shared" si="19"/>
        <v>6.765</v>
      </c>
      <c r="BV109" s="18">
        <f>IF(Calculation!$L$6="Yes",IF((Calculation!J113)&lt;Calculation!K113,(Calculation!J113-Calculation!K113)*Calculation!$L$5,0),0)</f>
        <v>0</v>
      </c>
      <c r="BW109" s="83">
        <f>IF(Calculation!$M$6="Yes",'Reference Data'!BP109*Calculation!$M$5,0)</f>
        <v>0</v>
      </c>
      <c r="BX109" s="18">
        <f>IF(Calculation!$N$6='Reference Data'!BX$2,0,0)</f>
        <v>0</v>
      </c>
      <c r="BY109" s="4">
        <f>IF(Calculation!$N$6='Reference Data'!BY$2,Data!AU109*Calculation!$N$5,0)</f>
        <v>0</v>
      </c>
      <c r="BZ109" s="4">
        <f>IF(Calculation!$N$6='Reference Data'!BZ$2,Data!AV109*Calculation!$N$5,0)</f>
        <v>0</v>
      </c>
      <c r="CA109" s="4">
        <f>IF(Calculation!$N$6='Reference Data'!CA$2,Data!AW109*Calculation!$N$5,0)</f>
        <v>0</v>
      </c>
      <c r="CB109" s="4">
        <f>IF(Calculation!$N$6='Reference Data'!CB$2,Data!AX109*Calculation!$N$5,0)</f>
        <v>0</v>
      </c>
      <c r="CC109" s="4">
        <f>IF(Calculation!$N$6='Reference Data'!CC$2,Data!AY109*Calculation!$N$5,0)</f>
        <v>0</v>
      </c>
      <c r="CD109" s="4">
        <f>IF(Calculation!$N$6='Reference Data'!CD$2,Data!AZ109*Calculation!$N$5,0)</f>
        <v>0</v>
      </c>
      <c r="CE109" s="4">
        <f>IF(Calculation!$N$6='Reference Data'!CE$2,Data!BA109*Calculation!$N$5,0)</f>
        <v>0</v>
      </c>
      <c r="CF109" s="6">
        <f t="shared" si="17"/>
        <v>0</v>
      </c>
      <c r="CG109" s="83">
        <f>IF(Calculation!$O$6="Yes",IF((Calculation!J113-'Reference Data'!BU109)&gt;0,(Calculation!J113-'Reference Data'!BU109)*Calculation!$O$5,0),0)</f>
        <v>0.10772639840182685</v>
      </c>
      <c r="CH109" s="6">
        <f>IF(Calculation!$P$6="Yes",'Proportional Share Calculation'!E112,0)</f>
        <v>0.19851139660959322</v>
      </c>
    </row>
    <row r="110" spans="1:86" ht="15">
      <c r="A110" s="12">
        <v>10363</v>
      </c>
      <c r="B110" s="165" t="s">
        <v>116</v>
      </c>
      <c r="C110" s="18">
        <f>IF(Calculation!$C$6='Reference Data'!C$2,Data!C110,0)</f>
        <v>0</v>
      </c>
      <c r="D110" s="4">
        <f>IF(Calculation!$C$6='Reference Data'!D$2,Data!D110,0)</f>
        <v>0</v>
      </c>
      <c r="E110" s="4">
        <f>IF(Calculation!$C$6='Reference Data'!E$2,Data!E110,0)</f>
        <v>90.9128696347032</v>
      </c>
      <c r="F110" s="4">
        <f>IF(Calculation!$C$6='Reference Data'!F$2,Data!F110,0)</f>
        <v>0</v>
      </c>
      <c r="G110" s="4">
        <f>IF(Calculation!$C$6='Reference Data'!G$2,Data!G110,0)</f>
        <v>0</v>
      </c>
      <c r="H110" s="4">
        <f>IF(Calculation!$C$6='Reference Data'!H$2,Data!H110,0)</f>
        <v>0</v>
      </c>
      <c r="I110" s="4">
        <f>IF(Calculation!$C$6='Reference Data'!I$2,Data!I110,0)</f>
        <v>0</v>
      </c>
      <c r="J110" s="4">
        <f>IF(Calculation!$C$6='Reference Data'!J$2,Data!J110,0)</f>
        <v>0</v>
      </c>
      <c r="K110" s="4">
        <f>IF(Calculation!$C$6='Reference Data'!K$2,Data!K110,0)</f>
        <v>0</v>
      </c>
      <c r="L110" s="4">
        <f>IF(Calculation!$C$6='Reference Data'!L$2,Data!L110,0)</f>
        <v>0</v>
      </c>
      <c r="M110" s="4">
        <f>IF(Calculation!$C$6='Reference Data'!M$2,Data!M110,0)</f>
        <v>0</v>
      </c>
      <c r="N110" s="4">
        <f>IF(Calculation!$C$6='Reference Data'!N$2,Data!N110,0)</f>
        <v>0</v>
      </c>
      <c r="O110" s="4">
        <f>IF(Calculation!$C$6='Reference Data'!O$2,Data!O110,0)</f>
        <v>0</v>
      </c>
      <c r="P110" s="4">
        <f>IF(Calculation!$C$6='Reference Data'!P$2,Data!P110,0)</f>
        <v>0</v>
      </c>
      <c r="Q110" s="4">
        <f>IF(Calculation!$C$6='Reference Data'!Q$2,Data!Q110,0)</f>
        <v>0</v>
      </c>
      <c r="R110" s="21">
        <f t="shared" si="12"/>
        <v>90.9128696347032</v>
      </c>
      <c r="S110" s="18">
        <f>IF(Calculation!$D$6="Yes",Data!R110,0)</f>
        <v>0</v>
      </c>
      <c r="T110" s="18">
        <f>IF(T$2=Calculation!$E$6,Data!S110,0)</f>
        <v>0</v>
      </c>
      <c r="U110" s="4">
        <f>IF(U$2=Calculation!$E$6,Data!T110,0)</f>
        <v>0</v>
      </c>
      <c r="V110" s="4">
        <f>IF(V$2=Calculation!$E$6,Data!U110,0)</f>
        <v>0</v>
      </c>
      <c r="W110" s="4">
        <f>IF(W$2=Calculation!$E$6,Data!V110,0)</f>
        <v>0</v>
      </c>
      <c r="X110" s="4">
        <f>IF(X$2=Calculation!$E$6,Data!W110,0)</f>
        <v>0</v>
      </c>
      <c r="Y110" s="4">
        <f>IF(Y$2=Calculation!$E$6,Data!X110,0)</f>
        <v>0</v>
      </c>
      <c r="Z110" s="4">
        <f>IF(Z$2=Calculation!$E$6,Data!Y110,0)</f>
        <v>0</v>
      </c>
      <c r="AA110" s="4">
        <f>IF(AA$2=Calculation!$E$6,Data!Z110,0)</f>
        <v>0</v>
      </c>
      <c r="AB110" s="4">
        <f>IF(AB$2=Calculation!$E$6,Data!AA110,0)</f>
        <v>0</v>
      </c>
      <c r="AC110" s="4">
        <f>IF(AC$2=Calculation!$E$6,Data!AB110,0)</f>
        <v>0</v>
      </c>
      <c r="AD110" s="4">
        <f>IF(AD$2=Calculation!$E$6,Data!AC110,0)</f>
        <v>0</v>
      </c>
      <c r="AE110" s="4">
        <f>IF(AE$2=Calculation!$E$6,Data!AD110,0)</f>
        <v>0</v>
      </c>
      <c r="AF110" s="4">
        <f>IF(AF$2=Calculation!$E$6,Data!AE110,0)</f>
        <v>0</v>
      </c>
      <c r="AG110" s="4">
        <f>IF(AG$2=Calculation!$E$6,Data!AF110,0)</f>
        <v>0</v>
      </c>
      <c r="AH110" s="6">
        <f t="shared" si="13"/>
        <v>0</v>
      </c>
      <c r="AI110" s="18">
        <f>IF(AI$2=Calculation!$F$6,0,0)</f>
        <v>0</v>
      </c>
      <c r="AJ110" s="4">
        <f>IF(AJ$2=Calculation!$F$6,Data!AG110,0)</f>
        <v>0</v>
      </c>
      <c r="AK110" s="4">
        <f>IF(AK$2=Calculation!$F$6,Data!AH110,0)</f>
        <v>0</v>
      </c>
      <c r="AL110" s="4">
        <f>IF(AL$2=Calculation!$F$6,Data!AI110,0)</f>
        <v>0</v>
      </c>
      <c r="AM110" s="4">
        <f>IF(AM$2=Calculation!$F$6,Data!AJ110,0)</f>
        <v>0</v>
      </c>
      <c r="AN110" s="4">
        <f>IF(AN$2=Calculation!$F$6,Data!AK110,0)</f>
        <v>0</v>
      </c>
      <c r="AO110" s="4">
        <f>IF(AO$2=Calculation!$F$6,Data!AL110,0)</f>
        <v>0</v>
      </c>
      <c r="AP110" s="4">
        <f>IF(AP$2=Calculation!$F$6,Data!AM110,0)</f>
        <v>0</v>
      </c>
      <c r="AQ110" s="6">
        <f t="shared" si="14"/>
        <v>0</v>
      </c>
      <c r="AR110" s="18">
        <f>IF(AR$2=Calculation!$G$6,0,0)</f>
        <v>0</v>
      </c>
      <c r="AS110" s="4">
        <f>IF(AS$2=Calculation!$G$6,Data!AN110,0)</f>
        <v>0</v>
      </c>
      <c r="AT110" s="4">
        <f>IF(AT$2=Calculation!$G$6,Data!AO110,0)</f>
        <v>0</v>
      </c>
      <c r="AU110" s="4">
        <f>IF(AU$2=Calculation!$G$6,Data!AP110,0)</f>
        <v>0</v>
      </c>
      <c r="AV110" s="4">
        <f>IF(AV$2=Calculation!$G$6,Data!AQ110,0)</f>
        <v>0</v>
      </c>
      <c r="AW110" s="4">
        <f>IF(AW$2=Calculation!$G$6,Data!AR110,0)</f>
        <v>0</v>
      </c>
      <c r="AX110" s="4">
        <f>IF(AX$2=Calculation!$G$6,Data!AS110,0)</f>
        <v>0</v>
      </c>
      <c r="AY110" s="4">
        <f>IF(AY$2=Calculation!$G$6,Data!AT110,0)</f>
        <v>0</v>
      </c>
      <c r="AZ110" s="6">
        <f t="shared" si="15"/>
        <v>0</v>
      </c>
      <c r="BA110" s="18">
        <f>IF(BA$2=Calculation!$H$6,0,0)</f>
        <v>0</v>
      </c>
      <c r="BB110" s="4">
        <f>IF(BB$2=Calculation!$H$6,Data!AU110,0)</f>
        <v>0</v>
      </c>
      <c r="BC110" s="4">
        <f>IF(BC$2=Calculation!$H$6,Data!AV110,0)</f>
        <v>0</v>
      </c>
      <c r="BD110" s="4">
        <f>IF(BD$2=Calculation!$H$6,Data!AW110,0)</f>
        <v>0</v>
      </c>
      <c r="BE110" s="4">
        <f>IF(BE$2=Calculation!$H$6,Data!AX110,0)</f>
        <v>0</v>
      </c>
      <c r="BF110" s="4">
        <f>IF(BF$2=Calculation!$H$6,Data!AY110,0)</f>
        <v>0</v>
      </c>
      <c r="BG110" s="4">
        <f>IF(BG$2=Calculation!$H$6,Data!AZ110,0)</f>
        <v>0</v>
      </c>
      <c r="BH110" s="4">
        <f>IF(BH$2=Calculation!$H$6,Data!BA110,0)</f>
        <v>0</v>
      </c>
      <c r="BI110" s="6">
        <f t="shared" si="16"/>
        <v>0</v>
      </c>
      <c r="BJ110" s="78">
        <f>IF(Calculation!$I$6="Yes",Data!BB110,0)</f>
        <v>0</v>
      </c>
      <c r="BK110" s="18">
        <f>IF(BK$2=Calculation!$M$4,0,0)</f>
        <v>0</v>
      </c>
      <c r="BL110" s="4">
        <f>IF(BL$2=Calculation!$M$4,Data!BW110,0)</f>
        <v>0</v>
      </c>
      <c r="BM110" s="4">
        <f>IF(BM$2=Calculation!$M$4,Data!BX110,0)</f>
        <v>0.1845</v>
      </c>
      <c r="BN110" s="4">
        <f>IF(BN$2=Calculation!$M$4,Data!BY110,0)</f>
        <v>0</v>
      </c>
      <c r="BO110" s="4">
        <f>IF(BO$2=Calculation!$M$4,Data!BZ110,0)</f>
        <v>0</v>
      </c>
      <c r="BP110" s="6">
        <f t="shared" si="18"/>
        <v>0.1845</v>
      </c>
      <c r="BQ110" s="4">
        <f>IF(Calculation!$K$6='Reference Data'!BQ$2,Data!BC110,0)</f>
        <v>0</v>
      </c>
      <c r="BR110" s="4">
        <f>IF(Calculation!$K$6='Reference Data'!BR$2,Data!BD110,0)</f>
        <v>0</v>
      </c>
      <c r="BS110" s="4">
        <f>IF(Calculation!$K$6='Reference Data'!BS$2,Data!BE110,0)</f>
        <v>0</v>
      </c>
      <c r="BT110" s="4">
        <f>IF(Calculation!$K$6='Reference Data'!BT$2,Data!BF110,0)</f>
        <v>100.706</v>
      </c>
      <c r="BU110" s="80">
        <f t="shared" si="19"/>
        <v>100.706</v>
      </c>
      <c r="BV110" s="18">
        <f>IF(Calculation!$L$6="Yes",IF((Calculation!J114)&lt;Calculation!K114,(Calculation!J114-Calculation!K114)*Calculation!$L$5,0),0)</f>
        <v>-9.793130365296804</v>
      </c>
      <c r="BW110" s="83">
        <f>IF(Calculation!$M$6="Yes",'Reference Data'!BP110*Calculation!$M$5,0)</f>
        <v>0.09225</v>
      </c>
      <c r="BX110" s="18">
        <f>IF(Calculation!$N$6='Reference Data'!BX$2,0,0)</f>
        <v>0</v>
      </c>
      <c r="BY110" s="4">
        <f>IF(Calculation!$N$6='Reference Data'!BY$2,Data!AU110*Calculation!$N$5,0)</f>
        <v>0</v>
      </c>
      <c r="BZ110" s="4">
        <f>IF(Calculation!$N$6='Reference Data'!BZ$2,Data!AV110*Calculation!$N$5,0)</f>
        <v>0</v>
      </c>
      <c r="CA110" s="4">
        <f>IF(Calculation!$N$6='Reference Data'!CA$2,Data!AW110*Calculation!$N$5,0)</f>
        <v>0</v>
      </c>
      <c r="CB110" s="4">
        <f>IF(Calculation!$N$6='Reference Data'!CB$2,Data!AX110*Calculation!$N$5,0)</f>
        <v>0</v>
      </c>
      <c r="CC110" s="4">
        <f>IF(Calculation!$N$6='Reference Data'!CC$2,Data!AY110*Calculation!$N$5,0)</f>
        <v>0</v>
      </c>
      <c r="CD110" s="4">
        <f>IF(Calculation!$N$6='Reference Data'!CD$2,Data!AZ110*Calculation!$N$5,0)</f>
        <v>0</v>
      </c>
      <c r="CE110" s="4">
        <f>IF(Calculation!$N$6='Reference Data'!CE$2,Data!BA110*Calculation!$N$5,0)</f>
        <v>0</v>
      </c>
      <c r="CF110" s="6">
        <f t="shared" si="17"/>
        <v>0</v>
      </c>
      <c r="CG110" s="83">
        <f>IF(Calculation!$O$6="Yes",IF((Calculation!J114-'Reference Data'!BU110)&gt;0,(Calculation!J114-'Reference Data'!BU110)*Calculation!$O$5,0),0)</f>
        <v>0</v>
      </c>
      <c r="CH110" s="6">
        <f>IF(Calculation!$P$6="Yes",'Proportional Share Calculation'!E113,0)</f>
        <v>2.6285861461775903</v>
      </c>
    </row>
    <row r="111" spans="1:86" ht="15">
      <c r="A111" s="12">
        <v>10369</v>
      </c>
      <c r="B111" s="165" t="s">
        <v>117</v>
      </c>
      <c r="C111" s="18">
        <f>IF(Calculation!$C$6='Reference Data'!C$2,Data!C111,0)</f>
        <v>0</v>
      </c>
      <c r="D111" s="4">
        <f>IF(Calculation!$C$6='Reference Data'!D$2,Data!D111,0)</f>
        <v>0</v>
      </c>
      <c r="E111" s="4">
        <f>IF(Calculation!$C$6='Reference Data'!E$2,Data!E111,0)</f>
        <v>17.310770319634702</v>
      </c>
      <c r="F111" s="4">
        <f>IF(Calculation!$C$6='Reference Data'!F$2,Data!F111,0)</f>
        <v>0</v>
      </c>
      <c r="G111" s="4">
        <f>IF(Calculation!$C$6='Reference Data'!G$2,Data!G111,0)</f>
        <v>0</v>
      </c>
      <c r="H111" s="4">
        <f>IF(Calculation!$C$6='Reference Data'!H$2,Data!H111,0)</f>
        <v>0</v>
      </c>
      <c r="I111" s="4">
        <f>IF(Calculation!$C$6='Reference Data'!I$2,Data!I111,0)</f>
        <v>0</v>
      </c>
      <c r="J111" s="4">
        <f>IF(Calculation!$C$6='Reference Data'!J$2,Data!J111,0)</f>
        <v>0</v>
      </c>
      <c r="K111" s="4">
        <f>IF(Calculation!$C$6='Reference Data'!K$2,Data!K111,0)</f>
        <v>0</v>
      </c>
      <c r="L111" s="4">
        <f>IF(Calculation!$C$6='Reference Data'!L$2,Data!L111,0)</f>
        <v>0</v>
      </c>
      <c r="M111" s="4">
        <f>IF(Calculation!$C$6='Reference Data'!M$2,Data!M111,0)</f>
        <v>0</v>
      </c>
      <c r="N111" s="4">
        <f>IF(Calculation!$C$6='Reference Data'!N$2,Data!N111,0)</f>
        <v>0</v>
      </c>
      <c r="O111" s="4">
        <f>IF(Calculation!$C$6='Reference Data'!O$2,Data!O111,0)</f>
        <v>0</v>
      </c>
      <c r="P111" s="4">
        <f>IF(Calculation!$C$6='Reference Data'!P$2,Data!P111,0)</f>
        <v>0</v>
      </c>
      <c r="Q111" s="4">
        <f>IF(Calculation!$C$6='Reference Data'!Q$2,Data!Q111,0)</f>
        <v>0</v>
      </c>
      <c r="R111" s="21">
        <f t="shared" si="12"/>
        <v>17.310770319634702</v>
      </c>
      <c r="S111" s="18">
        <f>IF(Calculation!$D$6="Yes",Data!R111,0)</f>
        <v>0</v>
      </c>
      <c r="T111" s="18">
        <f>IF(T$2=Calculation!$E$6,Data!S111,0)</f>
        <v>0</v>
      </c>
      <c r="U111" s="4">
        <f>IF(U$2=Calculation!$E$6,Data!T111,0)</f>
        <v>0</v>
      </c>
      <c r="V111" s="4">
        <f>IF(V$2=Calculation!$E$6,Data!U111,0)</f>
        <v>0</v>
      </c>
      <c r="W111" s="4">
        <f>IF(W$2=Calculation!$E$6,Data!V111,0)</f>
        <v>0</v>
      </c>
      <c r="X111" s="4">
        <f>IF(X$2=Calculation!$E$6,Data!W111,0)</f>
        <v>0</v>
      </c>
      <c r="Y111" s="4">
        <f>IF(Y$2=Calculation!$E$6,Data!X111,0)</f>
        <v>0</v>
      </c>
      <c r="Z111" s="4">
        <f>IF(Z$2=Calculation!$E$6,Data!Y111,0)</f>
        <v>0</v>
      </c>
      <c r="AA111" s="4">
        <f>IF(AA$2=Calculation!$E$6,Data!Z111,0)</f>
        <v>0</v>
      </c>
      <c r="AB111" s="4">
        <f>IF(AB$2=Calculation!$E$6,Data!AA111,0)</f>
        <v>0</v>
      </c>
      <c r="AC111" s="4">
        <f>IF(AC$2=Calculation!$E$6,Data!AB111,0)</f>
        <v>0</v>
      </c>
      <c r="AD111" s="4">
        <f>IF(AD$2=Calculation!$E$6,Data!AC111,0)</f>
        <v>0</v>
      </c>
      <c r="AE111" s="4">
        <f>IF(AE$2=Calculation!$E$6,Data!AD111,0)</f>
        <v>0</v>
      </c>
      <c r="AF111" s="4">
        <f>IF(AF$2=Calculation!$E$6,Data!AE111,0)</f>
        <v>0</v>
      </c>
      <c r="AG111" s="4">
        <f>IF(AG$2=Calculation!$E$6,Data!AF111,0)</f>
        <v>0</v>
      </c>
      <c r="AH111" s="6">
        <f t="shared" si="13"/>
        <v>0</v>
      </c>
      <c r="AI111" s="18">
        <f>IF(AI$2=Calculation!$F$6,0,0)</f>
        <v>0</v>
      </c>
      <c r="AJ111" s="4">
        <f>IF(AJ$2=Calculation!$F$6,Data!AG111,0)</f>
        <v>0</v>
      </c>
      <c r="AK111" s="4">
        <f>IF(AK$2=Calculation!$F$6,Data!AH111,0)</f>
        <v>0</v>
      </c>
      <c r="AL111" s="4">
        <f>IF(AL$2=Calculation!$F$6,Data!AI111,0)</f>
        <v>0</v>
      </c>
      <c r="AM111" s="4">
        <f>IF(AM$2=Calculation!$F$6,Data!AJ111,0)</f>
        <v>0</v>
      </c>
      <c r="AN111" s="4">
        <f>IF(AN$2=Calculation!$F$6,Data!AK111,0)</f>
        <v>0</v>
      </c>
      <c r="AO111" s="4">
        <f>IF(AO$2=Calculation!$F$6,Data!AL111,0)</f>
        <v>0</v>
      </c>
      <c r="AP111" s="4">
        <f>IF(AP$2=Calculation!$F$6,Data!AM111,0)</f>
        <v>0</v>
      </c>
      <c r="AQ111" s="6">
        <f t="shared" si="14"/>
        <v>0</v>
      </c>
      <c r="AR111" s="18">
        <f>IF(AR$2=Calculation!$G$6,0,0)</f>
        <v>0</v>
      </c>
      <c r="AS111" s="4">
        <f>IF(AS$2=Calculation!$G$6,Data!AN111,0)</f>
        <v>0</v>
      </c>
      <c r="AT111" s="4">
        <f>IF(AT$2=Calculation!$G$6,Data!AO111,0)</f>
        <v>0</v>
      </c>
      <c r="AU111" s="4">
        <f>IF(AU$2=Calculation!$G$6,Data!AP111,0)</f>
        <v>0</v>
      </c>
      <c r="AV111" s="4">
        <f>IF(AV$2=Calculation!$G$6,Data!AQ111,0)</f>
        <v>0</v>
      </c>
      <c r="AW111" s="4">
        <f>IF(AW$2=Calculation!$G$6,Data!AR111,0)</f>
        <v>0</v>
      </c>
      <c r="AX111" s="4">
        <f>IF(AX$2=Calculation!$G$6,Data!AS111,0)</f>
        <v>0</v>
      </c>
      <c r="AY111" s="4">
        <f>IF(AY$2=Calculation!$G$6,Data!AT111,0)</f>
        <v>0</v>
      </c>
      <c r="AZ111" s="6">
        <f t="shared" si="15"/>
        <v>0</v>
      </c>
      <c r="BA111" s="18">
        <f>IF(BA$2=Calculation!$H$6,0,0)</f>
        <v>0</v>
      </c>
      <c r="BB111" s="4">
        <f>IF(BB$2=Calculation!$H$6,Data!AU111,0)</f>
        <v>0</v>
      </c>
      <c r="BC111" s="4">
        <f>IF(BC$2=Calculation!$H$6,Data!AV111,0)</f>
        <v>0</v>
      </c>
      <c r="BD111" s="4">
        <f>IF(BD$2=Calculation!$H$6,Data!AW111,0)</f>
        <v>0</v>
      </c>
      <c r="BE111" s="4">
        <f>IF(BE$2=Calculation!$H$6,Data!AX111,0)</f>
        <v>0</v>
      </c>
      <c r="BF111" s="4">
        <f>IF(BF$2=Calculation!$H$6,Data!AY111,0)</f>
        <v>0</v>
      </c>
      <c r="BG111" s="4">
        <f>IF(BG$2=Calculation!$H$6,Data!AZ111,0)</f>
        <v>0</v>
      </c>
      <c r="BH111" s="4">
        <f>IF(BH$2=Calculation!$H$6,Data!BA111,0)</f>
        <v>0</v>
      </c>
      <c r="BI111" s="6">
        <f t="shared" si="16"/>
        <v>0</v>
      </c>
      <c r="BJ111" s="78">
        <f>IF(Calculation!$I$6="Yes",Data!BB111,0)</f>
        <v>0</v>
      </c>
      <c r="BK111" s="18">
        <f>IF(BK$2=Calculation!$M$4,0,0)</f>
        <v>0</v>
      </c>
      <c r="BL111" s="4">
        <f>IF(BL$2=Calculation!$M$4,Data!BW111,0)</f>
        <v>0</v>
      </c>
      <c r="BM111" s="4">
        <f>IF(BM$2=Calculation!$M$4,Data!BX111,0)</f>
        <v>0</v>
      </c>
      <c r="BN111" s="4">
        <f>IF(BN$2=Calculation!$M$4,Data!BY111,0)</f>
        <v>0</v>
      </c>
      <c r="BO111" s="4">
        <f>IF(BO$2=Calculation!$M$4,Data!BZ111,0)</f>
        <v>0</v>
      </c>
      <c r="BP111" s="6">
        <f t="shared" si="18"/>
        <v>0</v>
      </c>
      <c r="BQ111" s="4">
        <f>IF(Calculation!$K$6='Reference Data'!BQ$2,Data!BC111,0)</f>
        <v>0</v>
      </c>
      <c r="BR111" s="4">
        <f>IF(Calculation!$K$6='Reference Data'!BR$2,Data!BD111,0)</f>
        <v>0</v>
      </c>
      <c r="BS111" s="4">
        <f>IF(Calculation!$K$6='Reference Data'!BS$2,Data!BE111,0)</f>
        <v>0</v>
      </c>
      <c r="BT111" s="4">
        <f>IF(Calculation!$K$6='Reference Data'!BT$2,Data!BF111,0)</f>
        <v>16.432</v>
      </c>
      <c r="BU111" s="80">
        <f t="shared" si="19"/>
        <v>16.432</v>
      </c>
      <c r="BV111" s="18">
        <f>IF(Calculation!$L$6="Yes",IF((Calculation!J115)&lt;Calculation!K115,(Calculation!J115-Calculation!K115)*Calculation!$L$5,0),0)</f>
        <v>0</v>
      </c>
      <c r="BW111" s="83">
        <f>IF(Calculation!$M$6="Yes",'Reference Data'!BP111*Calculation!$M$5,0)</f>
        <v>0</v>
      </c>
      <c r="BX111" s="18">
        <f>IF(Calculation!$N$6='Reference Data'!BX$2,0,0)</f>
        <v>0</v>
      </c>
      <c r="BY111" s="4">
        <f>IF(Calculation!$N$6='Reference Data'!BY$2,Data!AU111*Calculation!$N$5,0)</f>
        <v>0</v>
      </c>
      <c r="BZ111" s="4">
        <f>IF(Calculation!$N$6='Reference Data'!BZ$2,Data!AV111*Calculation!$N$5,0)</f>
        <v>0</v>
      </c>
      <c r="CA111" s="4">
        <f>IF(Calculation!$N$6='Reference Data'!CA$2,Data!AW111*Calculation!$N$5,0)</f>
        <v>0</v>
      </c>
      <c r="CB111" s="4">
        <f>IF(Calculation!$N$6='Reference Data'!CB$2,Data!AX111*Calculation!$N$5,0)</f>
        <v>0</v>
      </c>
      <c r="CC111" s="4">
        <f>IF(Calculation!$N$6='Reference Data'!CC$2,Data!AY111*Calculation!$N$5,0)</f>
        <v>0</v>
      </c>
      <c r="CD111" s="4">
        <f>IF(Calculation!$N$6='Reference Data'!CD$2,Data!AZ111*Calculation!$N$5,0)</f>
        <v>0</v>
      </c>
      <c r="CE111" s="4">
        <f>IF(Calculation!$N$6='Reference Data'!CE$2,Data!BA111*Calculation!$N$5,0)</f>
        <v>0</v>
      </c>
      <c r="CF111" s="6">
        <f t="shared" si="17"/>
        <v>0</v>
      </c>
      <c r="CG111" s="83">
        <f>IF(Calculation!$O$6="Yes",IF((Calculation!J115-'Reference Data'!BU111)&gt;0,(Calculation!J115-'Reference Data'!BU111)*Calculation!$O$5,0),0)</f>
        <v>0.21969257990867597</v>
      </c>
      <c r="CH111" s="6">
        <f>IF(Calculation!$P$6="Yes",'Proportional Share Calculation'!E114,0)</f>
        <v>0.48096644014811063</v>
      </c>
    </row>
    <row r="112" spans="1:86" ht="15">
      <c r="A112" s="12">
        <v>10370</v>
      </c>
      <c r="B112" s="165" t="s">
        <v>118</v>
      </c>
      <c r="C112" s="18">
        <f>IF(Calculation!$C$6='Reference Data'!C$2,Data!C112,0)</f>
        <v>0</v>
      </c>
      <c r="D112" s="4">
        <f>IF(Calculation!$C$6='Reference Data'!D$2,Data!D112,0)</f>
        <v>0</v>
      </c>
      <c r="E112" s="4">
        <f>IF(Calculation!$C$6='Reference Data'!E$2,Data!E112,0)</f>
        <v>541.7216505707763</v>
      </c>
      <c r="F112" s="4">
        <f>IF(Calculation!$C$6='Reference Data'!F$2,Data!F112,0)</f>
        <v>0</v>
      </c>
      <c r="G112" s="4">
        <f>IF(Calculation!$C$6='Reference Data'!G$2,Data!G112,0)</f>
        <v>0</v>
      </c>
      <c r="H112" s="4">
        <f>IF(Calculation!$C$6='Reference Data'!H$2,Data!H112,0)</f>
        <v>0</v>
      </c>
      <c r="I112" s="4">
        <f>IF(Calculation!$C$6='Reference Data'!I$2,Data!I112,0)</f>
        <v>0</v>
      </c>
      <c r="J112" s="4">
        <f>IF(Calculation!$C$6='Reference Data'!J$2,Data!J112,0)</f>
        <v>0</v>
      </c>
      <c r="K112" s="4">
        <f>IF(Calculation!$C$6='Reference Data'!K$2,Data!K112,0)</f>
        <v>0</v>
      </c>
      <c r="L112" s="4">
        <f>IF(Calculation!$C$6='Reference Data'!L$2,Data!L112,0)</f>
        <v>0</v>
      </c>
      <c r="M112" s="4">
        <f>IF(Calculation!$C$6='Reference Data'!M$2,Data!M112,0)</f>
        <v>0</v>
      </c>
      <c r="N112" s="4">
        <f>IF(Calculation!$C$6='Reference Data'!N$2,Data!N112,0)</f>
        <v>0</v>
      </c>
      <c r="O112" s="4">
        <f>IF(Calculation!$C$6='Reference Data'!O$2,Data!O112,0)</f>
        <v>0</v>
      </c>
      <c r="P112" s="4">
        <f>IF(Calculation!$C$6='Reference Data'!P$2,Data!P112,0)</f>
        <v>0</v>
      </c>
      <c r="Q112" s="4">
        <f>IF(Calculation!$C$6='Reference Data'!Q$2,Data!Q112,0)</f>
        <v>0</v>
      </c>
      <c r="R112" s="21">
        <f t="shared" si="12"/>
        <v>541.7216505707763</v>
      </c>
      <c r="S112" s="18">
        <f>IF(Calculation!$D$6="Yes",Data!R112,0)</f>
        <v>0</v>
      </c>
      <c r="T112" s="18">
        <f>IF(T$2=Calculation!$E$6,Data!S112,0)</f>
        <v>0</v>
      </c>
      <c r="U112" s="4">
        <f>IF(U$2=Calculation!$E$6,Data!T112,0)</f>
        <v>0</v>
      </c>
      <c r="V112" s="4">
        <f>IF(V$2=Calculation!$E$6,Data!U112,0)</f>
        <v>0</v>
      </c>
      <c r="W112" s="4">
        <f>IF(W$2=Calculation!$E$6,Data!V112,0)</f>
        <v>0</v>
      </c>
      <c r="X112" s="4">
        <f>IF(X$2=Calculation!$E$6,Data!W112,0)</f>
        <v>0</v>
      </c>
      <c r="Y112" s="4">
        <f>IF(Y$2=Calculation!$E$6,Data!X112,0)</f>
        <v>0</v>
      </c>
      <c r="Z112" s="4">
        <f>IF(Z$2=Calculation!$E$6,Data!Y112,0)</f>
        <v>0</v>
      </c>
      <c r="AA112" s="4">
        <f>IF(AA$2=Calculation!$E$6,Data!Z112,0)</f>
        <v>0</v>
      </c>
      <c r="AB112" s="4">
        <f>IF(AB$2=Calculation!$E$6,Data!AA112,0)</f>
        <v>0</v>
      </c>
      <c r="AC112" s="4">
        <f>IF(AC$2=Calculation!$E$6,Data!AB112,0)</f>
        <v>0</v>
      </c>
      <c r="AD112" s="4">
        <f>IF(AD$2=Calculation!$E$6,Data!AC112,0)</f>
        <v>0</v>
      </c>
      <c r="AE112" s="4">
        <f>IF(AE$2=Calculation!$E$6,Data!AD112,0)</f>
        <v>0</v>
      </c>
      <c r="AF112" s="4">
        <f>IF(AF$2=Calculation!$E$6,Data!AE112,0)</f>
        <v>0</v>
      </c>
      <c r="AG112" s="4">
        <f>IF(AG$2=Calculation!$E$6,Data!AF112,0)</f>
        <v>0</v>
      </c>
      <c r="AH112" s="6">
        <f t="shared" si="13"/>
        <v>0</v>
      </c>
      <c r="AI112" s="18">
        <f>IF(AI$2=Calculation!$F$6,0,0)</f>
        <v>0</v>
      </c>
      <c r="AJ112" s="4">
        <f>IF(AJ$2=Calculation!$F$6,Data!AG112,0)</f>
        <v>0</v>
      </c>
      <c r="AK112" s="4">
        <f>IF(AK$2=Calculation!$F$6,Data!AH112,0)</f>
        <v>178.42568493150685</v>
      </c>
      <c r="AL112" s="4">
        <f>IF(AL$2=Calculation!$F$6,Data!AI112,0)</f>
        <v>0</v>
      </c>
      <c r="AM112" s="4">
        <f>IF(AM$2=Calculation!$F$6,Data!AJ112,0)</f>
        <v>0</v>
      </c>
      <c r="AN112" s="4">
        <f>IF(AN$2=Calculation!$F$6,Data!AK112,0)</f>
        <v>0</v>
      </c>
      <c r="AO112" s="4">
        <f>IF(AO$2=Calculation!$F$6,Data!AL112,0)</f>
        <v>0</v>
      </c>
      <c r="AP112" s="4">
        <f>IF(AP$2=Calculation!$F$6,Data!AM112,0)</f>
        <v>0</v>
      </c>
      <c r="AQ112" s="6">
        <f t="shared" si="14"/>
        <v>178.42568493150685</v>
      </c>
      <c r="AR112" s="18">
        <f>IF(AR$2=Calculation!$G$6,0,0)</f>
        <v>0</v>
      </c>
      <c r="AS112" s="4">
        <f>IF(AS$2=Calculation!$G$6,Data!AN112,0)</f>
        <v>0</v>
      </c>
      <c r="AT112" s="4">
        <f>IF(AT$2=Calculation!$G$6,Data!AO112,0)</f>
        <v>0</v>
      </c>
      <c r="AU112" s="4">
        <f>IF(AU$2=Calculation!$G$6,Data!AP112,0)</f>
        <v>0</v>
      </c>
      <c r="AV112" s="4">
        <f>IF(AV$2=Calculation!$G$6,Data!AQ112,0)</f>
        <v>0</v>
      </c>
      <c r="AW112" s="4">
        <f>IF(AW$2=Calculation!$G$6,Data!AR112,0)</f>
        <v>0</v>
      </c>
      <c r="AX112" s="4">
        <f>IF(AX$2=Calculation!$G$6,Data!AS112,0)</f>
        <v>0</v>
      </c>
      <c r="AY112" s="4">
        <f>IF(AY$2=Calculation!$G$6,Data!AT112,0)</f>
        <v>0</v>
      </c>
      <c r="AZ112" s="6">
        <f t="shared" si="15"/>
        <v>0</v>
      </c>
      <c r="BA112" s="18">
        <f>IF(BA$2=Calculation!$H$6,0,0)</f>
        <v>0</v>
      </c>
      <c r="BB112" s="4">
        <f>IF(BB$2=Calculation!$H$6,Data!AU112,0)</f>
        <v>0</v>
      </c>
      <c r="BC112" s="4">
        <f>IF(BC$2=Calculation!$H$6,Data!AV112,0)</f>
        <v>29.188584474885843</v>
      </c>
      <c r="BD112" s="4">
        <f>IF(BD$2=Calculation!$H$6,Data!AW112,0)</f>
        <v>0</v>
      </c>
      <c r="BE112" s="4">
        <f>IF(BE$2=Calculation!$H$6,Data!AX112,0)</f>
        <v>0</v>
      </c>
      <c r="BF112" s="4">
        <f>IF(BF$2=Calculation!$H$6,Data!AY112,0)</f>
        <v>0</v>
      </c>
      <c r="BG112" s="4">
        <f>IF(BG$2=Calculation!$H$6,Data!AZ112,0)</f>
        <v>0</v>
      </c>
      <c r="BH112" s="4">
        <f>IF(BH$2=Calculation!$H$6,Data!BA112,0)</f>
        <v>0</v>
      </c>
      <c r="BI112" s="6">
        <f t="shared" si="16"/>
        <v>29.188584474885843</v>
      </c>
      <c r="BJ112" s="78">
        <f>IF(Calculation!$I$6="Yes",Data!BB112,0)</f>
        <v>0</v>
      </c>
      <c r="BK112" s="18">
        <f>IF(BK$2=Calculation!$M$4,0,0)</f>
        <v>0</v>
      </c>
      <c r="BL112" s="4">
        <f>IF(BL$2=Calculation!$M$4,Data!BW112,0)</f>
        <v>0</v>
      </c>
      <c r="BM112" s="4">
        <f>IF(BM$2=Calculation!$M$4,Data!BX112,0)</f>
        <v>36.0185</v>
      </c>
      <c r="BN112" s="4">
        <f>IF(BN$2=Calculation!$M$4,Data!BY112,0)</f>
        <v>0</v>
      </c>
      <c r="BO112" s="4">
        <f>IF(BO$2=Calculation!$M$4,Data!BZ112,0)</f>
        <v>0</v>
      </c>
      <c r="BP112" s="6">
        <f t="shared" si="18"/>
        <v>36.0185</v>
      </c>
      <c r="BQ112" s="4">
        <f>IF(Calculation!$K$6='Reference Data'!BQ$2,Data!BC112,0)</f>
        <v>0</v>
      </c>
      <c r="BR112" s="4">
        <f>IF(Calculation!$K$6='Reference Data'!BR$2,Data!BD112,0)</f>
        <v>0</v>
      </c>
      <c r="BS112" s="4">
        <f>IF(Calculation!$K$6='Reference Data'!BS$2,Data!BE112,0)</f>
        <v>0</v>
      </c>
      <c r="BT112" s="4">
        <f>IF(Calculation!$K$6='Reference Data'!BT$2,Data!BF112,0)</f>
        <v>402.39</v>
      </c>
      <c r="BU112" s="80">
        <f t="shared" si="19"/>
        <v>402.39</v>
      </c>
      <c r="BV112" s="18">
        <f>IF(Calculation!$L$6="Yes",IF((Calculation!J116)&lt;Calculation!K116,(Calculation!J116-Calculation!K116)*Calculation!$L$5,0),0)</f>
        <v>-68.28261883561635</v>
      </c>
      <c r="BW112" s="83">
        <f>IF(Calculation!$M$6="Yes",'Reference Data'!BP112*Calculation!$M$5,0)</f>
        <v>18.00925</v>
      </c>
      <c r="BX112" s="18">
        <f>IF(Calculation!$N$6='Reference Data'!BX$2,0,0)</f>
        <v>0</v>
      </c>
      <c r="BY112" s="4">
        <f>IF(Calculation!$N$6='Reference Data'!BY$2,Data!AU112*Calculation!$N$5,0)</f>
        <v>0</v>
      </c>
      <c r="BZ112" s="4">
        <f>IF(Calculation!$N$6='Reference Data'!BZ$2,Data!AV112*Calculation!$N$5,0)</f>
        <v>14.594292237442922</v>
      </c>
      <c r="CA112" s="4">
        <f>IF(Calculation!$N$6='Reference Data'!CA$2,Data!AW112*Calculation!$N$5,0)</f>
        <v>0</v>
      </c>
      <c r="CB112" s="4">
        <f>IF(Calculation!$N$6='Reference Data'!CB$2,Data!AX112*Calculation!$N$5,0)</f>
        <v>0</v>
      </c>
      <c r="CC112" s="4">
        <f>IF(Calculation!$N$6='Reference Data'!CC$2,Data!AY112*Calculation!$N$5,0)</f>
        <v>0</v>
      </c>
      <c r="CD112" s="4">
        <f>IF(Calculation!$N$6='Reference Data'!CD$2,Data!AZ112*Calculation!$N$5,0)</f>
        <v>0</v>
      </c>
      <c r="CE112" s="4">
        <f>IF(Calculation!$N$6='Reference Data'!CE$2,Data!BA112*Calculation!$N$5,0)</f>
        <v>0</v>
      </c>
      <c r="CF112" s="6">
        <f t="shared" si="17"/>
        <v>14.594292237442922</v>
      </c>
      <c r="CG112" s="83">
        <f>IF(Calculation!$O$6="Yes",IF((Calculation!J116-'Reference Data'!BU112)&gt;0,(Calculation!J116-'Reference Data'!BU112)*Calculation!$O$5,0),0)</f>
        <v>0</v>
      </c>
      <c r="CH112" s="6">
        <f>IF(Calculation!$P$6="Yes",'Proportional Share Calculation'!E115,0)</f>
        <v>10.592055224753032</v>
      </c>
    </row>
    <row r="113" spans="1:86" ht="15">
      <c r="A113" s="12">
        <v>10371</v>
      </c>
      <c r="B113" s="165" t="s">
        <v>119</v>
      </c>
      <c r="C113" s="18">
        <f>IF(Calculation!$C$6='Reference Data'!C$2,Data!C113,0)</f>
        <v>0</v>
      </c>
      <c r="D113" s="4">
        <f>IF(Calculation!$C$6='Reference Data'!D$2,Data!D113,0)</f>
        <v>0</v>
      </c>
      <c r="E113" s="4">
        <f>IF(Calculation!$C$6='Reference Data'!E$2,Data!E113,0)</f>
        <v>11.271588356164383</v>
      </c>
      <c r="F113" s="4">
        <f>IF(Calculation!$C$6='Reference Data'!F$2,Data!F113,0)</f>
        <v>0</v>
      </c>
      <c r="G113" s="4">
        <f>IF(Calculation!$C$6='Reference Data'!G$2,Data!G113,0)</f>
        <v>0</v>
      </c>
      <c r="H113" s="4">
        <f>IF(Calculation!$C$6='Reference Data'!H$2,Data!H113,0)</f>
        <v>0</v>
      </c>
      <c r="I113" s="4">
        <f>IF(Calculation!$C$6='Reference Data'!I$2,Data!I113,0)</f>
        <v>0</v>
      </c>
      <c r="J113" s="4">
        <f>IF(Calculation!$C$6='Reference Data'!J$2,Data!J113,0)</f>
        <v>0</v>
      </c>
      <c r="K113" s="4">
        <f>IF(Calculation!$C$6='Reference Data'!K$2,Data!K113,0)</f>
        <v>0</v>
      </c>
      <c r="L113" s="4">
        <f>IF(Calculation!$C$6='Reference Data'!L$2,Data!L113,0)</f>
        <v>0</v>
      </c>
      <c r="M113" s="4">
        <f>IF(Calculation!$C$6='Reference Data'!M$2,Data!M113,0)</f>
        <v>0</v>
      </c>
      <c r="N113" s="4">
        <f>IF(Calculation!$C$6='Reference Data'!N$2,Data!N113,0)</f>
        <v>0</v>
      </c>
      <c r="O113" s="4">
        <f>IF(Calculation!$C$6='Reference Data'!O$2,Data!O113,0)</f>
        <v>0</v>
      </c>
      <c r="P113" s="4">
        <f>IF(Calculation!$C$6='Reference Data'!P$2,Data!P113,0)</f>
        <v>0</v>
      </c>
      <c r="Q113" s="4">
        <f>IF(Calculation!$C$6='Reference Data'!Q$2,Data!Q113,0)</f>
        <v>0</v>
      </c>
      <c r="R113" s="21">
        <f t="shared" si="12"/>
        <v>11.271588356164383</v>
      </c>
      <c r="S113" s="18">
        <f>IF(Calculation!$D$6="Yes",Data!R113,0)</f>
        <v>0</v>
      </c>
      <c r="T113" s="18">
        <f>IF(T$2=Calculation!$E$6,Data!S113,0)</f>
        <v>0</v>
      </c>
      <c r="U113" s="4">
        <f>IF(U$2=Calculation!$E$6,Data!T113,0)</f>
        <v>0</v>
      </c>
      <c r="V113" s="4">
        <f>IF(V$2=Calculation!$E$6,Data!U113,0)</f>
        <v>0</v>
      </c>
      <c r="W113" s="4">
        <f>IF(W$2=Calculation!$E$6,Data!V113,0)</f>
        <v>0</v>
      </c>
      <c r="X113" s="4">
        <f>IF(X$2=Calculation!$E$6,Data!W113,0)</f>
        <v>0</v>
      </c>
      <c r="Y113" s="4">
        <f>IF(Y$2=Calculation!$E$6,Data!X113,0)</f>
        <v>0</v>
      </c>
      <c r="Z113" s="4">
        <f>IF(Z$2=Calculation!$E$6,Data!Y113,0)</f>
        <v>0</v>
      </c>
      <c r="AA113" s="4">
        <f>IF(AA$2=Calculation!$E$6,Data!Z113,0)</f>
        <v>0</v>
      </c>
      <c r="AB113" s="4">
        <f>IF(AB$2=Calculation!$E$6,Data!AA113,0)</f>
        <v>0</v>
      </c>
      <c r="AC113" s="4">
        <f>IF(AC$2=Calculation!$E$6,Data!AB113,0)</f>
        <v>0</v>
      </c>
      <c r="AD113" s="4">
        <f>IF(AD$2=Calculation!$E$6,Data!AC113,0)</f>
        <v>0</v>
      </c>
      <c r="AE113" s="4">
        <f>IF(AE$2=Calculation!$E$6,Data!AD113,0)</f>
        <v>0</v>
      </c>
      <c r="AF113" s="4">
        <f>IF(AF$2=Calculation!$E$6,Data!AE113,0)</f>
        <v>0</v>
      </c>
      <c r="AG113" s="4">
        <f>IF(AG$2=Calculation!$E$6,Data!AF113,0)</f>
        <v>0</v>
      </c>
      <c r="AH113" s="6">
        <f t="shared" si="13"/>
        <v>0</v>
      </c>
      <c r="AI113" s="18">
        <f>IF(AI$2=Calculation!$F$6,0,0)</f>
        <v>0</v>
      </c>
      <c r="AJ113" s="4">
        <f>IF(AJ$2=Calculation!$F$6,Data!AG113,0)</f>
        <v>0</v>
      </c>
      <c r="AK113" s="4">
        <f>IF(AK$2=Calculation!$F$6,Data!AH113,0)</f>
        <v>0</v>
      </c>
      <c r="AL113" s="4">
        <f>IF(AL$2=Calculation!$F$6,Data!AI113,0)</f>
        <v>0</v>
      </c>
      <c r="AM113" s="4">
        <f>IF(AM$2=Calculation!$F$6,Data!AJ113,0)</f>
        <v>0</v>
      </c>
      <c r="AN113" s="4">
        <f>IF(AN$2=Calculation!$F$6,Data!AK113,0)</f>
        <v>0</v>
      </c>
      <c r="AO113" s="4">
        <f>IF(AO$2=Calculation!$F$6,Data!AL113,0)</f>
        <v>0</v>
      </c>
      <c r="AP113" s="4">
        <f>IF(AP$2=Calculation!$F$6,Data!AM113,0)</f>
        <v>0</v>
      </c>
      <c r="AQ113" s="6">
        <f t="shared" si="14"/>
        <v>0</v>
      </c>
      <c r="AR113" s="18">
        <f>IF(AR$2=Calculation!$G$6,0,0)</f>
        <v>0</v>
      </c>
      <c r="AS113" s="4">
        <f>IF(AS$2=Calculation!$G$6,Data!AN113,0)</f>
        <v>0</v>
      </c>
      <c r="AT113" s="4">
        <f>IF(AT$2=Calculation!$G$6,Data!AO113,0)</f>
        <v>0</v>
      </c>
      <c r="AU113" s="4">
        <f>IF(AU$2=Calculation!$G$6,Data!AP113,0)</f>
        <v>0</v>
      </c>
      <c r="AV113" s="4">
        <f>IF(AV$2=Calculation!$G$6,Data!AQ113,0)</f>
        <v>0</v>
      </c>
      <c r="AW113" s="4">
        <f>IF(AW$2=Calculation!$G$6,Data!AR113,0)</f>
        <v>0</v>
      </c>
      <c r="AX113" s="4">
        <f>IF(AX$2=Calculation!$G$6,Data!AS113,0)</f>
        <v>0</v>
      </c>
      <c r="AY113" s="4">
        <f>IF(AY$2=Calculation!$G$6,Data!AT113,0)</f>
        <v>0</v>
      </c>
      <c r="AZ113" s="6">
        <f t="shared" si="15"/>
        <v>0</v>
      </c>
      <c r="BA113" s="18">
        <f>IF(BA$2=Calculation!$H$6,0,0)</f>
        <v>0</v>
      </c>
      <c r="BB113" s="4">
        <f>IF(BB$2=Calculation!$H$6,Data!AU113,0)</f>
        <v>0</v>
      </c>
      <c r="BC113" s="4">
        <f>IF(BC$2=Calculation!$H$6,Data!AV113,0)</f>
        <v>0</v>
      </c>
      <c r="BD113" s="4">
        <f>IF(BD$2=Calculation!$H$6,Data!AW113,0)</f>
        <v>0</v>
      </c>
      <c r="BE113" s="4">
        <f>IF(BE$2=Calculation!$H$6,Data!AX113,0)</f>
        <v>0</v>
      </c>
      <c r="BF113" s="4">
        <f>IF(BF$2=Calculation!$H$6,Data!AY113,0)</f>
        <v>0</v>
      </c>
      <c r="BG113" s="4">
        <f>IF(BG$2=Calculation!$H$6,Data!AZ113,0)</f>
        <v>0</v>
      </c>
      <c r="BH113" s="4">
        <f>IF(BH$2=Calculation!$H$6,Data!BA113,0)</f>
        <v>0</v>
      </c>
      <c r="BI113" s="6">
        <f t="shared" si="16"/>
        <v>0</v>
      </c>
      <c r="BJ113" s="78">
        <f>IF(Calculation!$I$6="Yes",Data!BB113,0)</f>
        <v>0</v>
      </c>
      <c r="BK113" s="18">
        <f>IF(BK$2=Calculation!$M$4,0,0)</f>
        <v>0</v>
      </c>
      <c r="BL113" s="4">
        <f>IF(BL$2=Calculation!$M$4,Data!BW113,0)</f>
        <v>0</v>
      </c>
      <c r="BM113" s="4">
        <f>IF(BM$2=Calculation!$M$4,Data!BX113,0)</f>
        <v>0</v>
      </c>
      <c r="BN113" s="4">
        <f>IF(BN$2=Calculation!$M$4,Data!BY113,0)</f>
        <v>0</v>
      </c>
      <c r="BO113" s="4">
        <f>IF(BO$2=Calculation!$M$4,Data!BZ113,0)</f>
        <v>0</v>
      </c>
      <c r="BP113" s="6">
        <f t="shared" si="18"/>
        <v>0</v>
      </c>
      <c r="BQ113" s="4">
        <f>IF(Calculation!$K$6='Reference Data'!BQ$2,Data!BC113,0)</f>
        <v>0</v>
      </c>
      <c r="BR113" s="4">
        <f>IF(Calculation!$K$6='Reference Data'!BR$2,Data!BD113,0)</f>
        <v>0</v>
      </c>
      <c r="BS113" s="4">
        <f>IF(Calculation!$K$6='Reference Data'!BS$2,Data!BE113,0)</f>
        <v>0</v>
      </c>
      <c r="BT113" s="4">
        <f>IF(Calculation!$K$6='Reference Data'!BT$2,Data!BF113,0)</f>
        <v>11.032</v>
      </c>
      <c r="BU113" s="80">
        <f t="shared" si="19"/>
        <v>11.032</v>
      </c>
      <c r="BV113" s="18">
        <f>IF(Calculation!$L$6="Yes",IF((Calculation!J117)&lt;Calculation!K117,(Calculation!J117-Calculation!K117)*Calculation!$L$5,0),0)</f>
        <v>0</v>
      </c>
      <c r="BW113" s="83">
        <f>IF(Calculation!$M$6="Yes",'Reference Data'!BP113*Calculation!$M$5,0)</f>
        <v>0</v>
      </c>
      <c r="BX113" s="18">
        <f>IF(Calculation!$N$6='Reference Data'!BX$2,0,0)</f>
        <v>0</v>
      </c>
      <c r="BY113" s="4">
        <f>IF(Calculation!$N$6='Reference Data'!BY$2,Data!AU113*Calculation!$N$5,0)</f>
        <v>0</v>
      </c>
      <c r="BZ113" s="4">
        <f>IF(Calculation!$N$6='Reference Data'!BZ$2,Data!AV113*Calculation!$N$5,0)</f>
        <v>0</v>
      </c>
      <c r="CA113" s="4">
        <f>IF(Calculation!$N$6='Reference Data'!CA$2,Data!AW113*Calculation!$N$5,0)</f>
        <v>0</v>
      </c>
      <c r="CB113" s="4">
        <f>IF(Calculation!$N$6='Reference Data'!CB$2,Data!AX113*Calculation!$N$5,0)</f>
        <v>0</v>
      </c>
      <c r="CC113" s="4">
        <f>IF(Calculation!$N$6='Reference Data'!CC$2,Data!AY113*Calculation!$N$5,0)</f>
        <v>0</v>
      </c>
      <c r="CD113" s="4">
        <f>IF(Calculation!$N$6='Reference Data'!CD$2,Data!AZ113*Calculation!$N$5,0)</f>
        <v>0</v>
      </c>
      <c r="CE113" s="4">
        <f>IF(Calculation!$N$6='Reference Data'!CE$2,Data!BA113*Calculation!$N$5,0)</f>
        <v>0</v>
      </c>
      <c r="CF113" s="6">
        <f t="shared" si="17"/>
        <v>0</v>
      </c>
      <c r="CG113" s="83">
        <f>IF(Calculation!$O$6="Yes",IF((Calculation!J117-'Reference Data'!BU113)&gt;0,(Calculation!J117-'Reference Data'!BU113)*Calculation!$O$5,0),0)</f>
        <v>0.0598970890410957</v>
      </c>
      <c r="CH113" s="6">
        <f>IF(Calculation!$P$6="Yes",'Proportional Share Calculation'!E116,0)</f>
        <v>0.32037765721438416</v>
      </c>
    </row>
    <row r="114" spans="1:86" ht="15">
      <c r="A114" s="12">
        <v>10376</v>
      </c>
      <c r="B114" s="165" t="s">
        <v>120</v>
      </c>
      <c r="C114" s="18">
        <f>IF(Calculation!$C$6='Reference Data'!C$2,Data!C114,0)</f>
        <v>0</v>
      </c>
      <c r="D114" s="4">
        <f>IF(Calculation!$C$6='Reference Data'!D$2,Data!D114,0)</f>
        <v>0</v>
      </c>
      <c r="E114" s="4">
        <f>IF(Calculation!$C$6='Reference Data'!E$2,Data!E114,0)</f>
        <v>55.93861027397261</v>
      </c>
      <c r="F114" s="4">
        <f>IF(Calculation!$C$6='Reference Data'!F$2,Data!F114,0)</f>
        <v>0</v>
      </c>
      <c r="G114" s="4">
        <f>IF(Calculation!$C$6='Reference Data'!G$2,Data!G114,0)</f>
        <v>0</v>
      </c>
      <c r="H114" s="4">
        <f>IF(Calculation!$C$6='Reference Data'!H$2,Data!H114,0)</f>
        <v>0</v>
      </c>
      <c r="I114" s="4">
        <f>IF(Calculation!$C$6='Reference Data'!I$2,Data!I114,0)</f>
        <v>0</v>
      </c>
      <c r="J114" s="4">
        <f>IF(Calculation!$C$6='Reference Data'!J$2,Data!J114,0)</f>
        <v>0</v>
      </c>
      <c r="K114" s="4">
        <f>IF(Calculation!$C$6='Reference Data'!K$2,Data!K114,0)</f>
        <v>0</v>
      </c>
      <c r="L114" s="4">
        <f>IF(Calculation!$C$6='Reference Data'!L$2,Data!L114,0)</f>
        <v>0</v>
      </c>
      <c r="M114" s="4">
        <f>IF(Calculation!$C$6='Reference Data'!M$2,Data!M114,0)</f>
        <v>0</v>
      </c>
      <c r="N114" s="4">
        <f>IF(Calculation!$C$6='Reference Data'!N$2,Data!N114,0)</f>
        <v>0</v>
      </c>
      <c r="O114" s="4">
        <f>IF(Calculation!$C$6='Reference Data'!O$2,Data!O114,0)</f>
        <v>0</v>
      </c>
      <c r="P114" s="4">
        <f>IF(Calculation!$C$6='Reference Data'!P$2,Data!P114,0)</f>
        <v>0</v>
      </c>
      <c r="Q114" s="4">
        <f>IF(Calculation!$C$6='Reference Data'!Q$2,Data!Q114,0)</f>
        <v>0</v>
      </c>
      <c r="R114" s="21">
        <f t="shared" si="12"/>
        <v>55.93861027397261</v>
      </c>
      <c r="S114" s="18">
        <f>IF(Calculation!$D$6="Yes",Data!R114,0)</f>
        <v>0</v>
      </c>
      <c r="T114" s="18">
        <f>IF(T$2=Calculation!$E$6,Data!S114,0)</f>
        <v>0</v>
      </c>
      <c r="U114" s="4">
        <f>IF(U$2=Calculation!$E$6,Data!T114,0)</f>
        <v>0</v>
      </c>
      <c r="V114" s="4">
        <f>IF(V$2=Calculation!$E$6,Data!U114,0)</f>
        <v>0</v>
      </c>
      <c r="W114" s="4">
        <f>IF(W$2=Calculation!$E$6,Data!V114,0)</f>
        <v>0</v>
      </c>
      <c r="X114" s="4">
        <f>IF(X$2=Calculation!$E$6,Data!W114,0)</f>
        <v>0</v>
      </c>
      <c r="Y114" s="4">
        <f>IF(Y$2=Calculation!$E$6,Data!X114,0)</f>
        <v>0</v>
      </c>
      <c r="Z114" s="4">
        <f>IF(Z$2=Calculation!$E$6,Data!Y114,0)</f>
        <v>0</v>
      </c>
      <c r="AA114" s="4">
        <f>IF(AA$2=Calculation!$E$6,Data!Z114,0)</f>
        <v>0</v>
      </c>
      <c r="AB114" s="4">
        <f>IF(AB$2=Calculation!$E$6,Data!AA114,0)</f>
        <v>0</v>
      </c>
      <c r="AC114" s="4">
        <f>IF(AC$2=Calculation!$E$6,Data!AB114,0)</f>
        <v>0</v>
      </c>
      <c r="AD114" s="4">
        <f>IF(AD$2=Calculation!$E$6,Data!AC114,0)</f>
        <v>0</v>
      </c>
      <c r="AE114" s="4">
        <f>IF(AE$2=Calculation!$E$6,Data!AD114,0)</f>
        <v>0</v>
      </c>
      <c r="AF114" s="4">
        <f>IF(AF$2=Calculation!$E$6,Data!AE114,0)</f>
        <v>0</v>
      </c>
      <c r="AG114" s="4">
        <f>IF(AG$2=Calculation!$E$6,Data!AF114,0)</f>
        <v>0</v>
      </c>
      <c r="AH114" s="6">
        <f t="shared" si="13"/>
        <v>0</v>
      </c>
      <c r="AI114" s="18">
        <f>IF(AI$2=Calculation!$F$6,0,0)</f>
        <v>0</v>
      </c>
      <c r="AJ114" s="4">
        <f>IF(AJ$2=Calculation!$F$6,Data!AG114,0)</f>
        <v>0</v>
      </c>
      <c r="AK114" s="4">
        <f>IF(AK$2=Calculation!$F$6,Data!AH114,0)</f>
        <v>0</v>
      </c>
      <c r="AL114" s="4">
        <f>IF(AL$2=Calculation!$F$6,Data!AI114,0)</f>
        <v>0</v>
      </c>
      <c r="AM114" s="4">
        <f>IF(AM$2=Calculation!$F$6,Data!AJ114,0)</f>
        <v>0</v>
      </c>
      <c r="AN114" s="4">
        <f>IF(AN$2=Calculation!$F$6,Data!AK114,0)</f>
        <v>0</v>
      </c>
      <c r="AO114" s="4">
        <f>IF(AO$2=Calculation!$F$6,Data!AL114,0)</f>
        <v>0</v>
      </c>
      <c r="AP114" s="4">
        <f>IF(AP$2=Calculation!$F$6,Data!AM114,0)</f>
        <v>0</v>
      </c>
      <c r="AQ114" s="6">
        <f t="shared" si="14"/>
        <v>0</v>
      </c>
      <c r="AR114" s="18">
        <f>IF(AR$2=Calculation!$G$6,0,0)</f>
        <v>0</v>
      </c>
      <c r="AS114" s="4">
        <f>IF(AS$2=Calculation!$G$6,Data!AN114,0)</f>
        <v>0</v>
      </c>
      <c r="AT114" s="4">
        <f>IF(AT$2=Calculation!$G$6,Data!AO114,0)</f>
        <v>0.6973744292237443</v>
      </c>
      <c r="AU114" s="4">
        <f>IF(AU$2=Calculation!$G$6,Data!AP114,0)</f>
        <v>0</v>
      </c>
      <c r="AV114" s="4">
        <f>IF(AV$2=Calculation!$G$6,Data!AQ114,0)</f>
        <v>0</v>
      </c>
      <c r="AW114" s="4">
        <f>IF(AW$2=Calculation!$G$6,Data!AR114,0)</f>
        <v>0</v>
      </c>
      <c r="AX114" s="4">
        <f>IF(AX$2=Calculation!$G$6,Data!AS114,0)</f>
        <v>0</v>
      </c>
      <c r="AY114" s="4">
        <f>IF(AY$2=Calculation!$G$6,Data!AT114,0)</f>
        <v>0</v>
      </c>
      <c r="AZ114" s="6">
        <f t="shared" si="15"/>
        <v>0.6973744292237443</v>
      </c>
      <c r="BA114" s="18">
        <f>IF(BA$2=Calculation!$H$6,0,0)</f>
        <v>0</v>
      </c>
      <c r="BB114" s="4">
        <f>IF(BB$2=Calculation!$H$6,Data!AU114,0)</f>
        <v>0</v>
      </c>
      <c r="BC114" s="4">
        <f>IF(BC$2=Calculation!$H$6,Data!AV114,0)</f>
        <v>0</v>
      </c>
      <c r="BD114" s="4">
        <f>IF(BD$2=Calculation!$H$6,Data!AW114,0)</f>
        <v>0</v>
      </c>
      <c r="BE114" s="4">
        <f>IF(BE$2=Calculation!$H$6,Data!AX114,0)</f>
        <v>0</v>
      </c>
      <c r="BF114" s="4">
        <f>IF(BF$2=Calculation!$H$6,Data!AY114,0)</f>
        <v>0</v>
      </c>
      <c r="BG114" s="4">
        <f>IF(BG$2=Calculation!$H$6,Data!AZ114,0)</f>
        <v>0</v>
      </c>
      <c r="BH114" s="4">
        <f>IF(BH$2=Calculation!$H$6,Data!BA114,0)</f>
        <v>0</v>
      </c>
      <c r="BI114" s="6">
        <f t="shared" si="16"/>
        <v>0</v>
      </c>
      <c r="BJ114" s="78">
        <f>IF(Calculation!$I$6="Yes",Data!BB114,0)</f>
        <v>0</v>
      </c>
      <c r="BK114" s="18">
        <f>IF(BK$2=Calculation!$M$4,0,0)</f>
        <v>0</v>
      </c>
      <c r="BL114" s="4">
        <f>IF(BL$2=Calculation!$M$4,Data!BW114,0)</f>
        <v>0</v>
      </c>
      <c r="BM114" s="4">
        <f>IF(BM$2=Calculation!$M$4,Data!BX114,0)</f>
        <v>0.309</v>
      </c>
      <c r="BN114" s="4">
        <f>IF(BN$2=Calculation!$M$4,Data!BY114,0)</f>
        <v>0</v>
      </c>
      <c r="BO114" s="4">
        <f>IF(BO$2=Calculation!$M$4,Data!BZ114,0)</f>
        <v>0</v>
      </c>
      <c r="BP114" s="6">
        <f t="shared" si="18"/>
        <v>0.309</v>
      </c>
      <c r="BQ114" s="4">
        <f>IF(Calculation!$K$6='Reference Data'!BQ$2,Data!BC114,0)</f>
        <v>0</v>
      </c>
      <c r="BR114" s="4">
        <f>IF(Calculation!$K$6='Reference Data'!BR$2,Data!BD114,0)</f>
        <v>0</v>
      </c>
      <c r="BS114" s="4">
        <f>IF(Calculation!$K$6='Reference Data'!BS$2,Data!BE114,0)</f>
        <v>0</v>
      </c>
      <c r="BT114" s="4">
        <f>IF(Calculation!$K$6='Reference Data'!BT$2,Data!BF114,0)</f>
        <v>56.029</v>
      </c>
      <c r="BU114" s="80">
        <f t="shared" si="19"/>
        <v>56.029</v>
      </c>
      <c r="BV114" s="18">
        <f>IF(Calculation!$L$6="Yes",IF((Calculation!J118)&lt;Calculation!K118,(Calculation!J118-Calculation!K118)*Calculation!$L$5,0),0)</f>
        <v>-0.7877641552511392</v>
      </c>
      <c r="BW114" s="83">
        <f>IF(Calculation!$M$6="Yes",'Reference Data'!BP114*Calculation!$M$5,0)</f>
        <v>0.1545</v>
      </c>
      <c r="BX114" s="18">
        <f>IF(Calculation!$N$6='Reference Data'!BX$2,0,0)</f>
        <v>0</v>
      </c>
      <c r="BY114" s="4">
        <f>IF(Calculation!$N$6='Reference Data'!BY$2,Data!AU114*Calculation!$N$5,0)</f>
        <v>0</v>
      </c>
      <c r="BZ114" s="4">
        <f>IF(Calculation!$N$6='Reference Data'!BZ$2,Data!AV114*Calculation!$N$5,0)</f>
        <v>0</v>
      </c>
      <c r="CA114" s="4">
        <f>IF(Calculation!$N$6='Reference Data'!CA$2,Data!AW114*Calculation!$N$5,0)</f>
        <v>0</v>
      </c>
      <c r="CB114" s="4">
        <f>IF(Calculation!$N$6='Reference Data'!CB$2,Data!AX114*Calculation!$N$5,0)</f>
        <v>0</v>
      </c>
      <c r="CC114" s="4">
        <f>IF(Calculation!$N$6='Reference Data'!CC$2,Data!AY114*Calculation!$N$5,0)</f>
        <v>0</v>
      </c>
      <c r="CD114" s="4">
        <f>IF(Calculation!$N$6='Reference Data'!CD$2,Data!AZ114*Calculation!$N$5,0)</f>
        <v>0</v>
      </c>
      <c r="CE114" s="4">
        <f>IF(Calculation!$N$6='Reference Data'!CE$2,Data!BA114*Calculation!$N$5,0)</f>
        <v>0</v>
      </c>
      <c r="CF114" s="6">
        <f t="shared" si="17"/>
        <v>0</v>
      </c>
      <c r="CG114" s="83">
        <f>IF(Calculation!$O$6="Yes",IF((Calculation!J118-'Reference Data'!BU114)&gt;0,(Calculation!J118-'Reference Data'!BU114)*Calculation!$O$5,0),0)</f>
        <v>0</v>
      </c>
      <c r="CH114" s="6">
        <f>IF(Calculation!$P$6="Yes",'Proportional Share Calculation'!E117,0)</f>
        <v>1.6000469466257747</v>
      </c>
    </row>
    <row r="115" spans="1:86" ht="15">
      <c r="A115" s="12">
        <v>10378</v>
      </c>
      <c r="B115" s="165" t="s">
        <v>121</v>
      </c>
      <c r="C115" s="18">
        <f>IF(Calculation!$C$6='Reference Data'!C$2,Data!C115,0)</f>
        <v>0</v>
      </c>
      <c r="D115" s="4">
        <f>IF(Calculation!$C$6='Reference Data'!D$2,Data!D115,0)</f>
        <v>0</v>
      </c>
      <c r="E115" s="4">
        <f>IF(Calculation!$C$6='Reference Data'!E$2,Data!E115,0)</f>
        <v>2.0274664383561647</v>
      </c>
      <c r="F115" s="4">
        <f>IF(Calculation!$C$6='Reference Data'!F$2,Data!F115,0)</f>
        <v>0</v>
      </c>
      <c r="G115" s="4">
        <f>IF(Calculation!$C$6='Reference Data'!G$2,Data!G115,0)</f>
        <v>0</v>
      </c>
      <c r="H115" s="4">
        <f>IF(Calculation!$C$6='Reference Data'!H$2,Data!H115,0)</f>
        <v>0</v>
      </c>
      <c r="I115" s="4">
        <f>IF(Calculation!$C$6='Reference Data'!I$2,Data!I115,0)</f>
        <v>0</v>
      </c>
      <c r="J115" s="4">
        <f>IF(Calculation!$C$6='Reference Data'!J$2,Data!J115,0)</f>
        <v>0</v>
      </c>
      <c r="K115" s="4">
        <f>IF(Calculation!$C$6='Reference Data'!K$2,Data!K115,0)</f>
        <v>0</v>
      </c>
      <c r="L115" s="4">
        <f>IF(Calculation!$C$6='Reference Data'!L$2,Data!L115,0)</f>
        <v>0</v>
      </c>
      <c r="M115" s="4">
        <f>IF(Calculation!$C$6='Reference Data'!M$2,Data!M115,0)</f>
        <v>0</v>
      </c>
      <c r="N115" s="4">
        <f>IF(Calculation!$C$6='Reference Data'!N$2,Data!N115,0)</f>
        <v>0</v>
      </c>
      <c r="O115" s="4">
        <f>IF(Calculation!$C$6='Reference Data'!O$2,Data!O115,0)</f>
        <v>0</v>
      </c>
      <c r="P115" s="4">
        <f>IF(Calculation!$C$6='Reference Data'!P$2,Data!P115,0)</f>
        <v>0</v>
      </c>
      <c r="Q115" s="4">
        <f>IF(Calculation!$C$6='Reference Data'!Q$2,Data!Q115,0)</f>
        <v>0</v>
      </c>
      <c r="R115" s="21">
        <f t="shared" si="12"/>
        <v>2.0274664383561647</v>
      </c>
      <c r="S115" s="18">
        <f>IF(Calculation!$D$6="Yes",Data!R115,0)</f>
        <v>0</v>
      </c>
      <c r="T115" s="18">
        <f>IF(T$2=Calculation!$E$6,Data!S115,0)</f>
        <v>0</v>
      </c>
      <c r="U115" s="4">
        <f>IF(U$2=Calculation!$E$6,Data!T115,0)</f>
        <v>0</v>
      </c>
      <c r="V115" s="4">
        <f>IF(V$2=Calculation!$E$6,Data!U115,0)</f>
        <v>0</v>
      </c>
      <c r="W115" s="4">
        <f>IF(W$2=Calculation!$E$6,Data!V115,0)</f>
        <v>0</v>
      </c>
      <c r="X115" s="4">
        <f>IF(X$2=Calculation!$E$6,Data!W115,0)</f>
        <v>0</v>
      </c>
      <c r="Y115" s="4">
        <f>IF(Y$2=Calculation!$E$6,Data!X115,0)</f>
        <v>0</v>
      </c>
      <c r="Z115" s="4">
        <f>IF(Z$2=Calculation!$E$6,Data!Y115,0)</f>
        <v>0</v>
      </c>
      <c r="AA115" s="4">
        <f>IF(AA$2=Calculation!$E$6,Data!Z115,0)</f>
        <v>0</v>
      </c>
      <c r="AB115" s="4">
        <f>IF(AB$2=Calculation!$E$6,Data!AA115,0)</f>
        <v>0</v>
      </c>
      <c r="AC115" s="4">
        <f>IF(AC$2=Calculation!$E$6,Data!AB115,0)</f>
        <v>0</v>
      </c>
      <c r="AD115" s="4">
        <f>IF(AD$2=Calculation!$E$6,Data!AC115,0)</f>
        <v>0</v>
      </c>
      <c r="AE115" s="4">
        <f>IF(AE$2=Calculation!$E$6,Data!AD115,0)</f>
        <v>0</v>
      </c>
      <c r="AF115" s="4">
        <f>IF(AF$2=Calculation!$E$6,Data!AE115,0)</f>
        <v>0</v>
      </c>
      <c r="AG115" s="4">
        <f>IF(AG$2=Calculation!$E$6,Data!AF115,0)</f>
        <v>0</v>
      </c>
      <c r="AH115" s="6">
        <f t="shared" si="13"/>
        <v>0</v>
      </c>
      <c r="AI115" s="18">
        <f>IF(AI$2=Calculation!$F$6,0,0)</f>
        <v>0</v>
      </c>
      <c r="AJ115" s="4">
        <f>IF(AJ$2=Calculation!$F$6,Data!AG115,0)</f>
        <v>0</v>
      </c>
      <c r="AK115" s="4">
        <f>IF(AK$2=Calculation!$F$6,Data!AH115,0)</f>
        <v>0</v>
      </c>
      <c r="AL115" s="4">
        <f>IF(AL$2=Calculation!$F$6,Data!AI115,0)</f>
        <v>0</v>
      </c>
      <c r="AM115" s="4">
        <f>IF(AM$2=Calculation!$F$6,Data!AJ115,0)</f>
        <v>0</v>
      </c>
      <c r="AN115" s="4">
        <f>IF(AN$2=Calculation!$F$6,Data!AK115,0)</f>
        <v>0</v>
      </c>
      <c r="AO115" s="4">
        <f>IF(AO$2=Calculation!$F$6,Data!AL115,0)</f>
        <v>0</v>
      </c>
      <c r="AP115" s="4">
        <f>IF(AP$2=Calculation!$F$6,Data!AM115,0)</f>
        <v>0</v>
      </c>
      <c r="AQ115" s="6">
        <f t="shared" si="14"/>
        <v>0</v>
      </c>
      <c r="AR115" s="18">
        <f>IF(AR$2=Calculation!$G$6,0,0)</f>
        <v>0</v>
      </c>
      <c r="AS115" s="4">
        <f>IF(AS$2=Calculation!$G$6,Data!AN115,0)</f>
        <v>0</v>
      </c>
      <c r="AT115" s="4">
        <f>IF(AT$2=Calculation!$G$6,Data!AO115,0)</f>
        <v>0</v>
      </c>
      <c r="AU115" s="4">
        <f>IF(AU$2=Calculation!$G$6,Data!AP115,0)</f>
        <v>0</v>
      </c>
      <c r="AV115" s="4">
        <f>IF(AV$2=Calculation!$G$6,Data!AQ115,0)</f>
        <v>0</v>
      </c>
      <c r="AW115" s="4">
        <f>IF(AW$2=Calculation!$G$6,Data!AR115,0)</f>
        <v>0</v>
      </c>
      <c r="AX115" s="4">
        <f>IF(AX$2=Calculation!$G$6,Data!AS115,0)</f>
        <v>0</v>
      </c>
      <c r="AY115" s="4">
        <f>IF(AY$2=Calculation!$G$6,Data!AT115,0)</f>
        <v>0</v>
      </c>
      <c r="AZ115" s="6">
        <f t="shared" si="15"/>
        <v>0</v>
      </c>
      <c r="BA115" s="18">
        <f>IF(BA$2=Calculation!$H$6,0,0)</f>
        <v>0</v>
      </c>
      <c r="BB115" s="4">
        <f>IF(BB$2=Calculation!$H$6,Data!AU115,0)</f>
        <v>0</v>
      </c>
      <c r="BC115" s="4">
        <f>IF(BC$2=Calculation!$H$6,Data!AV115,0)</f>
        <v>0</v>
      </c>
      <c r="BD115" s="4">
        <f>IF(BD$2=Calculation!$H$6,Data!AW115,0)</f>
        <v>0</v>
      </c>
      <c r="BE115" s="4">
        <f>IF(BE$2=Calculation!$H$6,Data!AX115,0)</f>
        <v>0</v>
      </c>
      <c r="BF115" s="4">
        <f>IF(BF$2=Calculation!$H$6,Data!AY115,0)</f>
        <v>0</v>
      </c>
      <c r="BG115" s="4">
        <f>IF(BG$2=Calculation!$H$6,Data!AZ115,0)</f>
        <v>0</v>
      </c>
      <c r="BH115" s="4">
        <f>IF(BH$2=Calculation!$H$6,Data!BA115,0)</f>
        <v>0</v>
      </c>
      <c r="BI115" s="6">
        <f t="shared" si="16"/>
        <v>0</v>
      </c>
      <c r="BJ115" s="78">
        <f>IF(Calculation!$I$6="Yes",Data!BB115,0)</f>
        <v>0</v>
      </c>
      <c r="BK115" s="18">
        <f>IF(BK$2=Calculation!$M$4,0,0)</f>
        <v>0</v>
      </c>
      <c r="BL115" s="4">
        <f>IF(BL$2=Calculation!$M$4,Data!BW115,0)</f>
        <v>0</v>
      </c>
      <c r="BM115" s="4">
        <f>IF(BM$2=Calculation!$M$4,Data!BX115,0)</f>
        <v>0</v>
      </c>
      <c r="BN115" s="4">
        <f>IF(BN$2=Calculation!$M$4,Data!BY115,0)</f>
        <v>0</v>
      </c>
      <c r="BO115" s="4">
        <f>IF(BO$2=Calculation!$M$4,Data!BZ115,0)</f>
        <v>0</v>
      </c>
      <c r="BP115" s="6">
        <f t="shared" si="18"/>
        <v>0</v>
      </c>
      <c r="BQ115" s="4">
        <f>IF(Calculation!$K$6='Reference Data'!BQ$2,Data!BC115,0)</f>
        <v>0</v>
      </c>
      <c r="BR115" s="4">
        <f>IF(Calculation!$K$6='Reference Data'!BR$2,Data!BD115,0)</f>
        <v>0</v>
      </c>
      <c r="BS115" s="4">
        <f>IF(Calculation!$K$6='Reference Data'!BS$2,Data!BE115,0)</f>
        <v>0</v>
      </c>
      <c r="BT115" s="4">
        <f>IF(Calculation!$K$6='Reference Data'!BT$2,Data!BF115,0)</f>
        <v>2.021</v>
      </c>
      <c r="BU115" s="80">
        <f t="shared" si="19"/>
        <v>2.021</v>
      </c>
      <c r="BV115" s="18">
        <f>IF(Calculation!$L$6="Yes",IF((Calculation!J119)&lt;Calculation!K119,(Calculation!J119-Calculation!K119)*Calculation!$L$5,0),0)</f>
        <v>0</v>
      </c>
      <c r="BW115" s="83">
        <f>IF(Calculation!$M$6="Yes",'Reference Data'!BP115*Calculation!$M$5,0)</f>
        <v>0</v>
      </c>
      <c r="BX115" s="18">
        <f>IF(Calculation!$N$6='Reference Data'!BX$2,0,0)</f>
        <v>0</v>
      </c>
      <c r="BY115" s="4">
        <f>IF(Calculation!$N$6='Reference Data'!BY$2,Data!AU115*Calculation!$N$5,0)</f>
        <v>0</v>
      </c>
      <c r="BZ115" s="4">
        <f>IF(Calculation!$N$6='Reference Data'!BZ$2,Data!AV115*Calculation!$N$5,0)</f>
        <v>0</v>
      </c>
      <c r="CA115" s="4">
        <f>IF(Calculation!$N$6='Reference Data'!CA$2,Data!AW115*Calculation!$N$5,0)</f>
        <v>0</v>
      </c>
      <c r="CB115" s="4">
        <f>IF(Calculation!$N$6='Reference Data'!CB$2,Data!AX115*Calculation!$N$5,0)</f>
        <v>0</v>
      </c>
      <c r="CC115" s="4">
        <f>IF(Calculation!$N$6='Reference Data'!CC$2,Data!AY115*Calculation!$N$5,0)</f>
        <v>0</v>
      </c>
      <c r="CD115" s="4">
        <f>IF(Calculation!$N$6='Reference Data'!CD$2,Data!AZ115*Calculation!$N$5,0)</f>
        <v>0</v>
      </c>
      <c r="CE115" s="4">
        <f>IF(Calculation!$N$6='Reference Data'!CE$2,Data!BA115*Calculation!$N$5,0)</f>
        <v>0</v>
      </c>
      <c r="CF115" s="6">
        <f t="shared" si="17"/>
        <v>0</v>
      </c>
      <c r="CG115" s="83">
        <f>IF(Calculation!$O$6="Yes",IF((Calculation!J119-'Reference Data'!BU115)&gt;0,(Calculation!J119-'Reference Data'!BU115)*Calculation!$O$5,0),0)</f>
        <v>0.0016166095890411958</v>
      </c>
      <c r="CH115" s="6">
        <f>IF(Calculation!$P$6="Yes",'Proportional Share Calculation'!E118,0)</f>
        <v>0.05842113081478815</v>
      </c>
    </row>
    <row r="116" spans="1:86" ht="15">
      <c r="A116" s="12">
        <v>10379</v>
      </c>
      <c r="B116" s="165" t="s">
        <v>122</v>
      </c>
      <c r="C116" s="18">
        <f>IF(Calculation!$C$6='Reference Data'!C$2,Data!C116,0)</f>
        <v>0</v>
      </c>
      <c r="D116" s="4">
        <f>IF(Calculation!$C$6='Reference Data'!D$2,Data!D116,0)</f>
        <v>0</v>
      </c>
      <c r="E116" s="4">
        <f>IF(Calculation!$C$6='Reference Data'!E$2,Data!E116,0)</f>
        <v>4.504687442922373</v>
      </c>
      <c r="F116" s="4">
        <f>IF(Calculation!$C$6='Reference Data'!F$2,Data!F116,0)</f>
        <v>0</v>
      </c>
      <c r="G116" s="4">
        <f>IF(Calculation!$C$6='Reference Data'!G$2,Data!G116,0)</f>
        <v>0</v>
      </c>
      <c r="H116" s="4">
        <f>IF(Calculation!$C$6='Reference Data'!H$2,Data!H116,0)</f>
        <v>0</v>
      </c>
      <c r="I116" s="4">
        <f>IF(Calculation!$C$6='Reference Data'!I$2,Data!I116,0)</f>
        <v>0</v>
      </c>
      <c r="J116" s="4">
        <f>IF(Calculation!$C$6='Reference Data'!J$2,Data!J116,0)</f>
        <v>0</v>
      </c>
      <c r="K116" s="4">
        <f>IF(Calculation!$C$6='Reference Data'!K$2,Data!K116,0)</f>
        <v>0</v>
      </c>
      <c r="L116" s="4">
        <f>IF(Calculation!$C$6='Reference Data'!L$2,Data!L116,0)</f>
        <v>0</v>
      </c>
      <c r="M116" s="4">
        <f>IF(Calculation!$C$6='Reference Data'!M$2,Data!M116,0)</f>
        <v>0</v>
      </c>
      <c r="N116" s="4">
        <f>IF(Calculation!$C$6='Reference Data'!N$2,Data!N116,0)</f>
        <v>0</v>
      </c>
      <c r="O116" s="4">
        <f>IF(Calculation!$C$6='Reference Data'!O$2,Data!O116,0)</f>
        <v>0</v>
      </c>
      <c r="P116" s="4">
        <f>IF(Calculation!$C$6='Reference Data'!P$2,Data!P116,0)</f>
        <v>0</v>
      </c>
      <c r="Q116" s="4">
        <f>IF(Calculation!$C$6='Reference Data'!Q$2,Data!Q116,0)</f>
        <v>0</v>
      </c>
      <c r="R116" s="21">
        <f t="shared" si="12"/>
        <v>4.504687442922373</v>
      </c>
      <c r="S116" s="18">
        <f>IF(Calculation!$D$6="Yes",Data!R116,0)</f>
        <v>0</v>
      </c>
      <c r="T116" s="18">
        <f>IF(T$2=Calculation!$E$6,Data!S116,0)</f>
        <v>0</v>
      </c>
      <c r="U116" s="4">
        <f>IF(U$2=Calculation!$E$6,Data!T116,0)</f>
        <v>0</v>
      </c>
      <c r="V116" s="4">
        <f>IF(V$2=Calculation!$E$6,Data!U116,0)</f>
        <v>0</v>
      </c>
      <c r="W116" s="4">
        <f>IF(W$2=Calculation!$E$6,Data!V116,0)</f>
        <v>0</v>
      </c>
      <c r="X116" s="4">
        <f>IF(X$2=Calculation!$E$6,Data!W116,0)</f>
        <v>0</v>
      </c>
      <c r="Y116" s="4">
        <f>IF(Y$2=Calculation!$E$6,Data!X116,0)</f>
        <v>0</v>
      </c>
      <c r="Z116" s="4">
        <f>IF(Z$2=Calculation!$E$6,Data!Y116,0)</f>
        <v>0</v>
      </c>
      <c r="AA116" s="4">
        <f>IF(AA$2=Calculation!$E$6,Data!Z116,0)</f>
        <v>0</v>
      </c>
      <c r="AB116" s="4">
        <f>IF(AB$2=Calculation!$E$6,Data!AA116,0)</f>
        <v>0</v>
      </c>
      <c r="AC116" s="4">
        <f>IF(AC$2=Calculation!$E$6,Data!AB116,0)</f>
        <v>0</v>
      </c>
      <c r="AD116" s="4">
        <f>IF(AD$2=Calculation!$E$6,Data!AC116,0)</f>
        <v>0</v>
      </c>
      <c r="AE116" s="4">
        <f>IF(AE$2=Calculation!$E$6,Data!AD116,0)</f>
        <v>0</v>
      </c>
      <c r="AF116" s="4">
        <f>IF(AF$2=Calculation!$E$6,Data!AE116,0)</f>
        <v>0</v>
      </c>
      <c r="AG116" s="4">
        <f>IF(AG$2=Calculation!$E$6,Data!AF116,0)</f>
        <v>0</v>
      </c>
      <c r="AH116" s="6">
        <f t="shared" si="13"/>
        <v>0</v>
      </c>
      <c r="AI116" s="18">
        <f>IF(AI$2=Calculation!$F$6,0,0)</f>
        <v>0</v>
      </c>
      <c r="AJ116" s="4">
        <f>IF(AJ$2=Calculation!$F$6,Data!AG116,0)</f>
        <v>0</v>
      </c>
      <c r="AK116" s="4">
        <f>IF(AK$2=Calculation!$F$6,Data!AH116,0)</f>
        <v>0</v>
      </c>
      <c r="AL116" s="4">
        <f>IF(AL$2=Calculation!$F$6,Data!AI116,0)</f>
        <v>0</v>
      </c>
      <c r="AM116" s="4">
        <f>IF(AM$2=Calculation!$F$6,Data!AJ116,0)</f>
        <v>0</v>
      </c>
      <c r="AN116" s="4">
        <f>IF(AN$2=Calculation!$F$6,Data!AK116,0)</f>
        <v>0</v>
      </c>
      <c r="AO116" s="4">
        <f>IF(AO$2=Calculation!$F$6,Data!AL116,0)</f>
        <v>0</v>
      </c>
      <c r="AP116" s="4">
        <f>IF(AP$2=Calculation!$F$6,Data!AM116,0)</f>
        <v>0</v>
      </c>
      <c r="AQ116" s="6">
        <f t="shared" si="14"/>
        <v>0</v>
      </c>
      <c r="AR116" s="18">
        <f>IF(AR$2=Calculation!$G$6,0,0)</f>
        <v>0</v>
      </c>
      <c r="AS116" s="4">
        <f>IF(AS$2=Calculation!$G$6,Data!AN116,0)</f>
        <v>0</v>
      </c>
      <c r="AT116" s="4">
        <f>IF(AT$2=Calculation!$G$6,Data!AO116,0)</f>
        <v>0</v>
      </c>
      <c r="AU116" s="4">
        <f>IF(AU$2=Calculation!$G$6,Data!AP116,0)</f>
        <v>0</v>
      </c>
      <c r="AV116" s="4">
        <f>IF(AV$2=Calculation!$G$6,Data!AQ116,0)</f>
        <v>0</v>
      </c>
      <c r="AW116" s="4">
        <f>IF(AW$2=Calculation!$G$6,Data!AR116,0)</f>
        <v>0</v>
      </c>
      <c r="AX116" s="4">
        <f>IF(AX$2=Calculation!$G$6,Data!AS116,0)</f>
        <v>0</v>
      </c>
      <c r="AY116" s="4">
        <f>IF(AY$2=Calculation!$G$6,Data!AT116,0)</f>
        <v>0</v>
      </c>
      <c r="AZ116" s="6">
        <f t="shared" si="15"/>
        <v>0</v>
      </c>
      <c r="BA116" s="18">
        <f>IF(BA$2=Calculation!$H$6,0,0)</f>
        <v>0</v>
      </c>
      <c r="BB116" s="4">
        <f>IF(BB$2=Calculation!$H$6,Data!AU116,0)</f>
        <v>0</v>
      </c>
      <c r="BC116" s="4">
        <f>IF(BC$2=Calculation!$H$6,Data!AV116,0)</f>
        <v>0</v>
      </c>
      <c r="BD116" s="4">
        <f>IF(BD$2=Calculation!$H$6,Data!AW116,0)</f>
        <v>0</v>
      </c>
      <c r="BE116" s="4">
        <f>IF(BE$2=Calculation!$H$6,Data!AX116,0)</f>
        <v>0</v>
      </c>
      <c r="BF116" s="4">
        <f>IF(BF$2=Calculation!$H$6,Data!AY116,0)</f>
        <v>0</v>
      </c>
      <c r="BG116" s="4">
        <f>IF(BG$2=Calculation!$H$6,Data!AZ116,0)</f>
        <v>0</v>
      </c>
      <c r="BH116" s="4">
        <f>IF(BH$2=Calculation!$H$6,Data!BA116,0)</f>
        <v>0</v>
      </c>
      <c r="BI116" s="6">
        <f t="shared" si="16"/>
        <v>0</v>
      </c>
      <c r="BJ116" s="78">
        <f>IF(Calculation!$I$6="Yes",Data!BB116,0)</f>
        <v>0</v>
      </c>
      <c r="BK116" s="18">
        <f>IF(BK$2=Calculation!$M$4,0,0)</f>
        <v>0</v>
      </c>
      <c r="BL116" s="4">
        <f>IF(BL$2=Calculation!$M$4,Data!BW116,0)</f>
        <v>0</v>
      </c>
      <c r="BM116" s="4">
        <f>IF(BM$2=Calculation!$M$4,Data!BX116,0)</f>
        <v>0</v>
      </c>
      <c r="BN116" s="4">
        <f>IF(BN$2=Calculation!$M$4,Data!BY116,0)</f>
        <v>0</v>
      </c>
      <c r="BO116" s="4">
        <f>IF(BO$2=Calculation!$M$4,Data!BZ116,0)</f>
        <v>0</v>
      </c>
      <c r="BP116" s="6">
        <f t="shared" si="18"/>
        <v>0</v>
      </c>
      <c r="BQ116" s="4">
        <f>IF(Calculation!$K$6='Reference Data'!BQ$2,Data!BC116,0)</f>
        <v>0</v>
      </c>
      <c r="BR116" s="4">
        <f>IF(Calculation!$K$6='Reference Data'!BR$2,Data!BD116,0)</f>
        <v>0</v>
      </c>
      <c r="BS116" s="4">
        <f>IF(Calculation!$K$6='Reference Data'!BS$2,Data!BE116,0)</f>
        <v>0</v>
      </c>
      <c r="BT116" s="4">
        <f>IF(Calculation!$K$6='Reference Data'!BT$2,Data!BF116,0)</f>
        <v>4.808</v>
      </c>
      <c r="BU116" s="80">
        <f t="shared" si="19"/>
        <v>4.808</v>
      </c>
      <c r="BV116" s="18">
        <f>IF(Calculation!$L$6="Yes",IF((Calculation!J120)&lt;Calculation!K120,(Calculation!J120-Calculation!K120)*Calculation!$L$5,0),0)</f>
        <v>-0.3033125570776267</v>
      </c>
      <c r="BW116" s="83">
        <f>IF(Calculation!$M$6="Yes",'Reference Data'!BP116*Calculation!$M$5,0)</f>
        <v>0</v>
      </c>
      <c r="BX116" s="18">
        <f>IF(Calculation!$N$6='Reference Data'!BX$2,0,0)</f>
        <v>0</v>
      </c>
      <c r="BY116" s="4">
        <f>IF(Calculation!$N$6='Reference Data'!BY$2,Data!AU116*Calculation!$N$5,0)</f>
        <v>0</v>
      </c>
      <c r="BZ116" s="4">
        <f>IF(Calculation!$N$6='Reference Data'!BZ$2,Data!AV116*Calculation!$N$5,0)</f>
        <v>0</v>
      </c>
      <c r="CA116" s="4">
        <f>IF(Calculation!$N$6='Reference Data'!CA$2,Data!AW116*Calculation!$N$5,0)</f>
        <v>0</v>
      </c>
      <c r="CB116" s="4">
        <f>IF(Calculation!$N$6='Reference Data'!CB$2,Data!AX116*Calculation!$N$5,0)</f>
        <v>0</v>
      </c>
      <c r="CC116" s="4">
        <f>IF(Calculation!$N$6='Reference Data'!CC$2,Data!AY116*Calculation!$N$5,0)</f>
        <v>0</v>
      </c>
      <c r="CD116" s="4">
        <f>IF(Calculation!$N$6='Reference Data'!CD$2,Data!AZ116*Calculation!$N$5,0)</f>
        <v>0</v>
      </c>
      <c r="CE116" s="4">
        <f>IF(Calculation!$N$6='Reference Data'!CE$2,Data!BA116*Calculation!$N$5,0)</f>
        <v>0</v>
      </c>
      <c r="CF116" s="6">
        <f t="shared" si="17"/>
        <v>0</v>
      </c>
      <c r="CG116" s="83">
        <f>IF(Calculation!$O$6="Yes",IF((Calculation!J120-'Reference Data'!BU116)&gt;0,(Calculation!J120-'Reference Data'!BU116)*Calculation!$O$5,0),0)</f>
        <v>0</v>
      </c>
      <c r="CH116" s="6">
        <f>IF(Calculation!$P$6="Yes",'Proportional Share Calculation'!E119,0)</f>
        <v>0.13011310850264035</v>
      </c>
    </row>
    <row r="117" spans="1:86" ht="15">
      <c r="A117" s="12">
        <v>10388</v>
      </c>
      <c r="B117" s="165" t="s">
        <v>123</v>
      </c>
      <c r="C117" s="18">
        <f>IF(Calculation!$C$6='Reference Data'!C$2,Data!C117,0)</f>
        <v>0</v>
      </c>
      <c r="D117" s="4">
        <f>IF(Calculation!$C$6='Reference Data'!D$2,Data!D117,0)</f>
        <v>0</v>
      </c>
      <c r="E117" s="4">
        <f>IF(Calculation!$C$6='Reference Data'!E$2,Data!E117,0)</f>
        <v>702.488137214612</v>
      </c>
      <c r="F117" s="4">
        <f>IF(Calculation!$C$6='Reference Data'!F$2,Data!F117,0)</f>
        <v>0</v>
      </c>
      <c r="G117" s="4">
        <f>IF(Calculation!$C$6='Reference Data'!G$2,Data!G117,0)</f>
        <v>0</v>
      </c>
      <c r="H117" s="4">
        <f>IF(Calculation!$C$6='Reference Data'!H$2,Data!H117,0)</f>
        <v>0</v>
      </c>
      <c r="I117" s="4">
        <f>IF(Calculation!$C$6='Reference Data'!I$2,Data!I117,0)</f>
        <v>0</v>
      </c>
      <c r="J117" s="4">
        <f>IF(Calculation!$C$6='Reference Data'!J$2,Data!J117,0)</f>
        <v>0</v>
      </c>
      <c r="K117" s="4">
        <f>IF(Calculation!$C$6='Reference Data'!K$2,Data!K117,0)</f>
        <v>0</v>
      </c>
      <c r="L117" s="4">
        <f>IF(Calculation!$C$6='Reference Data'!L$2,Data!L117,0)</f>
        <v>0</v>
      </c>
      <c r="M117" s="4">
        <f>IF(Calculation!$C$6='Reference Data'!M$2,Data!M117,0)</f>
        <v>0</v>
      </c>
      <c r="N117" s="4">
        <f>IF(Calculation!$C$6='Reference Data'!N$2,Data!N117,0)</f>
        <v>0</v>
      </c>
      <c r="O117" s="4">
        <f>IF(Calculation!$C$6='Reference Data'!O$2,Data!O117,0)</f>
        <v>0</v>
      </c>
      <c r="P117" s="4">
        <f>IF(Calculation!$C$6='Reference Data'!P$2,Data!P117,0)</f>
        <v>0</v>
      </c>
      <c r="Q117" s="4">
        <f>IF(Calculation!$C$6='Reference Data'!Q$2,Data!Q117,0)</f>
        <v>0</v>
      </c>
      <c r="R117" s="21">
        <f t="shared" si="12"/>
        <v>702.488137214612</v>
      </c>
      <c r="S117" s="18">
        <f>IF(Calculation!$D$6="Yes",Data!R117,0)</f>
        <v>0</v>
      </c>
      <c r="T117" s="18">
        <f>IF(T$2=Calculation!$E$6,Data!S117,0)</f>
        <v>0</v>
      </c>
      <c r="U117" s="4">
        <f>IF(U$2=Calculation!$E$6,Data!T117,0)</f>
        <v>480.17416312785394</v>
      </c>
      <c r="V117" s="4">
        <f>IF(V$2=Calculation!$E$6,Data!U117,0)</f>
        <v>0</v>
      </c>
      <c r="W117" s="4">
        <f>IF(W$2=Calculation!$E$6,Data!V117,0)</f>
        <v>0</v>
      </c>
      <c r="X117" s="4">
        <f>IF(X$2=Calculation!$E$6,Data!W117,0)</f>
        <v>0</v>
      </c>
      <c r="Y117" s="4">
        <f>IF(Y$2=Calculation!$E$6,Data!X117,0)</f>
        <v>0</v>
      </c>
      <c r="Z117" s="4">
        <f>IF(Z$2=Calculation!$E$6,Data!Y117,0)</f>
        <v>0</v>
      </c>
      <c r="AA117" s="4">
        <f>IF(AA$2=Calculation!$E$6,Data!Z117,0)</f>
        <v>0</v>
      </c>
      <c r="AB117" s="4">
        <f>IF(AB$2=Calculation!$E$6,Data!AA117,0)</f>
        <v>0</v>
      </c>
      <c r="AC117" s="4">
        <f>IF(AC$2=Calculation!$E$6,Data!AB117,0)</f>
        <v>0</v>
      </c>
      <c r="AD117" s="4">
        <f>IF(AD$2=Calculation!$E$6,Data!AC117,0)</f>
        <v>0</v>
      </c>
      <c r="AE117" s="4">
        <f>IF(AE$2=Calculation!$E$6,Data!AD117,0)</f>
        <v>0</v>
      </c>
      <c r="AF117" s="4">
        <f>IF(AF$2=Calculation!$E$6,Data!AE117,0)</f>
        <v>0</v>
      </c>
      <c r="AG117" s="4">
        <f>IF(AG$2=Calculation!$E$6,Data!AF117,0)</f>
        <v>0</v>
      </c>
      <c r="AH117" s="6">
        <f t="shared" si="13"/>
        <v>480.17416312785394</v>
      </c>
      <c r="AI117" s="18">
        <f>IF(AI$2=Calculation!$F$6,0,0)</f>
        <v>0</v>
      </c>
      <c r="AJ117" s="4">
        <f>IF(AJ$2=Calculation!$F$6,Data!AG117,0)</f>
        <v>0</v>
      </c>
      <c r="AK117" s="4">
        <f>IF(AK$2=Calculation!$F$6,Data!AH117,0)</f>
        <v>0</v>
      </c>
      <c r="AL117" s="4">
        <f>IF(AL$2=Calculation!$F$6,Data!AI117,0)</f>
        <v>0</v>
      </c>
      <c r="AM117" s="4">
        <f>IF(AM$2=Calculation!$F$6,Data!AJ117,0)</f>
        <v>0</v>
      </c>
      <c r="AN117" s="4">
        <f>IF(AN$2=Calculation!$F$6,Data!AK117,0)</f>
        <v>0</v>
      </c>
      <c r="AO117" s="4">
        <f>IF(AO$2=Calculation!$F$6,Data!AL117,0)</f>
        <v>0</v>
      </c>
      <c r="AP117" s="4">
        <f>IF(AP$2=Calculation!$F$6,Data!AM117,0)</f>
        <v>0</v>
      </c>
      <c r="AQ117" s="6">
        <f t="shared" si="14"/>
        <v>0</v>
      </c>
      <c r="AR117" s="18">
        <f>IF(AR$2=Calculation!$G$6,0,0)</f>
        <v>0</v>
      </c>
      <c r="AS117" s="4">
        <f>IF(AS$2=Calculation!$G$6,Data!AN117,0)</f>
        <v>0</v>
      </c>
      <c r="AT117" s="4">
        <f>IF(AT$2=Calculation!$G$6,Data!AO117,0)</f>
        <v>0.2321917808219178</v>
      </c>
      <c r="AU117" s="4">
        <f>IF(AU$2=Calculation!$G$6,Data!AP117,0)</f>
        <v>0</v>
      </c>
      <c r="AV117" s="4">
        <f>IF(AV$2=Calculation!$G$6,Data!AQ117,0)</f>
        <v>0</v>
      </c>
      <c r="AW117" s="4">
        <f>IF(AW$2=Calculation!$G$6,Data!AR117,0)</f>
        <v>0</v>
      </c>
      <c r="AX117" s="4">
        <f>IF(AX$2=Calculation!$G$6,Data!AS117,0)</f>
        <v>0</v>
      </c>
      <c r="AY117" s="4">
        <f>IF(AY$2=Calculation!$G$6,Data!AT117,0)</f>
        <v>0</v>
      </c>
      <c r="AZ117" s="6">
        <f t="shared" si="15"/>
        <v>0.2321917808219178</v>
      </c>
      <c r="BA117" s="18">
        <f>IF(BA$2=Calculation!$H$6,0,0)</f>
        <v>0</v>
      </c>
      <c r="BB117" s="4">
        <f>IF(BB$2=Calculation!$H$6,Data!AU117,0)</f>
        <v>0</v>
      </c>
      <c r="BC117" s="4">
        <f>IF(BC$2=Calculation!$H$6,Data!AV117,0)</f>
        <v>0</v>
      </c>
      <c r="BD117" s="4">
        <f>IF(BD$2=Calculation!$H$6,Data!AW117,0)</f>
        <v>0</v>
      </c>
      <c r="BE117" s="4">
        <f>IF(BE$2=Calculation!$H$6,Data!AX117,0)</f>
        <v>0</v>
      </c>
      <c r="BF117" s="4">
        <f>IF(BF$2=Calculation!$H$6,Data!AY117,0)</f>
        <v>0</v>
      </c>
      <c r="BG117" s="4">
        <f>IF(BG$2=Calculation!$H$6,Data!AZ117,0)</f>
        <v>0</v>
      </c>
      <c r="BH117" s="4">
        <f>IF(BH$2=Calculation!$H$6,Data!BA117,0)</f>
        <v>0</v>
      </c>
      <c r="BI117" s="6">
        <f t="shared" si="16"/>
        <v>0</v>
      </c>
      <c r="BJ117" s="78">
        <f>IF(Calculation!$I$6="Yes",Data!BB117,0)</f>
        <v>0</v>
      </c>
      <c r="BK117" s="18">
        <f>IF(BK$2=Calculation!$M$4,0,0)</f>
        <v>0</v>
      </c>
      <c r="BL117" s="4">
        <f>IF(BL$2=Calculation!$M$4,Data!BW117,0)</f>
        <v>0</v>
      </c>
      <c r="BM117" s="4">
        <f>IF(BM$2=Calculation!$M$4,Data!BX117,0)</f>
        <v>12.325</v>
      </c>
      <c r="BN117" s="4">
        <f>IF(BN$2=Calculation!$M$4,Data!BY117,0)</f>
        <v>0</v>
      </c>
      <c r="BO117" s="4">
        <f>IF(BO$2=Calculation!$M$4,Data!BZ117,0)</f>
        <v>0</v>
      </c>
      <c r="BP117" s="6">
        <f t="shared" si="18"/>
        <v>12.325</v>
      </c>
      <c r="BQ117" s="4">
        <f>IF(Calculation!$K$6='Reference Data'!BQ$2,Data!BC117,0)</f>
        <v>0</v>
      </c>
      <c r="BR117" s="4">
        <f>IF(Calculation!$K$6='Reference Data'!BR$2,Data!BD117,0)</f>
        <v>0</v>
      </c>
      <c r="BS117" s="4">
        <f>IF(Calculation!$K$6='Reference Data'!BS$2,Data!BE117,0)</f>
        <v>0</v>
      </c>
      <c r="BT117" s="4">
        <f>IF(Calculation!$K$6='Reference Data'!BT$2,Data!BF117,0)</f>
        <v>113.223</v>
      </c>
      <c r="BU117" s="80">
        <f t="shared" si="19"/>
        <v>113.223</v>
      </c>
      <c r="BV117" s="18">
        <f>IF(Calculation!$L$6="Yes",IF((Calculation!J121)&lt;Calculation!K121,(Calculation!J121-Calculation!K121)*Calculation!$L$5,0),0)</f>
        <v>0</v>
      </c>
      <c r="BW117" s="83">
        <f>IF(Calculation!$M$6="Yes",'Reference Data'!BP117*Calculation!$M$5,0)</f>
        <v>6.1625</v>
      </c>
      <c r="BX117" s="18">
        <f>IF(Calculation!$N$6='Reference Data'!BX$2,0,0)</f>
        <v>0</v>
      </c>
      <c r="BY117" s="4">
        <f>IF(Calculation!$N$6='Reference Data'!BY$2,Data!AU117*Calculation!$N$5,0)</f>
        <v>0</v>
      </c>
      <c r="BZ117" s="4">
        <f>IF(Calculation!$N$6='Reference Data'!BZ$2,Data!AV117*Calculation!$N$5,0)</f>
        <v>0</v>
      </c>
      <c r="CA117" s="4">
        <f>IF(Calculation!$N$6='Reference Data'!CA$2,Data!AW117*Calculation!$N$5,0)</f>
        <v>0</v>
      </c>
      <c r="CB117" s="4">
        <f>IF(Calculation!$N$6='Reference Data'!CB$2,Data!AX117*Calculation!$N$5,0)</f>
        <v>0</v>
      </c>
      <c r="CC117" s="4">
        <f>IF(Calculation!$N$6='Reference Data'!CC$2,Data!AY117*Calculation!$N$5,0)</f>
        <v>0</v>
      </c>
      <c r="CD117" s="4">
        <f>IF(Calculation!$N$6='Reference Data'!CD$2,Data!AZ117*Calculation!$N$5,0)</f>
        <v>0</v>
      </c>
      <c r="CE117" s="4">
        <f>IF(Calculation!$N$6='Reference Data'!CE$2,Data!BA117*Calculation!$N$5,0)</f>
        <v>0</v>
      </c>
      <c r="CF117" s="6">
        <f t="shared" si="17"/>
        <v>0</v>
      </c>
      <c r="CG117" s="83">
        <f>IF(Calculation!$O$6="Yes",IF((Calculation!J121-'Reference Data'!BU117)&gt;0,(Calculation!J121-'Reference Data'!BU117)*Calculation!$O$5,0),0)</f>
        <v>27.21469557648405</v>
      </c>
      <c r="CH117" s="6">
        <f>IF(Calculation!$P$6="Yes",'Proportional Share Calculation'!E120,0)</f>
        <v>4.23439081961631</v>
      </c>
    </row>
    <row r="118" spans="1:86" ht="15">
      <c r="A118" s="12">
        <v>10391</v>
      </c>
      <c r="B118" s="165" t="s">
        <v>124</v>
      </c>
      <c r="C118" s="18">
        <f>IF(Calculation!$C$6='Reference Data'!C$2,Data!C118,0)</f>
        <v>0</v>
      </c>
      <c r="D118" s="4">
        <f>IF(Calculation!$C$6='Reference Data'!D$2,Data!D118,0)</f>
        <v>0</v>
      </c>
      <c r="E118" s="4">
        <f>IF(Calculation!$C$6='Reference Data'!E$2,Data!E118,0)</f>
        <v>33.01731438356165</v>
      </c>
      <c r="F118" s="4">
        <f>IF(Calculation!$C$6='Reference Data'!F$2,Data!F118,0)</f>
        <v>0</v>
      </c>
      <c r="G118" s="4">
        <f>IF(Calculation!$C$6='Reference Data'!G$2,Data!G118,0)</f>
        <v>0</v>
      </c>
      <c r="H118" s="4">
        <f>IF(Calculation!$C$6='Reference Data'!H$2,Data!H118,0)</f>
        <v>0</v>
      </c>
      <c r="I118" s="4">
        <f>IF(Calculation!$C$6='Reference Data'!I$2,Data!I118,0)</f>
        <v>0</v>
      </c>
      <c r="J118" s="4">
        <f>IF(Calculation!$C$6='Reference Data'!J$2,Data!J118,0)</f>
        <v>0</v>
      </c>
      <c r="K118" s="4">
        <f>IF(Calculation!$C$6='Reference Data'!K$2,Data!K118,0)</f>
        <v>0</v>
      </c>
      <c r="L118" s="4">
        <f>IF(Calculation!$C$6='Reference Data'!L$2,Data!L118,0)</f>
        <v>0</v>
      </c>
      <c r="M118" s="4">
        <f>IF(Calculation!$C$6='Reference Data'!M$2,Data!M118,0)</f>
        <v>0</v>
      </c>
      <c r="N118" s="4">
        <f>IF(Calculation!$C$6='Reference Data'!N$2,Data!N118,0)</f>
        <v>0</v>
      </c>
      <c r="O118" s="4">
        <f>IF(Calculation!$C$6='Reference Data'!O$2,Data!O118,0)</f>
        <v>0</v>
      </c>
      <c r="P118" s="4">
        <f>IF(Calculation!$C$6='Reference Data'!P$2,Data!P118,0)</f>
        <v>0</v>
      </c>
      <c r="Q118" s="4">
        <f>IF(Calculation!$C$6='Reference Data'!Q$2,Data!Q118,0)</f>
        <v>0</v>
      </c>
      <c r="R118" s="21">
        <f t="shared" si="12"/>
        <v>33.01731438356165</v>
      </c>
      <c r="S118" s="18">
        <f>IF(Calculation!$D$6="Yes",Data!R118,0)</f>
        <v>0</v>
      </c>
      <c r="T118" s="18">
        <f>IF(T$2=Calculation!$E$6,Data!S118,0)</f>
        <v>0</v>
      </c>
      <c r="U118" s="4">
        <f>IF(U$2=Calculation!$E$6,Data!T118,0)</f>
        <v>0</v>
      </c>
      <c r="V118" s="4">
        <f>IF(V$2=Calculation!$E$6,Data!U118,0)</f>
        <v>0</v>
      </c>
      <c r="W118" s="4">
        <f>IF(W$2=Calculation!$E$6,Data!V118,0)</f>
        <v>0</v>
      </c>
      <c r="X118" s="4">
        <f>IF(X$2=Calculation!$E$6,Data!W118,0)</f>
        <v>0</v>
      </c>
      <c r="Y118" s="4">
        <f>IF(Y$2=Calculation!$E$6,Data!X118,0)</f>
        <v>0</v>
      </c>
      <c r="Z118" s="4">
        <f>IF(Z$2=Calculation!$E$6,Data!Y118,0)</f>
        <v>0</v>
      </c>
      <c r="AA118" s="4">
        <f>IF(AA$2=Calculation!$E$6,Data!Z118,0)</f>
        <v>0</v>
      </c>
      <c r="AB118" s="4">
        <f>IF(AB$2=Calculation!$E$6,Data!AA118,0)</f>
        <v>0</v>
      </c>
      <c r="AC118" s="4">
        <f>IF(AC$2=Calculation!$E$6,Data!AB118,0)</f>
        <v>0</v>
      </c>
      <c r="AD118" s="4">
        <f>IF(AD$2=Calculation!$E$6,Data!AC118,0)</f>
        <v>0</v>
      </c>
      <c r="AE118" s="4">
        <f>IF(AE$2=Calculation!$E$6,Data!AD118,0)</f>
        <v>0</v>
      </c>
      <c r="AF118" s="4">
        <f>IF(AF$2=Calculation!$E$6,Data!AE118,0)</f>
        <v>0</v>
      </c>
      <c r="AG118" s="4">
        <f>IF(AG$2=Calculation!$E$6,Data!AF118,0)</f>
        <v>0</v>
      </c>
      <c r="AH118" s="6">
        <f t="shared" si="13"/>
        <v>0</v>
      </c>
      <c r="AI118" s="18">
        <f>IF(AI$2=Calculation!$F$6,0,0)</f>
        <v>0</v>
      </c>
      <c r="AJ118" s="4">
        <f>IF(AJ$2=Calculation!$F$6,Data!AG118,0)</f>
        <v>0</v>
      </c>
      <c r="AK118" s="4">
        <f>IF(AK$2=Calculation!$F$6,Data!AH118,0)</f>
        <v>0</v>
      </c>
      <c r="AL118" s="4">
        <f>IF(AL$2=Calculation!$F$6,Data!AI118,0)</f>
        <v>0</v>
      </c>
      <c r="AM118" s="4">
        <f>IF(AM$2=Calculation!$F$6,Data!AJ118,0)</f>
        <v>0</v>
      </c>
      <c r="AN118" s="4">
        <f>IF(AN$2=Calculation!$F$6,Data!AK118,0)</f>
        <v>0</v>
      </c>
      <c r="AO118" s="4">
        <f>IF(AO$2=Calculation!$F$6,Data!AL118,0)</f>
        <v>0</v>
      </c>
      <c r="AP118" s="4">
        <f>IF(AP$2=Calculation!$F$6,Data!AM118,0)</f>
        <v>0</v>
      </c>
      <c r="AQ118" s="6">
        <f t="shared" si="14"/>
        <v>0</v>
      </c>
      <c r="AR118" s="18">
        <f>IF(AR$2=Calculation!$G$6,0,0)</f>
        <v>0</v>
      </c>
      <c r="AS118" s="4">
        <f>IF(AS$2=Calculation!$G$6,Data!AN118,0)</f>
        <v>0</v>
      </c>
      <c r="AT118" s="4">
        <f>IF(AT$2=Calculation!$G$6,Data!AO118,0)</f>
        <v>0</v>
      </c>
      <c r="AU118" s="4">
        <f>IF(AU$2=Calculation!$G$6,Data!AP118,0)</f>
        <v>0</v>
      </c>
      <c r="AV118" s="4">
        <f>IF(AV$2=Calculation!$G$6,Data!AQ118,0)</f>
        <v>0</v>
      </c>
      <c r="AW118" s="4">
        <f>IF(AW$2=Calculation!$G$6,Data!AR118,0)</f>
        <v>0</v>
      </c>
      <c r="AX118" s="4">
        <f>IF(AX$2=Calculation!$G$6,Data!AS118,0)</f>
        <v>0</v>
      </c>
      <c r="AY118" s="4">
        <f>IF(AY$2=Calculation!$G$6,Data!AT118,0)</f>
        <v>0</v>
      </c>
      <c r="AZ118" s="6">
        <f t="shared" si="15"/>
        <v>0</v>
      </c>
      <c r="BA118" s="18">
        <f>IF(BA$2=Calculation!$H$6,0,0)</f>
        <v>0</v>
      </c>
      <c r="BB118" s="4">
        <f>IF(BB$2=Calculation!$H$6,Data!AU118,0)</f>
        <v>0</v>
      </c>
      <c r="BC118" s="4">
        <f>IF(BC$2=Calculation!$H$6,Data!AV118,0)</f>
        <v>0</v>
      </c>
      <c r="BD118" s="4">
        <f>IF(BD$2=Calculation!$H$6,Data!AW118,0)</f>
        <v>0</v>
      </c>
      <c r="BE118" s="4">
        <f>IF(BE$2=Calculation!$H$6,Data!AX118,0)</f>
        <v>0</v>
      </c>
      <c r="BF118" s="4">
        <f>IF(BF$2=Calculation!$H$6,Data!AY118,0)</f>
        <v>0</v>
      </c>
      <c r="BG118" s="4">
        <f>IF(BG$2=Calculation!$H$6,Data!AZ118,0)</f>
        <v>0</v>
      </c>
      <c r="BH118" s="4">
        <f>IF(BH$2=Calculation!$H$6,Data!BA118,0)</f>
        <v>0</v>
      </c>
      <c r="BI118" s="6">
        <f t="shared" si="16"/>
        <v>0</v>
      </c>
      <c r="BJ118" s="78">
        <f>IF(Calculation!$I$6="Yes",Data!BB118,0)</f>
        <v>0</v>
      </c>
      <c r="BK118" s="18">
        <f>IF(BK$2=Calculation!$M$4,0,0)</f>
        <v>0</v>
      </c>
      <c r="BL118" s="4">
        <f>IF(BL$2=Calculation!$M$4,Data!BW118,0)</f>
        <v>0</v>
      </c>
      <c r="BM118" s="4">
        <f>IF(BM$2=Calculation!$M$4,Data!BX118,0)</f>
        <v>0.312</v>
      </c>
      <c r="BN118" s="4">
        <f>IF(BN$2=Calculation!$M$4,Data!BY118,0)</f>
        <v>0</v>
      </c>
      <c r="BO118" s="4">
        <f>IF(BO$2=Calculation!$M$4,Data!BZ118,0)</f>
        <v>0</v>
      </c>
      <c r="BP118" s="6">
        <f t="shared" si="18"/>
        <v>0.312</v>
      </c>
      <c r="BQ118" s="4">
        <f>IF(Calculation!$K$6='Reference Data'!BQ$2,Data!BC118,0)</f>
        <v>0</v>
      </c>
      <c r="BR118" s="4">
        <f>IF(Calculation!$K$6='Reference Data'!BR$2,Data!BD118,0)</f>
        <v>0</v>
      </c>
      <c r="BS118" s="4">
        <f>IF(Calculation!$K$6='Reference Data'!BS$2,Data!BE118,0)</f>
        <v>0</v>
      </c>
      <c r="BT118" s="4">
        <f>IF(Calculation!$K$6='Reference Data'!BT$2,Data!BF118,0)</f>
        <v>29.977</v>
      </c>
      <c r="BU118" s="80">
        <f t="shared" si="19"/>
        <v>29.977</v>
      </c>
      <c r="BV118" s="18">
        <f>IF(Calculation!$L$6="Yes",IF((Calculation!J122)&lt;Calculation!K122,(Calculation!J122-Calculation!K122)*Calculation!$L$5,0),0)</f>
        <v>0</v>
      </c>
      <c r="BW118" s="83">
        <f>IF(Calculation!$M$6="Yes",'Reference Data'!BP118*Calculation!$M$5,0)</f>
        <v>0.156</v>
      </c>
      <c r="BX118" s="18">
        <f>IF(Calculation!$N$6='Reference Data'!BX$2,0,0)</f>
        <v>0</v>
      </c>
      <c r="BY118" s="4">
        <f>IF(Calculation!$N$6='Reference Data'!BY$2,Data!AU118*Calculation!$N$5,0)</f>
        <v>0</v>
      </c>
      <c r="BZ118" s="4">
        <f>IF(Calculation!$N$6='Reference Data'!BZ$2,Data!AV118*Calculation!$N$5,0)</f>
        <v>0</v>
      </c>
      <c r="CA118" s="4">
        <f>IF(Calculation!$N$6='Reference Data'!CA$2,Data!AW118*Calculation!$N$5,0)</f>
        <v>0</v>
      </c>
      <c r="CB118" s="4">
        <f>IF(Calculation!$N$6='Reference Data'!CB$2,Data!AX118*Calculation!$N$5,0)</f>
        <v>0</v>
      </c>
      <c r="CC118" s="4">
        <f>IF(Calculation!$N$6='Reference Data'!CC$2,Data!AY118*Calculation!$N$5,0)</f>
        <v>0</v>
      </c>
      <c r="CD118" s="4">
        <f>IF(Calculation!$N$6='Reference Data'!CD$2,Data!AZ118*Calculation!$N$5,0)</f>
        <v>0</v>
      </c>
      <c r="CE118" s="4">
        <f>IF(Calculation!$N$6='Reference Data'!CE$2,Data!BA118*Calculation!$N$5,0)</f>
        <v>0</v>
      </c>
      <c r="CF118" s="6">
        <f t="shared" si="17"/>
        <v>0</v>
      </c>
      <c r="CG118" s="83">
        <f>IF(Calculation!$O$6="Yes",IF((Calculation!J122-'Reference Data'!BU118)&gt;0,(Calculation!J122-'Reference Data'!BU118)*Calculation!$O$5,0),0)</f>
        <v>0.7600785958904117</v>
      </c>
      <c r="CH118" s="6">
        <f>IF(Calculation!$P$6="Yes",'Proportional Share Calculation'!E121,0)</f>
        <v>0.892313737247886</v>
      </c>
    </row>
    <row r="119" spans="1:86" ht="15">
      <c r="A119" s="12">
        <v>10406</v>
      </c>
      <c r="B119" s="165" t="s">
        <v>125</v>
      </c>
      <c r="C119" s="18">
        <f>IF(Calculation!$C$6='Reference Data'!C$2,Data!C119,0)</f>
        <v>0</v>
      </c>
      <c r="D119" s="4">
        <f>IF(Calculation!$C$6='Reference Data'!D$2,Data!D119,0)</f>
        <v>0</v>
      </c>
      <c r="E119" s="4">
        <f>IF(Calculation!$C$6='Reference Data'!E$2,Data!E119,0)</f>
        <v>0.7178454337899545</v>
      </c>
      <c r="F119" s="4">
        <f>IF(Calculation!$C$6='Reference Data'!F$2,Data!F119,0)</f>
        <v>0</v>
      </c>
      <c r="G119" s="4">
        <f>IF(Calculation!$C$6='Reference Data'!G$2,Data!G119,0)</f>
        <v>0</v>
      </c>
      <c r="H119" s="4">
        <f>IF(Calculation!$C$6='Reference Data'!H$2,Data!H119,0)</f>
        <v>0</v>
      </c>
      <c r="I119" s="4">
        <f>IF(Calculation!$C$6='Reference Data'!I$2,Data!I119,0)</f>
        <v>0</v>
      </c>
      <c r="J119" s="4">
        <f>IF(Calculation!$C$6='Reference Data'!J$2,Data!J119,0)</f>
        <v>0</v>
      </c>
      <c r="K119" s="4">
        <f>IF(Calculation!$C$6='Reference Data'!K$2,Data!K119,0)</f>
        <v>0</v>
      </c>
      <c r="L119" s="4">
        <f>IF(Calculation!$C$6='Reference Data'!L$2,Data!L119,0)</f>
        <v>0</v>
      </c>
      <c r="M119" s="4">
        <f>IF(Calculation!$C$6='Reference Data'!M$2,Data!M119,0)</f>
        <v>0</v>
      </c>
      <c r="N119" s="4">
        <f>IF(Calculation!$C$6='Reference Data'!N$2,Data!N119,0)</f>
        <v>0</v>
      </c>
      <c r="O119" s="4">
        <f>IF(Calculation!$C$6='Reference Data'!O$2,Data!O119,0)</f>
        <v>0</v>
      </c>
      <c r="P119" s="4">
        <f>IF(Calculation!$C$6='Reference Data'!P$2,Data!P119,0)</f>
        <v>0</v>
      </c>
      <c r="Q119" s="4">
        <f>IF(Calculation!$C$6='Reference Data'!Q$2,Data!Q119,0)</f>
        <v>0</v>
      </c>
      <c r="R119" s="21">
        <f t="shared" si="12"/>
        <v>0.7178454337899545</v>
      </c>
      <c r="S119" s="18">
        <f>IF(Calculation!$D$6="Yes",Data!R119,0)</f>
        <v>0</v>
      </c>
      <c r="T119" s="18">
        <f>IF(T$2=Calculation!$E$6,Data!S119,0)</f>
        <v>0</v>
      </c>
      <c r="U119" s="4">
        <f>IF(U$2=Calculation!$E$6,Data!T119,0)</f>
        <v>0</v>
      </c>
      <c r="V119" s="4">
        <f>IF(V$2=Calculation!$E$6,Data!U119,0)</f>
        <v>0</v>
      </c>
      <c r="W119" s="4">
        <f>IF(W$2=Calculation!$E$6,Data!V119,0)</f>
        <v>0</v>
      </c>
      <c r="X119" s="4">
        <f>IF(X$2=Calculation!$E$6,Data!W119,0)</f>
        <v>0</v>
      </c>
      <c r="Y119" s="4">
        <f>IF(Y$2=Calculation!$E$6,Data!X119,0)</f>
        <v>0</v>
      </c>
      <c r="Z119" s="4">
        <f>IF(Z$2=Calculation!$E$6,Data!Y119,0)</f>
        <v>0</v>
      </c>
      <c r="AA119" s="4">
        <f>IF(AA$2=Calculation!$E$6,Data!Z119,0)</f>
        <v>0</v>
      </c>
      <c r="AB119" s="4">
        <f>IF(AB$2=Calculation!$E$6,Data!AA119,0)</f>
        <v>0</v>
      </c>
      <c r="AC119" s="4">
        <f>IF(AC$2=Calculation!$E$6,Data!AB119,0)</f>
        <v>0</v>
      </c>
      <c r="AD119" s="4">
        <f>IF(AD$2=Calculation!$E$6,Data!AC119,0)</f>
        <v>0</v>
      </c>
      <c r="AE119" s="4">
        <f>IF(AE$2=Calculation!$E$6,Data!AD119,0)</f>
        <v>0</v>
      </c>
      <c r="AF119" s="4">
        <f>IF(AF$2=Calculation!$E$6,Data!AE119,0)</f>
        <v>0</v>
      </c>
      <c r="AG119" s="4">
        <f>IF(AG$2=Calculation!$E$6,Data!AF119,0)</f>
        <v>0</v>
      </c>
      <c r="AH119" s="6">
        <f t="shared" si="13"/>
        <v>0</v>
      </c>
      <c r="AI119" s="18">
        <f>IF(AI$2=Calculation!$F$6,0,0)</f>
        <v>0</v>
      </c>
      <c r="AJ119" s="4">
        <f>IF(AJ$2=Calculation!$F$6,Data!AG119,0)</f>
        <v>0</v>
      </c>
      <c r="AK119" s="4">
        <f>IF(AK$2=Calculation!$F$6,Data!AH119,0)</f>
        <v>0</v>
      </c>
      <c r="AL119" s="4">
        <f>IF(AL$2=Calculation!$F$6,Data!AI119,0)</f>
        <v>0</v>
      </c>
      <c r="AM119" s="4">
        <f>IF(AM$2=Calculation!$F$6,Data!AJ119,0)</f>
        <v>0</v>
      </c>
      <c r="AN119" s="4">
        <f>IF(AN$2=Calculation!$F$6,Data!AK119,0)</f>
        <v>0</v>
      </c>
      <c r="AO119" s="4">
        <f>IF(AO$2=Calculation!$F$6,Data!AL119,0)</f>
        <v>0</v>
      </c>
      <c r="AP119" s="4">
        <f>IF(AP$2=Calculation!$F$6,Data!AM119,0)</f>
        <v>0</v>
      </c>
      <c r="AQ119" s="6">
        <f t="shared" si="14"/>
        <v>0</v>
      </c>
      <c r="AR119" s="18">
        <f>IF(AR$2=Calculation!$G$6,0,0)</f>
        <v>0</v>
      </c>
      <c r="AS119" s="4">
        <f>IF(AS$2=Calculation!$G$6,Data!AN119,0)</f>
        <v>0</v>
      </c>
      <c r="AT119" s="4">
        <f>IF(AT$2=Calculation!$G$6,Data!AO119,0)</f>
        <v>0</v>
      </c>
      <c r="AU119" s="4">
        <f>IF(AU$2=Calculation!$G$6,Data!AP119,0)</f>
        <v>0</v>
      </c>
      <c r="AV119" s="4">
        <f>IF(AV$2=Calculation!$G$6,Data!AQ119,0)</f>
        <v>0</v>
      </c>
      <c r="AW119" s="4">
        <f>IF(AW$2=Calculation!$G$6,Data!AR119,0)</f>
        <v>0</v>
      </c>
      <c r="AX119" s="4">
        <f>IF(AX$2=Calculation!$G$6,Data!AS119,0)</f>
        <v>0</v>
      </c>
      <c r="AY119" s="4">
        <f>IF(AY$2=Calculation!$G$6,Data!AT119,0)</f>
        <v>0</v>
      </c>
      <c r="AZ119" s="6">
        <f t="shared" si="15"/>
        <v>0</v>
      </c>
      <c r="BA119" s="18">
        <f>IF(BA$2=Calculation!$H$6,0,0)</f>
        <v>0</v>
      </c>
      <c r="BB119" s="4">
        <f>IF(BB$2=Calculation!$H$6,Data!AU119,0)</f>
        <v>0</v>
      </c>
      <c r="BC119" s="4">
        <f>IF(BC$2=Calculation!$H$6,Data!AV119,0)</f>
        <v>0</v>
      </c>
      <c r="BD119" s="4">
        <f>IF(BD$2=Calculation!$H$6,Data!AW119,0)</f>
        <v>0</v>
      </c>
      <c r="BE119" s="4">
        <f>IF(BE$2=Calculation!$H$6,Data!AX119,0)</f>
        <v>0</v>
      </c>
      <c r="BF119" s="4">
        <f>IF(BF$2=Calculation!$H$6,Data!AY119,0)</f>
        <v>0</v>
      </c>
      <c r="BG119" s="4">
        <f>IF(BG$2=Calculation!$H$6,Data!AZ119,0)</f>
        <v>0</v>
      </c>
      <c r="BH119" s="4">
        <f>IF(BH$2=Calculation!$H$6,Data!BA119,0)</f>
        <v>0</v>
      </c>
      <c r="BI119" s="6">
        <f t="shared" si="16"/>
        <v>0</v>
      </c>
      <c r="BJ119" s="78">
        <f>IF(Calculation!$I$6="Yes",Data!BB119,0)</f>
        <v>0</v>
      </c>
      <c r="BK119" s="18">
        <f>IF(BK$2=Calculation!$M$4,0,0)</f>
        <v>0</v>
      </c>
      <c r="BL119" s="4">
        <f>IF(BL$2=Calculation!$M$4,Data!BW119,0)</f>
        <v>0</v>
      </c>
      <c r="BM119" s="4">
        <f>IF(BM$2=Calculation!$M$4,Data!BX119,0)</f>
        <v>0</v>
      </c>
      <c r="BN119" s="4">
        <f>IF(BN$2=Calculation!$M$4,Data!BY119,0)</f>
        <v>0</v>
      </c>
      <c r="BO119" s="4">
        <f>IF(BO$2=Calculation!$M$4,Data!BZ119,0)</f>
        <v>0</v>
      </c>
      <c r="BP119" s="6">
        <f t="shared" si="18"/>
        <v>0</v>
      </c>
      <c r="BQ119" s="4">
        <f>IF(Calculation!$K$6='Reference Data'!BQ$2,Data!BC119,0)</f>
        <v>0</v>
      </c>
      <c r="BR119" s="4">
        <f>IF(Calculation!$K$6='Reference Data'!BR$2,Data!BD119,0)</f>
        <v>0</v>
      </c>
      <c r="BS119" s="4">
        <f>IF(Calculation!$K$6='Reference Data'!BS$2,Data!BE119,0)</f>
        <v>0</v>
      </c>
      <c r="BT119" s="4">
        <f>IF(Calculation!$K$6='Reference Data'!BT$2,Data!BF119,0)</f>
        <v>0.458</v>
      </c>
      <c r="BU119" s="80">
        <f t="shared" si="19"/>
        <v>0.458</v>
      </c>
      <c r="BV119" s="18">
        <f>IF(Calculation!$L$6="Yes",IF((Calculation!J123)&lt;Calculation!K123,(Calculation!J123-Calculation!K123)*Calculation!$L$5,0),0)</f>
        <v>0</v>
      </c>
      <c r="BW119" s="83">
        <f>IF(Calculation!$M$6="Yes",'Reference Data'!BP119*Calculation!$M$5,0)</f>
        <v>0</v>
      </c>
      <c r="BX119" s="18">
        <f>IF(Calculation!$N$6='Reference Data'!BX$2,0,0)</f>
        <v>0</v>
      </c>
      <c r="BY119" s="4">
        <f>IF(Calculation!$N$6='Reference Data'!BY$2,Data!AU119*Calculation!$N$5,0)</f>
        <v>0</v>
      </c>
      <c r="BZ119" s="4">
        <f>IF(Calculation!$N$6='Reference Data'!BZ$2,Data!AV119*Calculation!$N$5,0)</f>
        <v>0</v>
      </c>
      <c r="CA119" s="4">
        <f>IF(Calculation!$N$6='Reference Data'!CA$2,Data!AW119*Calculation!$N$5,0)</f>
        <v>0</v>
      </c>
      <c r="CB119" s="4">
        <f>IF(Calculation!$N$6='Reference Data'!CB$2,Data!AX119*Calculation!$N$5,0)</f>
        <v>0</v>
      </c>
      <c r="CC119" s="4">
        <f>IF(Calculation!$N$6='Reference Data'!CC$2,Data!AY119*Calculation!$N$5,0)</f>
        <v>0</v>
      </c>
      <c r="CD119" s="4">
        <f>IF(Calculation!$N$6='Reference Data'!CD$2,Data!AZ119*Calculation!$N$5,0)</f>
        <v>0</v>
      </c>
      <c r="CE119" s="4">
        <f>IF(Calculation!$N$6='Reference Data'!CE$2,Data!BA119*Calculation!$N$5,0)</f>
        <v>0</v>
      </c>
      <c r="CF119" s="6">
        <f t="shared" si="17"/>
        <v>0</v>
      </c>
      <c r="CG119" s="83">
        <f>IF(Calculation!$O$6="Yes",IF((Calculation!J123-'Reference Data'!BU119)&gt;0,(Calculation!J123-'Reference Data'!BU119)*Calculation!$O$5,0),0)</f>
        <v>0.06496135844748861</v>
      </c>
      <c r="CH119" s="6">
        <f>IF(Calculation!$P$6="Yes",'Proportional Share Calculation'!E122,0)</f>
        <v>0.015105182953653118</v>
      </c>
    </row>
    <row r="120" spans="1:86" ht="15">
      <c r="A120" s="12">
        <v>10408</v>
      </c>
      <c r="B120" s="165" t="s">
        <v>126</v>
      </c>
      <c r="C120" s="18">
        <f>IF(Calculation!$C$6='Reference Data'!C$2,Data!C120,0)</f>
        <v>0</v>
      </c>
      <c r="D120" s="4">
        <f>IF(Calculation!$C$6='Reference Data'!D$2,Data!D120,0)</f>
        <v>0</v>
      </c>
      <c r="E120" s="4">
        <f>IF(Calculation!$C$6='Reference Data'!E$2,Data!E120,0)</f>
        <v>1.6404974885844752</v>
      </c>
      <c r="F120" s="4">
        <f>IF(Calculation!$C$6='Reference Data'!F$2,Data!F120,0)</f>
        <v>0</v>
      </c>
      <c r="G120" s="4">
        <f>IF(Calculation!$C$6='Reference Data'!G$2,Data!G120,0)</f>
        <v>0</v>
      </c>
      <c r="H120" s="4">
        <f>IF(Calculation!$C$6='Reference Data'!H$2,Data!H120,0)</f>
        <v>0</v>
      </c>
      <c r="I120" s="4">
        <f>IF(Calculation!$C$6='Reference Data'!I$2,Data!I120,0)</f>
        <v>0</v>
      </c>
      <c r="J120" s="4">
        <f>IF(Calculation!$C$6='Reference Data'!J$2,Data!J120,0)</f>
        <v>0</v>
      </c>
      <c r="K120" s="4">
        <f>IF(Calculation!$C$6='Reference Data'!K$2,Data!K120,0)</f>
        <v>0</v>
      </c>
      <c r="L120" s="4">
        <f>IF(Calculation!$C$6='Reference Data'!L$2,Data!L120,0)</f>
        <v>0</v>
      </c>
      <c r="M120" s="4">
        <f>IF(Calculation!$C$6='Reference Data'!M$2,Data!M120,0)</f>
        <v>0</v>
      </c>
      <c r="N120" s="4">
        <f>IF(Calculation!$C$6='Reference Data'!N$2,Data!N120,0)</f>
        <v>0</v>
      </c>
      <c r="O120" s="4">
        <f>IF(Calculation!$C$6='Reference Data'!O$2,Data!O120,0)</f>
        <v>0</v>
      </c>
      <c r="P120" s="4">
        <f>IF(Calculation!$C$6='Reference Data'!P$2,Data!P120,0)</f>
        <v>0</v>
      </c>
      <c r="Q120" s="4">
        <f>IF(Calculation!$C$6='Reference Data'!Q$2,Data!Q120,0)</f>
        <v>0</v>
      </c>
      <c r="R120" s="21">
        <f t="shared" si="12"/>
        <v>1.6404974885844752</v>
      </c>
      <c r="S120" s="18">
        <f>IF(Calculation!$D$6="Yes",Data!R120,0)</f>
        <v>0</v>
      </c>
      <c r="T120" s="18">
        <f>IF(T$2=Calculation!$E$6,Data!S120,0)</f>
        <v>0</v>
      </c>
      <c r="U120" s="4">
        <f>IF(U$2=Calculation!$E$6,Data!T120,0)</f>
        <v>0</v>
      </c>
      <c r="V120" s="4">
        <f>IF(V$2=Calculation!$E$6,Data!U120,0)</f>
        <v>0</v>
      </c>
      <c r="W120" s="4">
        <f>IF(W$2=Calculation!$E$6,Data!V120,0)</f>
        <v>0</v>
      </c>
      <c r="X120" s="4">
        <f>IF(X$2=Calculation!$E$6,Data!W120,0)</f>
        <v>0</v>
      </c>
      <c r="Y120" s="4">
        <f>IF(Y$2=Calculation!$E$6,Data!X120,0)</f>
        <v>0</v>
      </c>
      <c r="Z120" s="4">
        <f>IF(Z$2=Calculation!$E$6,Data!Y120,0)</f>
        <v>0</v>
      </c>
      <c r="AA120" s="4">
        <f>IF(AA$2=Calculation!$E$6,Data!Z120,0)</f>
        <v>0</v>
      </c>
      <c r="AB120" s="4">
        <f>IF(AB$2=Calculation!$E$6,Data!AA120,0)</f>
        <v>0</v>
      </c>
      <c r="AC120" s="4">
        <f>IF(AC$2=Calculation!$E$6,Data!AB120,0)</f>
        <v>0</v>
      </c>
      <c r="AD120" s="4">
        <f>IF(AD$2=Calculation!$E$6,Data!AC120,0)</f>
        <v>0</v>
      </c>
      <c r="AE120" s="4">
        <f>IF(AE$2=Calculation!$E$6,Data!AD120,0)</f>
        <v>0</v>
      </c>
      <c r="AF120" s="4">
        <f>IF(AF$2=Calculation!$E$6,Data!AE120,0)</f>
        <v>0</v>
      </c>
      <c r="AG120" s="4">
        <f>IF(AG$2=Calculation!$E$6,Data!AF120,0)</f>
        <v>0</v>
      </c>
      <c r="AH120" s="6">
        <f t="shared" si="13"/>
        <v>0</v>
      </c>
      <c r="AI120" s="18">
        <f>IF(AI$2=Calculation!$F$6,0,0)</f>
        <v>0</v>
      </c>
      <c r="AJ120" s="4">
        <f>IF(AJ$2=Calculation!$F$6,Data!AG120,0)</f>
        <v>0</v>
      </c>
      <c r="AK120" s="4">
        <f>IF(AK$2=Calculation!$F$6,Data!AH120,0)</f>
        <v>0</v>
      </c>
      <c r="AL120" s="4">
        <f>IF(AL$2=Calculation!$F$6,Data!AI120,0)</f>
        <v>0</v>
      </c>
      <c r="AM120" s="4">
        <f>IF(AM$2=Calculation!$F$6,Data!AJ120,0)</f>
        <v>0</v>
      </c>
      <c r="AN120" s="4">
        <f>IF(AN$2=Calculation!$F$6,Data!AK120,0)</f>
        <v>0</v>
      </c>
      <c r="AO120" s="4">
        <f>IF(AO$2=Calculation!$F$6,Data!AL120,0)</f>
        <v>0</v>
      </c>
      <c r="AP120" s="4">
        <f>IF(AP$2=Calculation!$F$6,Data!AM120,0)</f>
        <v>0</v>
      </c>
      <c r="AQ120" s="6">
        <f t="shared" si="14"/>
        <v>0</v>
      </c>
      <c r="AR120" s="18">
        <f>IF(AR$2=Calculation!$G$6,0,0)</f>
        <v>0</v>
      </c>
      <c r="AS120" s="4">
        <f>IF(AS$2=Calculation!$G$6,Data!AN120,0)</f>
        <v>0</v>
      </c>
      <c r="AT120" s="4">
        <f>IF(AT$2=Calculation!$G$6,Data!AO120,0)</f>
        <v>0</v>
      </c>
      <c r="AU120" s="4">
        <f>IF(AU$2=Calculation!$G$6,Data!AP120,0)</f>
        <v>0</v>
      </c>
      <c r="AV120" s="4">
        <f>IF(AV$2=Calculation!$G$6,Data!AQ120,0)</f>
        <v>0</v>
      </c>
      <c r="AW120" s="4">
        <f>IF(AW$2=Calculation!$G$6,Data!AR120,0)</f>
        <v>0</v>
      </c>
      <c r="AX120" s="4">
        <f>IF(AX$2=Calculation!$G$6,Data!AS120,0)</f>
        <v>0</v>
      </c>
      <c r="AY120" s="4">
        <f>IF(AY$2=Calculation!$G$6,Data!AT120,0)</f>
        <v>0</v>
      </c>
      <c r="AZ120" s="6">
        <f t="shared" si="15"/>
        <v>0</v>
      </c>
      <c r="BA120" s="18">
        <f>IF(BA$2=Calculation!$H$6,0,0)</f>
        <v>0</v>
      </c>
      <c r="BB120" s="4">
        <f>IF(BB$2=Calculation!$H$6,Data!AU120,0)</f>
        <v>0</v>
      </c>
      <c r="BC120" s="4">
        <f>IF(BC$2=Calculation!$H$6,Data!AV120,0)</f>
        <v>0</v>
      </c>
      <c r="BD120" s="4">
        <f>IF(BD$2=Calculation!$H$6,Data!AW120,0)</f>
        <v>0</v>
      </c>
      <c r="BE120" s="4">
        <f>IF(BE$2=Calculation!$H$6,Data!AX120,0)</f>
        <v>0</v>
      </c>
      <c r="BF120" s="4">
        <f>IF(BF$2=Calculation!$H$6,Data!AY120,0)</f>
        <v>0</v>
      </c>
      <c r="BG120" s="4">
        <f>IF(BG$2=Calculation!$H$6,Data!AZ120,0)</f>
        <v>0</v>
      </c>
      <c r="BH120" s="4">
        <f>IF(BH$2=Calculation!$H$6,Data!BA120,0)</f>
        <v>0</v>
      </c>
      <c r="BI120" s="6">
        <f t="shared" si="16"/>
        <v>0</v>
      </c>
      <c r="BJ120" s="78">
        <f>IF(Calculation!$I$6="Yes",Data!BB120,0)</f>
        <v>0</v>
      </c>
      <c r="BK120" s="18">
        <f>IF(BK$2=Calculation!$M$4,0,0)</f>
        <v>0</v>
      </c>
      <c r="BL120" s="4">
        <f>IF(BL$2=Calculation!$M$4,Data!BW120,0)</f>
        <v>0</v>
      </c>
      <c r="BM120" s="4">
        <f>IF(BM$2=Calculation!$M$4,Data!BX120,0)</f>
        <v>0</v>
      </c>
      <c r="BN120" s="4">
        <f>IF(BN$2=Calculation!$M$4,Data!BY120,0)</f>
        <v>0</v>
      </c>
      <c r="BO120" s="4">
        <f>IF(BO$2=Calculation!$M$4,Data!BZ120,0)</f>
        <v>0</v>
      </c>
      <c r="BP120" s="6">
        <f t="shared" si="18"/>
        <v>0</v>
      </c>
      <c r="BQ120" s="4">
        <f>IF(Calculation!$K$6='Reference Data'!BQ$2,Data!BC120,0)</f>
        <v>0</v>
      </c>
      <c r="BR120" s="4">
        <f>IF(Calculation!$K$6='Reference Data'!BR$2,Data!BD120,0)</f>
        <v>0</v>
      </c>
      <c r="BS120" s="4">
        <f>IF(Calculation!$K$6='Reference Data'!BS$2,Data!BE120,0)</f>
        <v>0</v>
      </c>
      <c r="BT120" s="4">
        <f>IF(Calculation!$K$6='Reference Data'!BT$2,Data!BF120,0)</f>
        <v>1.527</v>
      </c>
      <c r="BU120" s="80">
        <f t="shared" si="19"/>
        <v>1.527</v>
      </c>
      <c r="BV120" s="18">
        <f>IF(Calculation!$L$6="Yes",IF((Calculation!J124)&lt;Calculation!K124,(Calculation!J124-Calculation!K124)*Calculation!$L$5,0),0)</f>
        <v>0</v>
      </c>
      <c r="BW120" s="83">
        <f>IF(Calculation!$M$6="Yes",'Reference Data'!BP120*Calculation!$M$5,0)</f>
        <v>0</v>
      </c>
      <c r="BX120" s="18">
        <f>IF(Calculation!$N$6='Reference Data'!BX$2,0,0)</f>
        <v>0</v>
      </c>
      <c r="BY120" s="4">
        <f>IF(Calculation!$N$6='Reference Data'!BY$2,Data!AU120*Calculation!$N$5,0)</f>
        <v>0</v>
      </c>
      <c r="BZ120" s="4">
        <f>IF(Calculation!$N$6='Reference Data'!BZ$2,Data!AV120*Calculation!$N$5,0)</f>
        <v>0</v>
      </c>
      <c r="CA120" s="4">
        <f>IF(Calculation!$N$6='Reference Data'!CA$2,Data!AW120*Calculation!$N$5,0)</f>
        <v>0</v>
      </c>
      <c r="CB120" s="4">
        <f>IF(Calculation!$N$6='Reference Data'!CB$2,Data!AX120*Calculation!$N$5,0)</f>
        <v>0</v>
      </c>
      <c r="CC120" s="4">
        <f>IF(Calculation!$N$6='Reference Data'!CC$2,Data!AY120*Calculation!$N$5,0)</f>
        <v>0</v>
      </c>
      <c r="CD120" s="4">
        <f>IF(Calculation!$N$6='Reference Data'!CD$2,Data!AZ120*Calculation!$N$5,0)</f>
        <v>0</v>
      </c>
      <c r="CE120" s="4">
        <f>IF(Calculation!$N$6='Reference Data'!CE$2,Data!BA120*Calculation!$N$5,0)</f>
        <v>0</v>
      </c>
      <c r="CF120" s="6">
        <f t="shared" si="17"/>
        <v>0</v>
      </c>
      <c r="CG120" s="83">
        <f>IF(Calculation!$O$6="Yes",IF((Calculation!J124-'Reference Data'!BU120)&gt;0,(Calculation!J124-'Reference Data'!BU120)*Calculation!$O$5,0),0)</f>
        <v>0.02837437214611882</v>
      </c>
      <c r="CH120" s="6">
        <f>IF(Calculation!$P$6="Yes",'Proportional Share Calculation'!E123,0)</f>
        <v>0.04492533544435782</v>
      </c>
    </row>
    <row r="121" spans="1:86" ht="15">
      <c r="A121" s="12">
        <v>10409</v>
      </c>
      <c r="B121" s="165" t="s">
        <v>127</v>
      </c>
      <c r="C121" s="18">
        <f>IF(Calculation!$C$6='Reference Data'!C$2,Data!C121,0)</f>
        <v>0</v>
      </c>
      <c r="D121" s="4">
        <f>IF(Calculation!$C$6='Reference Data'!D$2,Data!D121,0)</f>
        <v>0</v>
      </c>
      <c r="E121" s="4">
        <f>IF(Calculation!$C$6='Reference Data'!E$2,Data!E121,0)</f>
        <v>25.485007305936072</v>
      </c>
      <c r="F121" s="4">
        <f>IF(Calculation!$C$6='Reference Data'!F$2,Data!F121,0)</f>
        <v>0</v>
      </c>
      <c r="G121" s="4">
        <f>IF(Calculation!$C$6='Reference Data'!G$2,Data!G121,0)</f>
        <v>0</v>
      </c>
      <c r="H121" s="4">
        <f>IF(Calculation!$C$6='Reference Data'!H$2,Data!H121,0)</f>
        <v>0</v>
      </c>
      <c r="I121" s="4">
        <f>IF(Calculation!$C$6='Reference Data'!I$2,Data!I121,0)</f>
        <v>0</v>
      </c>
      <c r="J121" s="4">
        <f>IF(Calculation!$C$6='Reference Data'!J$2,Data!J121,0)</f>
        <v>0</v>
      </c>
      <c r="K121" s="4">
        <f>IF(Calculation!$C$6='Reference Data'!K$2,Data!K121,0)</f>
        <v>0</v>
      </c>
      <c r="L121" s="4">
        <f>IF(Calculation!$C$6='Reference Data'!L$2,Data!L121,0)</f>
        <v>0</v>
      </c>
      <c r="M121" s="4">
        <f>IF(Calculation!$C$6='Reference Data'!M$2,Data!M121,0)</f>
        <v>0</v>
      </c>
      <c r="N121" s="4">
        <f>IF(Calculation!$C$6='Reference Data'!N$2,Data!N121,0)</f>
        <v>0</v>
      </c>
      <c r="O121" s="4">
        <f>IF(Calculation!$C$6='Reference Data'!O$2,Data!O121,0)</f>
        <v>0</v>
      </c>
      <c r="P121" s="4">
        <f>IF(Calculation!$C$6='Reference Data'!P$2,Data!P121,0)</f>
        <v>0</v>
      </c>
      <c r="Q121" s="4">
        <f>IF(Calculation!$C$6='Reference Data'!Q$2,Data!Q121,0)</f>
        <v>0</v>
      </c>
      <c r="R121" s="21">
        <f t="shared" si="12"/>
        <v>25.485007305936072</v>
      </c>
      <c r="S121" s="18">
        <f>IF(Calculation!$D$6="Yes",Data!R121,0)</f>
        <v>0</v>
      </c>
      <c r="T121" s="18">
        <f>IF(T$2=Calculation!$E$6,Data!S121,0)</f>
        <v>0</v>
      </c>
      <c r="U121" s="4">
        <f>IF(U$2=Calculation!$E$6,Data!T121,0)</f>
        <v>0</v>
      </c>
      <c r="V121" s="4">
        <f>IF(V$2=Calculation!$E$6,Data!U121,0)</f>
        <v>0</v>
      </c>
      <c r="W121" s="4">
        <f>IF(W$2=Calculation!$E$6,Data!V121,0)</f>
        <v>0</v>
      </c>
      <c r="X121" s="4">
        <f>IF(X$2=Calculation!$E$6,Data!W121,0)</f>
        <v>0</v>
      </c>
      <c r="Y121" s="4">
        <f>IF(Y$2=Calculation!$E$6,Data!X121,0)</f>
        <v>0</v>
      </c>
      <c r="Z121" s="4">
        <f>IF(Z$2=Calculation!$E$6,Data!Y121,0)</f>
        <v>0</v>
      </c>
      <c r="AA121" s="4">
        <f>IF(AA$2=Calculation!$E$6,Data!Z121,0)</f>
        <v>0</v>
      </c>
      <c r="AB121" s="4">
        <f>IF(AB$2=Calculation!$E$6,Data!AA121,0)</f>
        <v>0</v>
      </c>
      <c r="AC121" s="4">
        <f>IF(AC$2=Calculation!$E$6,Data!AB121,0)</f>
        <v>0</v>
      </c>
      <c r="AD121" s="4">
        <f>IF(AD$2=Calculation!$E$6,Data!AC121,0)</f>
        <v>0</v>
      </c>
      <c r="AE121" s="4">
        <f>IF(AE$2=Calculation!$E$6,Data!AD121,0)</f>
        <v>0</v>
      </c>
      <c r="AF121" s="4">
        <f>IF(AF$2=Calculation!$E$6,Data!AE121,0)</f>
        <v>0</v>
      </c>
      <c r="AG121" s="4">
        <f>IF(AG$2=Calculation!$E$6,Data!AF121,0)</f>
        <v>0</v>
      </c>
      <c r="AH121" s="6">
        <f t="shared" si="13"/>
        <v>0</v>
      </c>
      <c r="AI121" s="18">
        <f>IF(AI$2=Calculation!$F$6,0,0)</f>
        <v>0</v>
      </c>
      <c r="AJ121" s="4">
        <f>IF(AJ$2=Calculation!$F$6,Data!AG121,0)</f>
        <v>0</v>
      </c>
      <c r="AK121" s="4">
        <f>IF(AK$2=Calculation!$F$6,Data!AH121,0)</f>
        <v>0</v>
      </c>
      <c r="AL121" s="4">
        <f>IF(AL$2=Calculation!$F$6,Data!AI121,0)</f>
        <v>0</v>
      </c>
      <c r="AM121" s="4">
        <f>IF(AM$2=Calculation!$F$6,Data!AJ121,0)</f>
        <v>0</v>
      </c>
      <c r="AN121" s="4">
        <f>IF(AN$2=Calculation!$F$6,Data!AK121,0)</f>
        <v>0</v>
      </c>
      <c r="AO121" s="4">
        <f>IF(AO$2=Calculation!$F$6,Data!AL121,0)</f>
        <v>0</v>
      </c>
      <c r="AP121" s="4">
        <f>IF(AP$2=Calculation!$F$6,Data!AM121,0)</f>
        <v>0</v>
      </c>
      <c r="AQ121" s="6">
        <f t="shared" si="14"/>
        <v>0</v>
      </c>
      <c r="AR121" s="18">
        <f>IF(AR$2=Calculation!$G$6,0,0)</f>
        <v>0</v>
      </c>
      <c r="AS121" s="4">
        <f>IF(AS$2=Calculation!$G$6,Data!AN121,0)</f>
        <v>0</v>
      </c>
      <c r="AT121" s="4">
        <f>IF(AT$2=Calculation!$G$6,Data!AO121,0)</f>
        <v>0</v>
      </c>
      <c r="AU121" s="4">
        <f>IF(AU$2=Calculation!$G$6,Data!AP121,0)</f>
        <v>0</v>
      </c>
      <c r="AV121" s="4">
        <f>IF(AV$2=Calculation!$G$6,Data!AQ121,0)</f>
        <v>0</v>
      </c>
      <c r="AW121" s="4">
        <f>IF(AW$2=Calculation!$G$6,Data!AR121,0)</f>
        <v>0</v>
      </c>
      <c r="AX121" s="4">
        <f>IF(AX$2=Calculation!$G$6,Data!AS121,0)</f>
        <v>0</v>
      </c>
      <c r="AY121" s="4">
        <f>IF(AY$2=Calculation!$G$6,Data!AT121,0)</f>
        <v>0</v>
      </c>
      <c r="AZ121" s="6">
        <f t="shared" si="15"/>
        <v>0</v>
      </c>
      <c r="BA121" s="18">
        <f>IF(BA$2=Calculation!$H$6,0,0)</f>
        <v>0</v>
      </c>
      <c r="BB121" s="4">
        <f>IF(BB$2=Calculation!$H$6,Data!AU121,0)</f>
        <v>0</v>
      </c>
      <c r="BC121" s="4">
        <f>IF(BC$2=Calculation!$H$6,Data!AV121,0)</f>
        <v>0</v>
      </c>
      <c r="BD121" s="4">
        <f>IF(BD$2=Calculation!$H$6,Data!AW121,0)</f>
        <v>0</v>
      </c>
      <c r="BE121" s="4">
        <f>IF(BE$2=Calculation!$H$6,Data!AX121,0)</f>
        <v>0</v>
      </c>
      <c r="BF121" s="4">
        <f>IF(BF$2=Calculation!$H$6,Data!AY121,0)</f>
        <v>0</v>
      </c>
      <c r="BG121" s="4">
        <f>IF(BG$2=Calculation!$H$6,Data!AZ121,0)</f>
        <v>0</v>
      </c>
      <c r="BH121" s="4">
        <f>IF(BH$2=Calculation!$H$6,Data!BA121,0)</f>
        <v>0</v>
      </c>
      <c r="BI121" s="6">
        <f t="shared" si="16"/>
        <v>0</v>
      </c>
      <c r="BJ121" s="78">
        <f>IF(Calculation!$I$6="Yes",Data!BB121,0)</f>
        <v>0</v>
      </c>
      <c r="BK121" s="18">
        <f>IF(BK$2=Calculation!$M$4,0,0)</f>
        <v>0</v>
      </c>
      <c r="BL121" s="4">
        <f>IF(BL$2=Calculation!$M$4,Data!BW121,0)</f>
        <v>0</v>
      </c>
      <c r="BM121" s="4">
        <f>IF(BM$2=Calculation!$M$4,Data!BX121,0)</f>
        <v>0</v>
      </c>
      <c r="BN121" s="4">
        <f>IF(BN$2=Calculation!$M$4,Data!BY121,0)</f>
        <v>0</v>
      </c>
      <c r="BO121" s="4">
        <f>IF(BO$2=Calculation!$M$4,Data!BZ121,0)</f>
        <v>0</v>
      </c>
      <c r="BP121" s="6">
        <f t="shared" si="18"/>
        <v>0</v>
      </c>
      <c r="BQ121" s="4">
        <f>IF(Calculation!$K$6='Reference Data'!BQ$2,Data!BC121,0)</f>
        <v>0</v>
      </c>
      <c r="BR121" s="4">
        <f>IF(Calculation!$K$6='Reference Data'!BR$2,Data!BD121,0)</f>
        <v>0</v>
      </c>
      <c r="BS121" s="4">
        <f>IF(Calculation!$K$6='Reference Data'!BS$2,Data!BE121,0)</f>
        <v>0</v>
      </c>
      <c r="BT121" s="4">
        <f>IF(Calculation!$K$6='Reference Data'!BT$2,Data!BF121,0)</f>
        <v>20.421</v>
      </c>
      <c r="BU121" s="80">
        <f t="shared" si="19"/>
        <v>20.421</v>
      </c>
      <c r="BV121" s="18">
        <f>IF(Calculation!$L$6="Yes",IF((Calculation!J125)&lt;Calculation!K125,(Calculation!J125-Calculation!K125)*Calculation!$L$5,0),0)</f>
        <v>0</v>
      </c>
      <c r="BW121" s="83">
        <f>IF(Calculation!$M$6="Yes",'Reference Data'!BP121*Calculation!$M$5,0)</f>
        <v>0</v>
      </c>
      <c r="BX121" s="18">
        <f>IF(Calculation!$N$6='Reference Data'!BX$2,0,0)</f>
        <v>0</v>
      </c>
      <c r="BY121" s="4">
        <f>IF(Calculation!$N$6='Reference Data'!BY$2,Data!AU121*Calculation!$N$5,0)</f>
        <v>0</v>
      </c>
      <c r="BZ121" s="4">
        <f>IF(Calculation!$N$6='Reference Data'!BZ$2,Data!AV121*Calculation!$N$5,0)</f>
        <v>0</v>
      </c>
      <c r="CA121" s="4">
        <f>IF(Calculation!$N$6='Reference Data'!CA$2,Data!AW121*Calculation!$N$5,0)</f>
        <v>0</v>
      </c>
      <c r="CB121" s="4">
        <f>IF(Calculation!$N$6='Reference Data'!CB$2,Data!AX121*Calculation!$N$5,0)</f>
        <v>0</v>
      </c>
      <c r="CC121" s="4">
        <f>IF(Calculation!$N$6='Reference Data'!CC$2,Data!AY121*Calculation!$N$5,0)</f>
        <v>0</v>
      </c>
      <c r="CD121" s="4">
        <f>IF(Calculation!$N$6='Reference Data'!CD$2,Data!AZ121*Calculation!$N$5,0)</f>
        <v>0</v>
      </c>
      <c r="CE121" s="4">
        <f>IF(Calculation!$N$6='Reference Data'!CE$2,Data!BA121*Calculation!$N$5,0)</f>
        <v>0</v>
      </c>
      <c r="CF121" s="6">
        <f t="shared" si="17"/>
        <v>0</v>
      </c>
      <c r="CG121" s="83">
        <f>IF(Calculation!$O$6="Yes",IF((Calculation!J125-'Reference Data'!BU121)&gt;0,(Calculation!J125-'Reference Data'!BU121)*Calculation!$O$5,0),0)</f>
        <v>1.2660018264840183</v>
      </c>
      <c r="CH121" s="6">
        <f>IF(Calculation!$P$6="Yes",'Proportional Share Calculation'!E124,0)</f>
        <v>0.6264059954214454</v>
      </c>
    </row>
    <row r="122" spans="1:86" ht="15">
      <c r="A122" s="12">
        <v>10426</v>
      </c>
      <c r="B122" s="165" t="s">
        <v>128</v>
      </c>
      <c r="C122" s="18">
        <f>IF(Calculation!$C$6='Reference Data'!C$2,Data!C122,0)</f>
        <v>0</v>
      </c>
      <c r="D122" s="4">
        <f>IF(Calculation!$C$6='Reference Data'!D$2,Data!D122,0)</f>
        <v>0</v>
      </c>
      <c r="E122" s="4">
        <f>IF(Calculation!$C$6='Reference Data'!E$2,Data!E122,0)</f>
        <v>15.818367123287665</v>
      </c>
      <c r="F122" s="4">
        <f>IF(Calculation!$C$6='Reference Data'!F$2,Data!F122,0)</f>
        <v>0</v>
      </c>
      <c r="G122" s="4">
        <f>IF(Calculation!$C$6='Reference Data'!G$2,Data!G122,0)</f>
        <v>0</v>
      </c>
      <c r="H122" s="4">
        <f>IF(Calculation!$C$6='Reference Data'!H$2,Data!H122,0)</f>
        <v>0</v>
      </c>
      <c r="I122" s="4">
        <f>IF(Calculation!$C$6='Reference Data'!I$2,Data!I122,0)</f>
        <v>0</v>
      </c>
      <c r="J122" s="4">
        <f>IF(Calculation!$C$6='Reference Data'!J$2,Data!J122,0)</f>
        <v>0</v>
      </c>
      <c r="K122" s="4">
        <f>IF(Calculation!$C$6='Reference Data'!K$2,Data!K122,0)</f>
        <v>0</v>
      </c>
      <c r="L122" s="4">
        <f>IF(Calculation!$C$6='Reference Data'!L$2,Data!L122,0)</f>
        <v>0</v>
      </c>
      <c r="M122" s="4">
        <f>IF(Calculation!$C$6='Reference Data'!M$2,Data!M122,0)</f>
        <v>0</v>
      </c>
      <c r="N122" s="4">
        <f>IF(Calculation!$C$6='Reference Data'!N$2,Data!N122,0)</f>
        <v>0</v>
      </c>
      <c r="O122" s="4">
        <f>IF(Calculation!$C$6='Reference Data'!O$2,Data!O122,0)</f>
        <v>0</v>
      </c>
      <c r="P122" s="4">
        <f>IF(Calculation!$C$6='Reference Data'!P$2,Data!P122,0)</f>
        <v>0</v>
      </c>
      <c r="Q122" s="4">
        <f>IF(Calculation!$C$6='Reference Data'!Q$2,Data!Q122,0)</f>
        <v>0</v>
      </c>
      <c r="R122" s="21">
        <f t="shared" si="12"/>
        <v>15.818367123287665</v>
      </c>
      <c r="S122" s="18">
        <f>IF(Calculation!$D$6="Yes",Data!R122,0)</f>
        <v>0</v>
      </c>
      <c r="T122" s="18">
        <f>IF(T$2=Calculation!$E$6,Data!S122,0)</f>
        <v>0</v>
      </c>
      <c r="U122" s="4">
        <f>IF(U$2=Calculation!$E$6,Data!T122,0)</f>
        <v>0</v>
      </c>
      <c r="V122" s="4">
        <f>IF(V$2=Calculation!$E$6,Data!U122,0)</f>
        <v>0</v>
      </c>
      <c r="W122" s="4">
        <f>IF(W$2=Calculation!$E$6,Data!V122,0)</f>
        <v>0</v>
      </c>
      <c r="X122" s="4">
        <f>IF(X$2=Calculation!$E$6,Data!W122,0)</f>
        <v>0</v>
      </c>
      <c r="Y122" s="4">
        <f>IF(Y$2=Calculation!$E$6,Data!X122,0)</f>
        <v>0</v>
      </c>
      <c r="Z122" s="4">
        <f>IF(Z$2=Calculation!$E$6,Data!Y122,0)</f>
        <v>0</v>
      </c>
      <c r="AA122" s="4">
        <f>IF(AA$2=Calculation!$E$6,Data!Z122,0)</f>
        <v>0</v>
      </c>
      <c r="AB122" s="4">
        <f>IF(AB$2=Calculation!$E$6,Data!AA122,0)</f>
        <v>0</v>
      </c>
      <c r="AC122" s="4">
        <f>IF(AC$2=Calculation!$E$6,Data!AB122,0)</f>
        <v>0</v>
      </c>
      <c r="AD122" s="4">
        <f>IF(AD$2=Calculation!$E$6,Data!AC122,0)</f>
        <v>0</v>
      </c>
      <c r="AE122" s="4">
        <f>IF(AE$2=Calculation!$E$6,Data!AD122,0)</f>
        <v>0</v>
      </c>
      <c r="AF122" s="4">
        <f>IF(AF$2=Calculation!$E$6,Data!AE122,0)</f>
        <v>0</v>
      </c>
      <c r="AG122" s="4">
        <f>IF(AG$2=Calculation!$E$6,Data!AF122,0)</f>
        <v>0</v>
      </c>
      <c r="AH122" s="6">
        <f t="shared" si="13"/>
        <v>0</v>
      </c>
      <c r="AI122" s="18">
        <f>IF(AI$2=Calculation!$F$6,0,0)</f>
        <v>0</v>
      </c>
      <c r="AJ122" s="4">
        <f>IF(AJ$2=Calculation!$F$6,Data!AG122,0)</f>
        <v>0</v>
      </c>
      <c r="AK122" s="4">
        <f>IF(AK$2=Calculation!$F$6,Data!AH122,0)</f>
        <v>0</v>
      </c>
      <c r="AL122" s="4">
        <f>IF(AL$2=Calculation!$F$6,Data!AI122,0)</f>
        <v>0</v>
      </c>
      <c r="AM122" s="4">
        <f>IF(AM$2=Calculation!$F$6,Data!AJ122,0)</f>
        <v>0</v>
      </c>
      <c r="AN122" s="4">
        <f>IF(AN$2=Calculation!$F$6,Data!AK122,0)</f>
        <v>0</v>
      </c>
      <c r="AO122" s="4">
        <f>IF(AO$2=Calculation!$F$6,Data!AL122,0)</f>
        <v>0</v>
      </c>
      <c r="AP122" s="4">
        <f>IF(AP$2=Calculation!$F$6,Data!AM122,0)</f>
        <v>0</v>
      </c>
      <c r="AQ122" s="6">
        <f t="shared" si="14"/>
        <v>0</v>
      </c>
      <c r="AR122" s="18">
        <f>IF(AR$2=Calculation!$G$6,0,0)</f>
        <v>0</v>
      </c>
      <c r="AS122" s="4">
        <f>IF(AS$2=Calculation!$G$6,Data!AN122,0)</f>
        <v>0</v>
      </c>
      <c r="AT122" s="4">
        <f>IF(AT$2=Calculation!$G$6,Data!AO122,0)</f>
        <v>0</v>
      </c>
      <c r="AU122" s="4">
        <f>IF(AU$2=Calculation!$G$6,Data!AP122,0)</f>
        <v>0</v>
      </c>
      <c r="AV122" s="4">
        <f>IF(AV$2=Calculation!$G$6,Data!AQ122,0)</f>
        <v>0</v>
      </c>
      <c r="AW122" s="4">
        <f>IF(AW$2=Calculation!$G$6,Data!AR122,0)</f>
        <v>0</v>
      </c>
      <c r="AX122" s="4">
        <f>IF(AX$2=Calculation!$G$6,Data!AS122,0)</f>
        <v>0</v>
      </c>
      <c r="AY122" s="4">
        <f>IF(AY$2=Calculation!$G$6,Data!AT122,0)</f>
        <v>0</v>
      </c>
      <c r="AZ122" s="6">
        <f t="shared" si="15"/>
        <v>0</v>
      </c>
      <c r="BA122" s="18">
        <f>IF(BA$2=Calculation!$H$6,0,0)</f>
        <v>0</v>
      </c>
      <c r="BB122" s="4">
        <f>IF(BB$2=Calculation!$H$6,Data!AU122,0)</f>
        <v>0</v>
      </c>
      <c r="BC122" s="4">
        <f>IF(BC$2=Calculation!$H$6,Data!AV122,0)</f>
        <v>0</v>
      </c>
      <c r="BD122" s="4">
        <f>IF(BD$2=Calculation!$H$6,Data!AW122,0)</f>
        <v>0</v>
      </c>
      <c r="BE122" s="4">
        <f>IF(BE$2=Calculation!$H$6,Data!AX122,0)</f>
        <v>0</v>
      </c>
      <c r="BF122" s="4">
        <f>IF(BF$2=Calculation!$H$6,Data!AY122,0)</f>
        <v>0</v>
      </c>
      <c r="BG122" s="4">
        <f>IF(BG$2=Calculation!$H$6,Data!AZ122,0)</f>
        <v>0</v>
      </c>
      <c r="BH122" s="4">
        <f>IF(BH$2=Calculation!$H$6,Data!BA122,0)</f>
        <v>0</v>
      </c>
      <c r="BI122" s="6">
        <f t="shared" si="16"/>
        <v>0</v>
      </c>
      <c r="BJ122" s="78">
        <f>IF(Calculation!$I$6="Yes",Data!BB122,0)</f>
        <v>0</v>
      </c>
      <c r="BK122" s="18">
        <f>IF(BK$2=Calculation!$M$4,0,0)</f>
        <v>0</v>
      </c>
      <c r="BL122" s="4">
        <f>IF(BL$2=Calculation!$M$4,Data!BW122,0)</f>
        <v>0</v>
      </c>
      <c r="BM122" s="4">
        <f>IF(BM$2=Calculation!$M$4,Data!BX122,0)</f>
        <v>0</v>
      </c>
      <c r="BN122" s="4">
        <f>IF(BN$2=Calculation!$M$4,Data!BY122,0)</f>
        <v>0</v>
      </c>
      <c r="BO122" s="4">
        <f>IF(BO$2=Calculation!$M$4,Data!BZ122,0)</f>
        <v>0</v>
      </c>
      <c r="BP122" s="6">
        <f t="shared" si="18"/>
        <v>0</v>
      </c>
      <c r="BQ122" s="4">
        <f>IF(Calculation!$K$6='Reference Data'!BQ$2,Data!BC122,0)</f>
        <v>0</v>
      </c>
      <c r="BR122" s="4">
        <f>IF(Calculation!$K$6='Reference Data'!BR$2,Data!BD122,0)</f>
        <v>0</v>
      </c>
      <c r="BS122" s="4">
        <f>IF(Calculation!$K$6='Reference Data'!BS$2,Data!BE122,0)</f>
        <v>0</v>
      </c>
      <c r="BT122" s="4">
        <f>IF(Calculation!$K$6='Reference Data'!BT$2,Data!BF122,0)</f>
        <v>36.539</v>
      </c>
      <c r="BU122" s="80">
        <f t="shared" si="19"/>
        <v>36.539</v>
      </c>
      <c r="BV122" s="18">
        <f>IF(Calculation!$L$6="Yes",IF((Calculation!J126)&lt;Calculation!K126,(Calculation!J126-Calculation!K126)*Calculation!$L$5,0),0)</f>
        <v>-20.720632876712337</v>
      </c>
      <c r="BW122" s="83">
        <f>IF(Calculation!$M$6="Yes",'Reference Data'!BP122*Calculation!$M$5,0)</f>
        <v>0</v>
      </c>
      <c r="BX122" s="18">
        <f>IF(Calculation!$N$6='Reference Data'!BX$2,0,0)</f>
        <v>0</v>
      </c>
      <c r="BY122" s="4">
        <f>IF(Calculation!$N$6='Reference Data'!BY$2,Data!AU122*Calculation!$N$5,0)</f>
        <v>0</v>
      </c>
      <c r="BZ122" s="4">
        <f>IF(Calculation!$N$6='Reference Data'!BZ$2,Data!AV122*Calculation!$N$5,0)</f>
        <v>0</v>
      </c>
      <c r="CA122" s="4">
        <f>IF(Calculation!$N$6='Reference Data'!CA$2,Data!AW122*Calculation!$N$5,0)</f>
        <v>0</v>
      </c>
      <c r="CB122" s="4">
        <f>IF(Calculation!$N$6='Reference Data'!CB$2,Data!AX122*Calculation!$N$5,0)</f>
        <v>0</v>
      </c>
      <c r="CC122" s="4">
        <f>IF(Calculation!$N$6='Reference Data'!CC$2,Data!AY122*Calculation!$N$5,0)</f>
        <v>0</v>
      </c>
      <c r="CD122" s="4">
        <f>IF(Calculation!$N$6='Reference Data'!CD$2,Data!AZ122*Calculation!$N$5,0)</f>
        <v>0</v>
      </c>
      <c r="CE122" s="4">
        <f>IF(Calculation!$N$6='Reference Data'!CE$2,Data!BA122*Calculation!$N$5,0)</f>
        <v>0</v>
      </c>
      <c r="CF122" s="6">
        <f t="shared" si="17"/>
        <v>0</v>
      </c>
      <c r="CG122" s="83">
        <f>IF(Calculation!$O$6="Yes",IF((Calculation!J126-'Reference Data'!BU122)&gt;0,(Calculation!J126-'Reference Data'!BU122)*Calculation!$O$5,0),0)</f>
        <v>0</v>
      </c>
      <c r="CH122" s="6">
        <f>IF(Calculation!$P$6="Yes",'Proportional Share Calculation'!E125,0)</f>
        <v>0.45689672012220767</v>
      </c>
    </row>
    <row r="123" spans="1:86" ht="15">
      <c r="A123" s="12">
        <v>10434</v>
      </c>
      <c r="B123" s="165" t="s">
        <v>129</v>
      </c>
      <c r="C123" s="18">
        <f>IF(Calculation!$C$6='Reference Data'!C$2,Data!C123,0)</f>
        <v>0</v>
      </c>
      <c r="D123" s="4">
        <f>IF(Calculation!$C$6='Reference Data'!D$2,Data!D123,0)</f>
        <v>0</v>
      </c>
      <c r="E123" s="4">
        <f>IF(Calculation!$C$6='Reference Data'!E$2,Data!E123,0)</f>
        <v>26.469575228310493</v>
      </c>
      <c r="F123" s="4">
        <f>IF(Calculation!$C$6='Reference Data'!F$2,Data!F123,0)</f>
        <v>0</v>
      </c>
      <c r="G123" s="4">
        <f>IF(Calculation!$C$6='Reference Data'!G$2,Data!G123,0)</f>
        <v>0</v>
      </c>
      <c r="H123" s="4">
        <f>IF(Calculation!$C$6='Reference Data'!H$2,Data!H123,0)</f>
        <v>0</v>
      </c>
      <c r="I123" s="4">
        <f>IF(Calculation!$C$6='Reference Data'!I$2,Data!I123,0)</f>
        <v>0</v>
      </c>
      <c r="J123" s="4">
        <f>IF(Calculation!$C$6='Reference Data'!J$2,Data!J123,0)</f>
        <v>0</v>
      </c>
      <c r="K123" s="4">
        <f>IF(Calculation!$C$6='Reference Data'!K$2,Data!K123,0)</f>
        <v>0</v>
      </c>
      <c r="L123" s="4">
        <f>IF(Calculation!$C$6='Reference Data'!L$2,Data!L123,0)</f>
        <v>0</v>
      </c>
      <c r="M123" s="4">
        <f>IF(Calculation!$C$6='Reference Data'!M$2,Data!M123,0)</f>
        <v>0</v>
      </c>
      <c r="N123" s="4">
        <f>IF(Calculation!$C$6='Reference Data'!N$2,Data!N123,0)</f>
        <v>0</v>
      </c>
      <c r="O123" s="4">
        <f>IF(Calculation!$C$6='Reference Data'!O$2,Data!O123,0)</f>
        <v>0</v>
      </c>
      <c r="P123" s="4">
        <f>IF(Calculation!$C$6='Reference Data'!P$2,Data!P123,0)</f>
        <v>0</v>
      </c>
      <c r="Q123" s="4">
        <f>IF(Calculation!$C$6='Reference Data'!Q$2,Data!Q123,0)</f>
        <v>0</v>
      </c>
      <c r="R123" s="21">
        <f t="shared" si="12"/>
        <v>26.469575228310493</v>
      </c>
      <c r="S123" s="18">
        <f>IF(Calculation!$D$6="Yes",Data!R123,0)</f>
        <v>0</v>
      </c>
      <c r="T123" s="18">
        <f>IF(T$2=Calculation!$E$6,Data!S123,0)</f>
        <v>0</v>
      </c>
      <c r="U123" s="4">
        <f>IF(U$2=Calculation!$E$6,Data!T123,0)</f>
        <v>0</v>
      </c>
      <c r="V123" s="4">
        <f>IF(V$2=Calculation!$E$6,Data!U123,0)</f>
        <v>0</v>
      </c>
      <c r="W123" s="4">
        <f>IF(W$2=Calculation!$E$6,Data!V123,0)</f>
        <v>0</v>
      </c>
      <c r="X123" s="4">
        <f>IF(X$2=Calculation!$E$6,Data!W123,0)</f>
        <v>0</v>
      </c>
      <c r="Y123" s="4">
        <f>IF(Y$2=Calculation!$E$6,Data!X123,0)</f>
        <v>0</v>
      </c>
      <c r="Z123" s="4">
        <f>IF(Z$2=Calculation!$E$6,Data!Y123,0)</f>
        <v>0</v>
      </c>
      <c r="AA123" s="4">
        <f>IF(AA$2=Calculation!$E$6,Data!Z123,0)</f>
        <v>0</v>
      </c>
      <c r="AB123" s="4">
        <f>IF(AB$2=Calculation!$E$6,Data!AA123,0)</f>
        <v>0</v>
      </c>
      <c r="AC123" s="4">
        <f>IF(AC$2=Calculation!$E$6,Data!AB123,0)</f>
        <v>0</v>
      </c>
      <c r="AD123" s="4">
        <f>IF(AD$2=Calculation!$E$6,Data!AC123,0)</f>
        <v>0</v>
      </c>
      <c r="AE123" s="4">
        <f>IF(AE$2=Calculation!$E$6,Data!AD123,0)</f>
        <v>0</v>
      </c>
      <c r="AF123" s="4">
        <f>IF(AF$2=Calculation!$E$6,Data!AE123,0)</f>
        <v>0</v>
      </c>
      <c r="AG123" s="4">
        <f>IF(AG$2=Calculation!$E$6,Data!AF123,0)</f>
        <v>0</v>
      </c>
      <c r="AH123" s="6">
        <f t="shared" si="13"/>
        <v>0</v>
      </c>
      <c r="AI123" s="18">
        <f>IF(AI$2=Calculation!$F$6,0,0)</f>
        <v>0</v>
      </c>
      <c r="AJ123" s="4">
        <f>IF(AJ$2=Calculation!$F$6,Data!AG123,0)</f>
        <v>0</v>
      </c>
      <c r="AK123" s="4">
        <f>IF(AK$2=Calculation!$F$6,Data!AH123,0)</f>
        <v>0</v>
      </c>
      <c r="AL123" s="4">
        <f>IF(AL$2=Calculation!$F$6,Data!AI123,0)</f>
        <v>0</v>
      </c>
      <c r="AM123" s="4">
        <f>IF(AM$2=Calculation!$F$6,Data!AJ123,0)</f>
        <v>0</v>
      </c>
      <c r="AN123" s="4">
        <f>IF(AN$2=Calculation!$F$6,Data!AK123,0)</f>
        <v>0</v>
      </c>
      <c r="AO123" s="4">
        <f>IF(AO$2=Calculation!$F$6,Data!AL123,0)</f>
        <v>0</v>
      </c>
      <c r="AP123" s="4">
        <f>IF(AP$2=Calculation!$F$6,Data!AM123,0)</f>
        <v>0</v>
      </c>
      <c r="AQ123" s="6">
        <f t="shared" si="14"/>
        <v>0</v>
      </c>
      <c r="AR123" s="18">
        <f>IF(AR$2=Calculation!$G$6,0,0)</f>
        <v>0</v>
      </c>
      <c r="AS123" s="4">
        <f>IF(AS$2=Calculation!$G$6,Data!AN123,0)</f>
        <v>0</v>
      </c>
      <c r="AT123" s="4">
        <f>IF(AT$2=Calculation!$G$6,Data!AO123,0)</f>
        <v>0</v>
      </c>
      <c r="AU123" s="4">
        <f>IF(AU$2=Calculation!$G$6,Data!AP123,0)</f>
        <v>0</v>
      </c>
      <c r="AV123" s="4">
        <f>IF(AV$2=Calculation!$G$6,Data!AQ123,0)</f>
        <v>0</v>
      </c>
      <c r="AW123" s="4">
        <f>IF(AW$2=Calculation!$G$6,Data!AR123,0)</f>
        <v>0</v>
      </c>
      <c r="AX123" s="4">
        <f>IF(AX$2=Calculation!$G$6,Data!AS123,0)</f>
        <v>0</v>
      </c>
      <c r="AY123" s="4">
        <f>IF(AY$2=Calculation!$G$6,Data!AT123,0)</f>
        <v>0</v>
      </c>
      <c r="AZ123" s="6">
        <f t="shared" si="15"/>
        <v>0</v>
      </c>
      <c r="BA123" s="18">
        <f>IF(BA$2=Calculation!$H$6,0,0)</f>
        <v>0</v>
      </c>
      <c r="BB123" s="4">
        <f>IF(BB$2=Calculation!$H$6,Data!AU123,0)</f>
        <v>0</v>
      </c>
      <c r="BC123" s="4">
        <f>IF(BC$2=Calculation!$H$6,Data!AV123,0)</f>
        <v>0</v>
      </c>
      <c r="BD123" s="4">
        <f>IF(BD$2=Calculation!$H$6,Data!AW123,0)</f>
        <v>0</v>
      </c>
      <c r="BE123" s="4">
        <f>IF(BE$2=Calculation!$H$6,Data!AX123,0)</f>
        <v>0</v>
      </c>
      <c r="BF123" s="4">
        <f>IF(BF$2=Calculation!$H$6,Data!AY123,0)</f>
        <v>0</v>
      </c>
      <c r="BG123" s="4">
        <f>IF(BG$2=Calculation!$H$6,Data!AZ123,0)</f>
        <v>0</v>
      </c>
      <c r="BH123" s="4">
        <f>IF(BH$2=Calculation!$H$6,Data!BA123,0)</f>
        <v>0</v>
      </c>
      <c r="BI123" s="6">
        <f t="shared" si="16"/>
        <v>0</v>
      </c>
      <c r="BJ123" s="78">
        <f>IF(Calculation!$I$6="Yes",Data!BB123,0)</f>
        <v>0</v>
      </c>
      <c r="BK123" s="18">
        <f>IF(BK$2=Calculation!$M$4,0,0)</f>
        <v>0</v>
      </c>
      <c r="BL123" s="4">
        <f>IF(BL$2=Calculation!$M$4,Data!BW123,0)</f>
        <v>0</v>
      </c>
      <c r="BM123" s="4">
        <f>IF(BM$2=Calculation!$M$4,Data!BX123,0)</f>
        <v>0</v>
      </c>
      <c r="BN123" s="4">
        <f>IF(BN$2=Calculation!$M$4,Data!BY123,0)</f>
        <v>0</v>
      </c>
      <c r="BO123" s="4">
        <f>IF(BO$2=Calculation!$M$4,Data!BZ123,0)</f>
        <v>0</v>
      </c>
      <c r="BP123" s="6">
        <f t="shared" si="18"/>
        <v>0</v>
      </c>
      <c r="BQ123" s="4">
        <f>IF(Calculation!$K$6='Reference Data'!BQ$2,Data!BC123,0)</f>
        <v>0</v>
      </c>
      <c r="BR123" s="4">
        <f>IF(Calculation!$K$6='Reference Data'!BR$2,Data!BD123,0)</f>
        <v>0</v>
      </c>
      <c r="BS123" s="4">
        <f>IF(Calculation!$K$6='Reference Data'!BS$2,Data!BE123,0)</f>
        <v>0</v>
      </c>
      <c r="BT123" s="4">
        <f>IF(Calculation!$K$6='Reference Data'!BT$2,Data!BF123,0)</f>
        <v>27.157</v>
      </c>
      <c r="BU123" s="80">
        <f t="shared" si="19"/>
        <v>27.157</v>
      </c>
      <c r="BV123" s="18">
        <f>IF(Calculation!$L$6="Yes",IF((Calculation!J127)&lt;Calculation!K127,(Calculation!J127-Calculation!K127)*Calculation!$L$5,0),0)</f>
        <v>-0.687424771689507</v>
      </c>
      <c r="BW123" s="83">
        <f>IF(Calculation!$M$6="Yes",'Reference Data'!BP123*Calculation!$M$5,0)</f>
        <v>0</v>
      </c>
      <c r="BX123" s="18">
        <f>IF(Calculation!$N$6='Reference Data'!BX$2,0,0)</f>
        <v>0</v>
      </c>
      <c r="BY123" s="4">
        <f>IF(Calculation!$N$6='Reference Data'!BY$2,Data!AU123*Calculation!$N$5,0)</f>
        <v>0</v>
      </c>
      <c r="BZ123" s="4">
        <f>IF(Calculation!$N$6='Reference Data'!BZ$2,Data!AV123*Calculation!$N$5,0)</f>
        <v>0</v>
      </c>
      <c r="CA123" s="4">
        <f>IF(Calculation!$N$6='Reference Data'!CA$2,Data!AW123*Calculation!$N$5,0)</f>
        <v>0</v>
      </c>
      <c r="CB123" s="4">
        <f>IF(Calculation!$N$6='Reference Data'!CB$2,Data!AX123*Calculation!$N$5,0)</f>
        <v>0</v>
      </c>
      <c r="CC123" s="4">
        <f>IF(Calculation!$N$6='Reference Data'!CC$2,Data!AY123*Calculation!$N$5,0)</f>
        <v>0</v>
      </c>
      <c r="CD123" s="4">
        <f>IF(Calculation!$N$6='Reference Data'!CD$2,Data!AZ123*Calculation!$N$5,0)</f>
        <v>0</v>
      </c>
      <c r="CE123" s="4">
        <f>IF(Calculation!$N$6='Reference Data'!CE$2,Data!BA123*Calculation!$N$5,0)</f>
        <v>0</v>
      </c>
      <c r="CF123" s="6">
        <f t="shared" si="17"/>
        <v>0</v>
      </c>
      <c r="CG123" s="83">
        <f>IF(Calculation!$O$6="Yes",IF((Calculation!J127-'Reference Data'!BU123)&gt;0,(Calculation!J127-'Reference Data'!BU123)*Calculation!$O$5,0),0)</f>
        <v>0</v>
      </c>
      <c r="CH123" s="6">
        <f>IF(Calculation!$P$6="Yes",'Proportional Share Calculation'!E126,0)</f>
        <v>0.7645455444663831</v>
      </c>
    </row>
    <row r="124" spans="1:86" ht="15">
      <c r="A124" s="12">
        <v>10436</v>
      </c>
      <c r="B124" s="165" t="s">
        <v>130</v>
      </c>
      <c r="C124" s="18">
        <f>IF(Calculation!$C$6='Reference Data'!C$2,Data!C124,0)</f>
        <v>0</v>
      </c>
      <c r="D124" s="4">
        <f>IF(Calculation!$C$6='Reference Data'!D$2,Data!D124,0)</f>
        <v>0</v>
      </c>
      <c r="E124" s="4">
        <f>IF(Calculation!$C$6='Reference Data'!E$2,Data!E124,0)</f>
        <v>23.73813207762557</v>
      </c>
      <c r="F124" s="4">
        <f>IF(Calculation!$C$6='Reference Data'!F$2,Data!F124,0)</f>
        <v>0</v>
      </c>
      <c r="G124" s="4">
        <f>IF(Calculation!$C$6='Reference Data'!G$2,Data!G124,0)</f>
        <v>0</v>
      </c>
      <c r="H124" s="4">
        <f>IF(Calculation!$C$6='Reference Data'!H$2,Data!H124,0)</f>
        <v>0</v>
      </c>
      <c r="I124" s="4">
        <f>IF(Calculation!$C$6='Reference Data'!I$2,Data!I124,0)</f>
        <v>0</v>
      </c>
      <c r="J124" s="4">
        <f>IF(Calculation!$C$6='Reference Data'!J$2,Data!J124,0)</f>
        <v>0</v>
      </c>
      <c r="K124" s="4">
        <f>IF(Calculation!$C$6='Reference Data'!K$2,Data!K124,0)</f>
        <v>0</v>
      </c>
      <c r="L124" s="4">
        <f>IF(Calculation!$C$6='Reference Data'!L$2,Data!L124,0)</f>
        <v>0</v>
      </c>
      <c r="M124" s="4">
        <f>IF(Calculation!$C$6='Reference Data'!M$2,Data!M124,0)</f>
        <v>0</v>
      </c>
      <c r="N124" s="4">
        <f>IF(Calculation!$C$6='Reference Data'!N$2,Data!N124,0)</f>
        <v>0</v>
      </c>
      <c r="O124" s="4">
        <f>IF(Calculation!$C$6='Reference Data'!O$2,Data!O124,0)</f>
        <v>0</v>
      </c>
      <c r="P124" s="4">
        <f>IF(Calculation!$C$6='Reference Data'!P$2,Data!P124,0)</f>
        <v>0</v>
      </c>
      <c r="Q124" s="4">
        <f>IF(Calculation!$C$6='Reference Data'!Q$2,Data!Q124,0)</f>
        <v>0</v>
      </c>
      <c r="R124" s="21">
        <f t="shared" si="12"/>
        <v>23.73813207762557</v>
      </c>
      <c r="S124" s="18">
        <f>IF(Calculation!$D$6="Yes",Data!R124,0)</f>
        <v>0</v>
      </c>
      <c r="T124" s="18">
        <f>IF(T$2=Calculation!$E$6,Data!S124,0)</f>
        <v>0</v>
      </c>
      <c r="U124" s="4">
        <f>IF(U$2=Calculation!$E$6,Data!T124,0)</f>
        <v>0</v>
      </c>
      <c r="V124" s="4">
        <f>IF(V$2=Calculation!$E$6,Data!U124,0)</f>
        <v>0</v>
      </c>
      <c r="W124" s="4">
        <f>IF(W$2=Calculation!$E$6,Data!V124,0)</f>
        <v>0</v>
      </c>
      <c r="X124" s="4">
        <f>IF(X$2=Calculation!$E$6,Data!W124,0)</f>
        <v>0</v>
      </c>
      <c r="Y124" s="4">
        <f>IF(Y$2=Calculation!$E$6,Data!X124,0)</f>
        <v>0</v>
      </c>
      <c r="Z124" s="4">
        <f>IF(Z$2=Calculation!$E$6,Data!Y124,0)</f>
        <v>0</v>
      </c>
      <c r="AA124" s="4">
        <f>IF(AA$2=Calculation!$E$6,Data!Z124,0)</f>
        <v>0</v>
      </c>
      <c r="AB124" s="4">
        <f>IF(AB$2=Calculation!$E$6,Data!AA124,0)</f>
        <v>0</v>
      </c>
      <c r="AC124" s="4">
        <f>IF(AC$2=Calculation!$E$6,Data!AB124,0)</f>
        <v>0</v>
      </c>
      <c r="AD124" s="4">
        <f>IF(AD$2=Calculation!$E$6,Data!AC124,0)</f>
        <v>0</v>
      </c>
      <c r="AE124" s="4">
        <f>IF(AE$2=Calculation!$E$6,Data!AD124,0)</f>
        <v>0</v>
      </c>
      <c r="AF124" s="4">
        <f>IF(AF$2=Calculation!$E$6,Data!AE124,0)</f>
        <v>0</v>
      </c>
      <c r="AG124" s="4">
        <f>IF(AG$2=Calculation!$E$6,Data!AF124,0)</f>
        <v>0</v>
      </c>
      <c r="AH124" s="6">
        <f t="shared" si="13"/>
        <v>0</v>
      </c>
      <c r="AI124" s="18">
        <f>IF(AI$2=Calculation!$F$6,0,0)</f>
        <v>0</v>
      </c>
      <c r="AJ124" s="4">
        <f>IF(AJ$2=Calculation!$F$6,Data!AG124,0)</f>
        <v>0</v>
      </c>
      <c r="AK124" s="4">
        <f>IF(AK$2=Calculation!$F$6,Data!AH124,0)</f>
        <v>0</v>
      </c>
      <c r="AL124" s="4">
        <f>IF(AL$2=Calculation!$F$6,Data!AI124,0)</f>
        <v>0</v>
      </c>
      <c r="AM124" s="4">
        <f>IF(AM$2=Calculation!$F$6,Data!AJ124,0)</f>
        <v>0</v>
      </c>
      <c r="AN124" s="4">
        <f>IF(AN$2=Calculation!$F$6,Data!AK124,0)</f>
        <v>0</v>
      </c>
      <c r="AO124" s="4">
        <f>IF(AO$2=Calculation!$F$6,Data!AL124,0)</f>
        <v>0</v>
      </c>
      <c r="AP124" s="4">
        <f>IF(AP$2=Calculation!$F$6,Data!AM124,0)</f>
        <v>0</v>
      </c>
      <c r="AQ124" s="6">
        <f t="shared" si="14"/>
        <v>0</v>
      </c>
      <c r="AR124" s="18">
        <f>IF(AR$2=Calculation!$G$6,0,0)</f>
        <v>0</v>
      </c>
      <c r="AS124" s="4">
        <f>IF(AS$2=Calculation!$G$6,Data!AN124,0)</f>
        <v>0</v>
      </c>
      <c r="AT124" s="4">
        <f>IF(AT$2=Calculation!$G$6,Data!AO124,0)</f>
        <v>0</v>
      </c>
      <c r="AU124" s="4">
        <f>IF(AU$2=Calculation!$G$6,Data!AP124,0)</f>
        <v>0</v>
      </c>
      <c r="AV124" s="4">
        <f>IF(AV$2=Calculation!$G$6,Data!AQ124,0)</f>
        <v>0</v>
      </c>
      <c r="AW124" s="4">
        <f>IF(AW$2=Calculation!$G$6,Data!AR124,0)</f>
        <v>0</v>
      </c>
      <c r="AX124" s="4">
        <f>IF(AX$2=Calculation!$G$6,Data!AS124,0)</f>
        <v>0</v>
      </c>
      <c r="AY124" s="4">
        <f>IF(AY$2=Calculation!$G$6,Data!AT124,0)</f>
        <v>0</v>
      </c>
      <c r="AZ124" s="6">
        <f t="shared" si="15"/>
        <v>0</v>
      </c>
      <c r="BA124" s="18">
        <f>IF(BA$2=Calculation!$H$6,0,0)</f>
        <v>0</v>
      </c>
      <c r="BB124" s="4">
        <f>IF(BB$2=Calculation!$H$6,Data!AU124,0)</f>
        <v>0</v>
      </c>
      <c r="BC124" s="4">
        <f>IF(BC$2=Calculation!$H$6,Data!AV124,0)</f>
        <v>0</v>
      </c>
      <c r="BD124" s="4">
        <f>IF(BD$2=Calculation!$H$6,Data!AW124,0)</f>
        <v>0</v>
      </c>
      <c r="BE124" s="4">
        <f>IF(BE$2=Calculation!$H$6,Data!AX124,0)</f>
        <v>0</v>
      </c>
      <c r="BF124" s="4">
        <f>IF(BF$2=Calculation!$H$6,Data!AY124,0)</f>
        <v>0</v>
      </c>
      <c r="BG124" s="4">
        <f>IF(BG$2=Calculation!$H$6,Data!AZ124,0)</f>
        <v>0</v>
      </c>
      <c r="BH124" s="4">
        <f>IF(BH$2=Calculation!$H$6,Data!BA124,0)</f>
        <v>0</v>
      </c>
      <c r="BI124" s="6">
        <f t="shared" si="16"/>
        <v>0</v>
      </c>
      <c r="BJ124" s="78">
        <f>IF(Calculation!$I$6="Yes",Data!BB124,0)</f>
        <v>0</v>
      </c>
      <c r="BK124" s="18">
        <f>IF(BK$2=Calculation!$M$4,0,0)</f>
        <v>0</v>
      </c>
      <c r="BL124" s="4">
        <f>IF(BL$2=Calculation!$M$4,Data!BW124,0)</f>
        <v>0</v>
      </c>
      <c r="BM124" s="4">
        <f>IF(BM$2=Calculation!$M$4,Data!BX124,0)</f>
        <v>0.006</v>
      </c>
      <c r="BN124" s="4">
        <f>IF(BN$2=Calculation!$M$4,Data!BY124,0)</f>
        <v>0</v>
      </c>
      <c r="BO124" s="4">
        <f>IF(BO$2=Calculation!$M$4,Data!BZ124,0)</f>
        <v>0</v>
      </c>
      <c r="BP124" s="6">
        <f t="shared" si="18"/>
        <v>0.006</v>
      </c>
      <c r="BQ124" s="4">
        <f>IF(Calculation!$K$6='Reference Data'!BQ$2,Data!BC124,0)</f>
        <v>0</v>
      </c>
      <c r="BR124" s="4">
        <f>IF(Calculation!$K$6='Reference Data'!BR$2,Data!BD124,0)</f>
        <v>0</v>
      </c>
      <c r="BS124" s="4">
        <f>IF(Calculation!$K$6='Reference Data'!BS$2,Data!BE124,0)</f>
        <v>0</v>
      </c>
      <c r="BT124" s="4">
        <f>IF(Calculation!$K$6='Reference Data'!BT$2,Data!BF124,0)</f>
        <v>19.152</v>
      </c>
      <c r="BU124" s="80">
        <f t="shared" si="19"/>
        <v>19.152</v>
      </c>
      <c r="BV124" s="18">
        <f>IF(Calculation!$L$6="Yes",IF((Calculation!J128)&lt;Calculation!K128,(Calculation!J128-Calculation!K128)*Calculation!$L$5,0),0)</f>
        <v>0</v>
      </c>
      <c r="BW124" s="83">
        <f>IF(Calculation!$M$6="Yes",'Reference Data'!BP124*Calculation!$M$5,0)</f>
        <v>0.003</v>
      </c>
      <c r="BX124" s="18">
        <f>IF(Calculation!$N$6='Reference Data'!BX$2,0,0)</f>
        <v>0</v>
      </c>
      <c r="BY124" s="4">
        <f>IF(Calculation!$N$6='Reference Data'!BY$2,Data!AU124*Calculation!$N$5,0)</f>
        <v>0</v>
      </c>
      <c r="BZ124" s="4">
        <f>IF(Calculation!$N$6='Reference Data'!BZ$2,Data!AV124*Calculation!$N$5,0)</f>
        <v>0</v>
      </c>
      <c r="CA124" s="4">
        <f>IF(Calculation!$N$6='Reference Data'!CA$2,Data!AW124*Calculation!$N$5,0)</f>
        <v>0</v>
      </c>
      <c r="CB124" s="4">
        <f>IF(Calculation!$N$6='Reference Data'!CB$2,Data!AX124*Calculation!$N$5,0)</f>
        <v>0</v>
      </c>
      <c r="CC124" s="4">
        <f>IF(Calculation!$N$6='Reference Data'!CC$2,Data!AY124*Calculation!$N$5,0)</f>
        <v>0</v>
      </c>
      <c r="CD124" s="4">
        <f>IF(Calculation!$N$6='Reference Data'!CD$2,Data!AZ124*Calculation!$N$5,0)</f>
        <v>0</v>
      </c>
      <c r="CE124" s="4">
        <f>IF(Calculation!$N$6='Reference Data'!CE$2,Data!BA124*Calculation!$N$5,0)</f>
        <v>0</v>
      </c>
      <c r="CF124" s="6">
        <f t="shared" si="17"/>
        <v>0</v>
      </c>
      <c r="CG124" s="83">
        <f>IF(Calculation!$O$6="Yes",IF((Calculation!J128-'Reference Data'!BU124)&gt;0,(Calculation!J128-'Reference Data'!BU124)*Calculation!$O$5,0),0)</f>
        <v>1.1465330194063919</v>
      </c>
      <c r="CH124" s="6">
        <f>IF(Calculation!$P$6="Yes",'Proportional Share Calculation'!E127,0)</f>
        <v>0.5863882016218898</v>
      </c>
    </row>
    <row r="125" spans="1:86" ht="15">
      <c r="A125" s="12">
        <v>10440</v>
      </c>
      <c r="B125" s="165" t="s">
        <v>131</v>
      </c>
      <c r="C125" s="18">
        <f>IF(Calculation!$C$6='Reference Data'!C$2,Data!C125,0)</f>
        <v>0</v>
      </c>
      <c r="D125" s="4">
        <f>IF(Calculation!$C$6='Reference Data'!D$2,Data!D125,0)</f>
        <v>0</v>
      </c>
      <c r="E125" s="4">
        <f>IF(Calculation!$C$6='Reference Data'!E$2,Data!E125,0)</f>
        <v>5.193996575342465</v>
      </c>
      <c r="F125" s="4">
        <f>IF(Calculation!$C$6='Reference Data'!F$2,Data!F125,0)</f>
        <v>0</v>
      </c>
      <c r="G125" s="4">
        <f>IF(Calculation!$C$6='Reference Data'!G$2,Data!G125,0)</f>
        <v>0</v>
      </c>
      <c r="H125" s="4">
        <f>IF(Calculation!$C$6='Reference Data'!H$2,Data!H125,0)</f>
        <v>0</v>
      </c>
      <c r="I125" s="4">
        <f>IF(Calculation!$C$6='Reference Data'!I$2,Data!I125,0)</f>
        <v>0</v>
      </c>
      <c r="J125" s="4">
        <f>IF(Calculation!$C$6='Reference Data'!J$2,Data!J125,0)</f>
        <v>0</v>
      </c>
      <c r="K125" s="4">
        <f>IF(Calculation!$C$6='Reference Data'!K$2,Data!K125,0)</f>
        <v>0</v>
      </c>
      <c r="L125" s="4">
        <f>IF(Calculation!$C$6='Reference Data'!L$2,Data!L125,0)</f>
        <v>0</v>
      </c>
      <c r="M125" s="4">
        <f>IF(Calculation!$C$6='Reference Data'!M$2,Data!M125,0)</f>
        <v>0</v>
      </c>
      <c r="N125" s="4">
        <f>IF(Calculation!$C$6='Reference Data'!N$2,Data!N125,0)</f>
        <v>0</v>
      </c>
      <c r="O125" s="4">
        <f>IF(Calculation!$C$6='Reference Data'!O$2,Data!O125,0)</f>
        <v>0</v>
      </c>
      <c r="P125" s="4">
        <f>IF(Calculation!$C$6='Reference Data'!P$2,Data!P125,0)</f>
        <v>0</v>
      </c>
      <c r="Q125" s="4">
        <f>IF(Calculation!$C$6='Reference Data'!Q$2,Data!Q125,0)</f>
        <v>0</v>
      </c>
      <c r="R125" s="21">
        <f t="shared" si="12"/>
        <v>5.193996575342465</v>
      </c>
      <c r="S125" s="18">
        <f>IF(Calculation!$D$6="Yes",Data!R125,0)</f>
        <v>0</v>
      </c>
      <c r="T125" s="18">
        <f>IF(T$2=Calculation!$E$6,Data!S125,0)</f>
        <v>0</v>
      </c>
      <c r="U125" s="4">
        <f>IF(U$2=Calculation!$E$6,Data!T125,0)</f>
        <v>0</v>
      </c>
      <c r="V125" s="4">
        <f>IF(V$2=Calculation!$E$6,Data!U125,0)</f>
        <v>0</v>
      </c>
      <c r="W125" s="4">
        <f>IF(W$2=Calculation!$E$6,Data!V125,0)</f>
        <v>0</v>
      </c>
      <c r="X125" s="4">
        <f>IF(X$2=Calculation!$E$6,Data!W125,0)</f>
        <v>0</v>
      </c>
      <c r="Y125" s="4">
        <f>IF(Y$2=Calculation!$E$6,Data!X125,0)</f>
        <v>0</v>
      </c>
      <c r="Z125" s="4">
        <f>IF(Z$2=Calculation!$E$6,Data!Y125,0)</f>
        <v>0</v>
      </c>
      <c r="AA125" s="4">
        <f>IF(AA$2=Calculation!$E$6,Data!Z125,0)</f>
        <v>0</v>
      </c>
      <c r="AB125" s="4">
        <f>IF(AB$2=Calculation!$E$6,Data!AA125,0)</f>
        <v>0</v>
      </c>
      <c r="AC125" s="4">
        <f>IF(AC$2=Calculation!$E$6,Data!AB125,0)</f>
        <v>0</v>
      </c>
      <c r="AD125" s="4">
        <f>IF(AD$2=Calculation!$E$6,Data!AC125,0)</f>
        <v>0</v>
      </c>
      <c r="AE125" s="4">
        <f>IF(AE$2=Calculation!$E$6,Data!AD125,0)</f>
        <v>0</v>
      </c>
      <c r="AF125" s="4">
        <f>IF(AF$2=Calculation!$E$6,Data!AE125,0)</f>
        <v>0</v>
      </c>
      <c r="AG125" s="4">
        <f>IF(AG$2=Calculation!$E$6,Data!AF125,0)</f>
        <v>0</v>
      </c>
      <c r="AH125" s="6">
        <f t="shared" si="13"/>
        <v>0</v>
      </c>
      <c r="AI125" s="18">
        <f>IF(AI$2=Calculation!$F$6,0,0)</f>
        <v>0</v>
      </c>
      <c r="AJ125" s="4">
        <f>IF(AJ$2=Calculation!$F$6,Data!AG125,0)</f>
        <v>0</v>
      </c>
      <c r="AK125" s="4">
        <f>IF(AK$2=Calculation!$F$6,Data!AH125,0)</f>
        <v>0</v>
      </c>
      <c r="AL125" s="4">
        <f>IF(AL$2=Calculation!$F$6,Data!AI125,0)</f>
        <v>0</v>
      </c>
      <c r="AM125" s="4">
        <f>IF(AM$2=Calculation!$F$6,Data!AJ125,0)</f>
        <v>0</v>
      </c>
      <c r="AN125" s="4">
        <f>IF(AN$2=Calculation!$F$6,Data!AK125,0)</f>
        <v>0</v>
      </c>
      <c r="AO125" s="4">
        <f>IF(AO$2=Calculation!$F$6,Data!AL125,0)</f>
        <v>0</v>
      </c>
      <c r="AP125" s="4">
        <f>IF(AP$2=Calculation!$F$6,Data!AM125,0)</f>
        <v>0</v>
      </c>
      <c r="AQ125" s="6">
        <f t="shared" si="14"/>
        <v>0</v>
      </c>
      <c r="AR125" s="18">
        <f>IF(AR$2=Calculation!$G$6,0,0)</f>
        <v>0</v>
      </c>
      <c r="AS125" s="4">
        <f>IF(AS$2=Calculation!$G$6,Data!AN125,0)</f>
        <v>0</v>
      </c>
      <c r="AT125" s="4">
        <f>IF(AT$2=Calculation!$G$6,Data!AO125,0)</f>
        <v>0</v>
      </c>
      <c r="AU125" s="4">
        <f>IF(AU$2=Calculation!$G$6,Data!AP125,0)</f>
        <v>0</v>
      </c>
      <c r="AV125" s="4">
        <f>IF(AV$2=Calculation!$G$6,Data!AQ125,0)</f>
        <v>0</v>
      </c>
      <c r="AW125" s="4">
        <f>IF(AW$2=Calculation!$G$6,Data!AR125,0)</f>
        <v>0</v>
      </c>
      <c r="AX125" s="4">
        <f>IF(AX$2=Calculation!$G$6,Data!AS125,0)</f>
        <v>0</v>
      </c>
      <c r="AY125" s="4">
        <f>IF(AY$2=Calculation!$G$6,Data!AT125,0)</f>
        <v>0</v>
      </c>
      <c r="AZ125" s="6">
        <f t="shared" si="15"/>
        <v>0</v>
      </c>
      <c r="BA125" s="18">
        <f>IF(BA$2=Calculation!$H$6,0,0)</f>
        <v>0</v>
      </c>
      <c r="BB125" s="4">
        <f>IF(BB$2=Calculation!$H$6,Data!AU125,0)</f>
        <v>0</v>
      </c>
      <c r="BC125" s="4">
        <f>IF(BC$2=Calculation!$H$6,Data!AV125,0)</f>
        <v>0</v>
      </c>
      <c r="BD125" s="4">
        <f>IF(BD$2=Calculation!$H$6,Data!AW125,0)</f>
        <v>0</v>
      </c>
      <c r="BE125" s="4">
        <f>IF(BE$2=Calculation!$H$6,Data!AX125,0)</f>
        <v>0</v>
      </c>
      <c r="BF125" s="4">
        <f>IF(BF$2=Calculation!$H$6,Data!AY125,0)</f>
        <v>0</v>
      </c>
      <c r="BG125" s="4">
        <f>IF(BG$2=Calculation!$H$6,Data!AZ125,0)</f>
        <v>0</v>
      </c>
      <c r="BH125" s="4">
        <f>IF(BH$2=Calculation!$H$6,Data!BA125,0)</f>
        <v>0</v>
      </c>
      <c r="BI125" s="6">
        <f t="shared" si="16"/>
        <v>0</v>
      </c>
      <c r="BJ125" s="78">
        <f>IF(Calculation!$I$6="Yes",Data!BB125,0)</f>
        <v>0</v>
      </c>
      <c r="BK125" s="18">
        <f>IF(BK$2=Calculation!$M$4,0,0)</f>
        <v>0</v>
      </c>
      <c r="BL125" s="4">
        <f>IF(BL$2=Calculation!$M$4,Data!BW125,0)</f>
        <v>0</v>
      </c>
      <c r="BM125" s="4">
        <f>IF(BM$2=Calculation!$M$4,Data!BX125,0)</f>
        <v>0</v>
      </c>
      <c r="BN125" s="4">
        <f>IF(BN$2=Calculation!$M$4,Data!BY125,0)</f>
        <v>0</v>
      </c>
      <c r="BO125" s="4">
        <f>IF(BO$2=Calculation!$M$4,Data!BZ125,0)</f>
        <v>0</v>
      </c>
      <c r="BP125" s="6">
        <f t="shared" si="18"/>
        <v>0</v>
      </c>
      <c r="BQ125" s="4">
        <f>IF(Calculation!$K$6='Reference Data'!BQ$2,Data!BC125,0)</f>
        <v>0</v>
      </c>
      <c r="BR125" s="4">
        <f>IF(Calculation!$K$6='Reference Data'!BR$2,Data!BD125,0)</f>
        <v>0</v>
      </c>
      <c r="BS125" s="4">
        <f>IF(Calculation!$K$6='Reference Data'!BS$2,Data!BE125,0)</f>
        <v>0</v>
      </c>
      <c r="BT125" s="4">
        <f>IF(Calculation!$K$6='Reference Data'!BT$2,Data!BF125,0)</f>
        <v>5.005</v>
      </c>
      <c r="BU125" s="80">
        <f t="shared" si="19"/>
        <v>5.005</v>
      </c>
      <c r="BV125" s="18">
        <f>IF(Calculation!$L$6="Yes",IF((Calculation!J129)&lt;Calculation!K129,(Calculation!J129-Calculation!K129)*Calculation!$L$5,0),0)</f>
        <v>0</v>
      </c>
      <c r="BW125" s="83">
        <f>IF(Calculation!$M$6="Yes",'Reference Data'!BP125*Calculation!$M$5,0)</f>
        <v>0</v>
      </c>
      <c r="BX125" s="18">
        <f>IF(Calculation!$N$6='Reference Data'!BX$2,0,0)</f>
        <v>0</v>
      </c>
      <c r="BY125" s="4">
        <f>IF(Calculation!$N$6='Reference Data'!BY$2,Data!AU125*Calculation!$N$5,0)</f>
        <v>0</v>
      </c>
      <c r="BZ125" s="4">
        <f>IF(Calculation!$N$6='Reference Data'!BZ$2,Data!AV125*Calculation!$N$5,0)</f>
        <v>0</v>
      </c>
      <c r="CA125" s="4">
        <f>IF(Calculation!$N$6='Reference Data'!CA$2,Data!AW125*Calculation!$N$5,0)</f>
        <v>0</v>
      </c>
      <c r="CB125" s="4">
        <f>IF(Calculation!$N$6='Reference Data'!CB$2,Data!AX125*Calculation!$N$5,0)</f>
        <v>0</v>
      </c>
      <c r="CC125" s="4">
        <f>IF(Calculation!$N$6='Reference Data'!CC$2,Data!AY125*Calculation!$N$5,0)</f>
        <v>0</v>
      </c>
      <c r="CD125" s="4">
        <f>IF(Calculation!$N$6='Reference Data'!CD$2,Data!AZ125*Calculation!$N$5,0)</f>
        <v>0</v>
      </c>
      <c r="CE125" s="4">
        <f>IF(Calculation!$N$6='Reference Data'!CE$2,Data!BA125*Calculation!$N$5,0)</f>
        <v>0</v>
      </c>
      <c r="CF125" s="6">
        <f t="shared" si="17"/>
        <v>0</v>
      </c>
      <c r="CG125" s="83">
        <f>IF(Calculation!$O$6="Yes",IF((Calculation!J129-'Reference Data'!BU125)&gt;0,(Calculation!J129-'Reference Data'!BU125)*Calculation!$O$5,0),0)</f>
        <v>0.04724914383561618</v>
      </c>
      <c r="CH125" s="6">
        <f>IF(Calculation!$P$6="Yes",'Proportional Share Calculation'!E128,0)</f>
        <v>0.14592884619932628</v>
      </c>
    </row>
    <row r="126" spans="1:86" ht="15">
      <c r="A126" s="12">
        <v>10442</v>
      </c>
      <c r="B126" s="165" t="s">
        <v>132</v>
      </c>
      <c r="C126" s="18">
        <f>IF(Calculation!$C$6='Reference Data'!C$2,Data!C126,0)</f>
        <v>0</v>
      </c>
      <c r="D126" s="4">
        <f>IF(Calculation!$C$6='Reference Data'!D$2,Data!D126,0)</f>
        <v>0</v>
      </c>
      <c r="E126" s="4">
        <f>IF(Calculation!$C$6='Reference Data'!E$2,Data!E126,0)</f>
        <v>11.459271118721457</v>
      </c>
      <c r="F126" s="4">
        <f>IF(Calculation!$C$6='Reference Data'!F$2,Data!F126,0)</f>
        <v>0</v>
      </c>
      <c r="G126" s="4">
        <f>IF(Calculation!$C$6='Reference Data'!G$2,Data!G126,0)</f>
        <v>0</v>
      </c>
      <c r="H126" s="4">
        <f>IF(Calculation!$C$6='Reference Data'!H$2,Data!H126,0)</f>
        <v>0</v>
      </c>
      <c r="I126" s="4">
        <f>IF(Calculation!$C$6='Reference Data'!I$2,Data!I126,0)</f>
        <v>0</v>
      </c>
      <c r="J126" s="4">
        <f>IF(Calculation!$C$6='Reference Data'!J$2,Data!J126,0)</f>
        <v>0</v>
      </c>
      <c r="K126" s="4">
        <f>IF(Calculation!$C$6='Reference Data'!K$2,Data!K126,0)</f>
        <v>0</v>
      </c>
      <c r="L126" s="4">
        <f>IF(Calculation!$C$6='Reference Data'!L$2,Data!L126,0)</f>
        <v>0</v>
      </c>
      <c r="M126" s="4">
        <f>IF(Calculation!$C$6='Reference Data'!M$2,Data!M126,0)</f>
        <v>0</v>
      </c>
      <c r="N126" s="4">
        <f>IF(Calculation!$C$6='Reference Data'!N$2,Data!N126,0)</f>
        <v>0</v>
      </c>
      <c r="O126" s="4">
        <f>IF(Calculation!$C$6='Reference Data'!O$2,Data!O126,0)</f>
        <v>0</v>
      </c>
      <c r="P126" s="4">
        <f>IF(Calculation!$C$6='Reference Data'!P$2,Data!P126,0)</f>
        <v>0</v>
      </c>
      <c r="Q126" s="4">
        <f>IF(Calculation!$C$6='Reference Data'!Q$2,Data!Q126,0)</f>
        <v>0</v>
      </c>
      <c r="R126" s="21">
        <f t="shared" si="12"/>
        <v>11.459271118721457</v>
      </c>
      <c r="S126" s="18">
        <f>IF(Calculation!$D$6="Yes",Data!R126,0)</f>
        <v>0</v>
      </c>
      <c r="T126" s="18">
        <f>IF(T$2=Calculation!$E$6,Data!S126,0)</f>
        <v>0</v>
      </c>
      <c r="U126" s="4">
        <f>IF(U$2=Calculation!$E$6,Data!T126,0)</f>
        <v>0</v>
      </c>
      <c r="V126" s="4">
        <f>IF(V$2=Calculation!$E$6,Data!U126,0)</f>
        <v>0</v>
      </c>
      <c r="W126" s="4">
        <f>IF(W$2=Calculation!$E$6,Data!V126,0)</f>
        <v>0</v>
      </c>
      <c r="X126" s="4">
        <f>IF(X$2=Calculation!$E$6,Data!W126,0)</f>
        <v>0</v>
      </c>
      <c r="Y126" s="4">
        <f>IF(Y$2=Calculation!$E$6,Data!X126,0)</f>
        <v>0</v>
      </c>
      <c r="Z126" s="4">
        <f>IF(Z$2=Calculation!$E$6,Data!Y126,0)</f>
        <v>0</v>
      </c>
      <c r="AA126" s="4">
        <f>IF(AA$2=Calculation!$E$6,Data!Z126,0)</f>
        <v>0</v>
      </c>
      <c r="AB126" s="4">
        <f>IF(AB$2=Calculation!$E$6,Data!AA126,0)</f>
        <v>0</v>
      </c>
      <c r="AC126" s="4">
        <f>IF(AC$2=Calculation!$E$6,Data!AB126,0)</f>
        <v>0</v>
      </c>
      <c r="AD126" s="4">
        <f>IF(AD$2=Calculation!$E$6,Data!AC126,0)</f>
        <v>0</v>
      </c>
      <c r="AE126" s="4">
        <f>IF(AE$2=Calculation!$E$6,Data!AD126,0)</f>
        <v>0</v>
      </c>
      <c r="AF126" s="4">
        <f>IF(AF$2=Calculation!$E$6,Data!AE126,0)</f>
        <v>0</v>
      </c>
      <c r="AG126" s="4">
        <f>IF(AG$2=Calculation!$E$6,Data!AF126,0)</f>
        <v>0</v>
      </c>
      <c r="AH126" s="6">
        <f t="shared" si="13"/>
        <v>0</v>
      </c>
      <c r="AI126" s="18">
        <f>IF(AI$2=Calculation!$F$6,0,0)</f>
        <v>0</v>
      </c>
      <c r="AJ126" s="4">
        <f>IF(AJ$2=Calculation!$F$6,Data!AG126,0)</f>
        <v>0</v>
      </c>
      <c r="AK126" s="4">
        <f>IF(AK$2=Calculation!$F$6,Data!AH126,0)</f>
        <v>0</v>
      </c>
      <c r="AL126" s="4">
        <f>IF(AL$2=Calculation!$F$6,Data!AI126,0)</f>
        <v>0</v>
      </c>
      <c r="AM126" s="4">
        <f>IF(AM$2=Calculation!$F$6,Data!AJ126,0)</f>
        <v>0</v>
      </c>
      <c r="AN126" s="4">
        <f>IF(AN$2=Calculation!$F$6,Data!AK126,0)</f>
        <v>0</v>
      </c>
      <c r="AO126" s="4">
        <f>IF(AO$2=Calculation!$F$6,Data!AL126,0)</f>
        <v>0</v>
      </c>
      <c r="AP126" s="4">
        <f>IF(AP$2=Calculation!$F$6,Data!AM126,0)</f>
        <v>0</v>
      </c>
      <c r="AQ126" s="6">
        <f t="shared" si="14"/>
        <v>0</v>
      </c>
      <c r="AR126" s="18">
        <f>IF(AR$2=Calculation!$G$6,0,0)</f>
        <v>0</v>
      </c>
      <c r="AS126" s="4">
        <f>IF(AS$2=Calculation!$G$6,Data!AN126,0)</f>
        <v>0</v>
      </c>
      <c r="AT126" s="4">
        <f>IF(AT$2=Calculation!$G$6,Data!AO126,0)</f>
        <v>0</v>
      </c>
      <c r="AU126" s="4">
        <f>IF(AU$2=Calculation!$G$6,Data!AP126,0)</f>
        <v>0</v>
      </c>
      <c r="AV126" s="4">
        <f>IF(AV$2=Calculation!$G$6,Data!AQ126,0)</f>
        <v>0</v>
      </c>
      <c r="AW126" s="4">
        <f>IF(AW$2=Calculation!$G$6,Data!AR126,0)</f>
        <v>0</v>
      </c>
      <c r="AX126" s="4">
        <f>IF(AX$2=Calculation!$G$6,Data!AS126,0)</f>
        <v>0</v>
      </c>
      <c r="AY126" s="4">
        <f>IF(AY$2=Calculation!$G$6,Data!AT126,0)</f>
        <v>0</v>
      </c>
      <c r="AZ126" s="6">
        <f t="shared" si="15"/>
        <v>0</v>
      </c>
      <c r="BA126" s="18">
        <f>IF(BA$2=Calculation!$H$6,0,0)</f>
        <v>0</v>
      </c>
      <c r="BB126" s="4">
        <f>IF(BB$2=Calculation!$H$6,Data!AU126,0)</f>
        <v>0</v>
      </c>
      <c r="BC126" s="4">
        <f>IF(BC$2=Calculation!$H$6,Data!AV126,0)</f>
        <v>0</v>
      </c>
      <c r="BD126" s="4">
        <f>IF(BD$2=Calculation!$H$6,Data!AW126,0)</f>
        <v>0</v>
      </c>
      <c r="BE126" s="4">
        <f>IF(BE$2=Calculation!$H$6,Data!AX126,0)</f>
        <v>0</v>
      </c>
      <c r="BF126" s="4">
        <f>IF(BF$2=Calculation!$H$6,Data!AY126,0)</f>
        <v>0</v>
      </c>
      <c r="BG126" s="4">
        <f>IF(BG$2=Calculation!$H$6,Data!AZ126,0)</f>
        <v>0</v>
      </c>
      <c r="BH126" s="4">
        <f>IF(BH$2=Calculation!$H$6,Data!BA126,0)</f>
        <v>0</v>
      </c>
      <c r="BI126" s="6">
        <f t="shared" si="16"/>
        <v>0</v>
      </c>
      <c r="BJ126" s="78">
        <f>IF(Calculation!$I$6="Yes",Data!BB126,0)</f>
        <v>0</v>
      </c>
      <c r="BK126" s="18">
        <f>IF(BK$2=Calculation!$M$4,0,0)</f>
        <v>0</v>
      </c>
      <c r="BL126" s="4">
        <f>IF(BL$2=Calculation!$M$4,Data!BW126,0)</f>
        <v>0</v>
      </c>
      <c r="BM126" s="4">
        <f>IF(BM$2=Calculation!$M$4,Data!BX126,0)</f>
        <v>0.005</v>
      </c>
      <c r="BN126" s="4">
        <f>IF(BN$2=Calculation!$M$4,Data!BY126,0)</f>
        <v>0</v>
      </c>
      <c r="BO126" s="4">
        <f>IF(BO$2=Calculation!$M$4,Data!BZ126,0)</f>
        <v>0</v>
      </c>
      <c r="BP126" s="6">
        <f t="shared" si="18"/>
        <v>0.005</v>
      </c>
      <c r="BQ126" s="4">
        <f>IF(Calculation!$K$6='Reference Data'!BQ$2,Data!BC126,0)</f>
        <v>0</v>
      </c>
      <c r="BR126" s="4">
        <f>IF(Calculation!$K$6='Reference Data'!BR$2,Data!BD126,0)</f>
        <v>0</v>
      </c>
      <c r="BS126" s="4">
        <f>IF(Calculation!$K$6='Reference Data'!BS$2,Data!BE126,0)</f>
        <v>0</v>
      </c>
      <c r="BT126" s="4">
        <f>IF(Calculation!$K$6='Reference Data'!BT$2,Data!BF126,0)</f>
        <v>13.396</v>
      </c>
      <c r="BU126" s="80">
        <f t="shared" si="19"/>
        <v>13.396</v>
      </c>
      <c r="BV126" s="18">
        <f>IF(Calculation!$L$6="Yes",IF((Calculation!J130)&lt;Calculation!K130,(Calculation!J130-Calculation!K130)*Calculation!$L$5,0),0)</f>
        <v>-1.936728881278544</v>
      </c>
      <c r="BW126" s="83">
        <f>IF(Calculation!$M$6="Yes",'Reference Data'!BP126*Calculation!$M$5,0)</f>
        <v>0.0025</v>
      </c>
      <c r="BX126" s="18">
        <f>IF(Calculation!$N$6='Reference Data'!BX$2,0,0)</f>
        <v>0</v>
      </c>
      <c r="BY126" s="4">
        <f>IF(Calculation!$N$6='Reference Data'!BY$2,Data!AU126*Calculation!$N$5,0)</f>
        <v>0</v>
      </c>
      <c r="BZ126" s="4">
        <f>IF(Calculation!$N$6='Reference Data'!BZ$2,Data!AV126*Calculation!$N$5,0)</f>
        <v>0</v>
      </c>
      <c r="CA126" s="4">
        <f>IF(Calculation!$N$6='Reference Data'!CA$2,Data!AW126*Calculation!$N$5,0)</f>
        <v>0</v>
      </c>
      <c r="CB126" s="4">
        <f>IF(Calculation!$N$6='Reference Data'!CB$2,Data!AX126*Calculation!$N$5,0)</f>
        <v>0</v>
      </c>
      <c r="CC126" s="4">
        <f>IF(Calculation!$N$6='Reference Data'!CC$2,Data!AY126*Calculation!$N$5,0)</f>
        <v>0</v>
      </c>
      <c r="CD126" s="4">
        <f>IF(Calculation!$N$6='Reference Data'!CD$2,Data!AZ126*Calculation!$N$5,0)</f>
        <v>0</v>
      </c>
      <c r="CE126" s="4">
        <f>IF(Calculation!$N$6='Reference Data'!CE$2,Data!BA126*Calculation!$N$5,0)</f>
        <v>0</v>
      </c>
      <c r="CF126" s="6">
        <f t="shared" si="17"/>
        <v>0</v>
      </c>
      <c r="CG126" s="83">
        <f>IF(Calculation!$O$6="Yes",IF((Calculation!J130-'Reference Data'!BU126)&gt;0,(Calculation!J130-'Reference Data'!BU126)*Calculation!$O$5,0),0)</f>
        <v>0</v>
      </c>
      <c r="CH126" s="6">
        <f>IF(Calculation!$P$6="Yes",'Proportional Share Calculation'!E129,0)</f>
        <v>0.33106107540174873</v>
      </c>
    </row>
    <row r="127" spans="1:86" ht="15">
      <c r="A127" s="12">
        <v>10446</v>
      </c>
      <c r="B127" s="165" t="s">
        <v>133</v>
      </c>
      <c r="C127" s="18">
        <f>IF(Calculation!$C$6='Reference Data'!C$2,Data!C127,0)</f>
        <v>0</v>
      </c>
      <c r="D127" s="4">
        <f>IF(Calculation!$C$6='Reference Data'!D$2,Data!D127,0)</f>
        <v>0</v>
      </c>
      <c r="E127" s="4">
        <f>IF(Calculation!$C$6='Reference Data'!E$2,Data!E127,0)</f>
        <v>101.62078401826484</v>
      </c>
      <c r="F127" s="4">
        <f>IF(Calculation!$C$6='Reference Data'!F$2,Data!F127,0)</f>
        <v>0</v>
      </c>
      <c r="G127" s="4">
        <f>IF(Calculation!$C$6='Reference Data'!G$2,Data!G127,0)</f>
        <v>0</v>
      </c>
      <c r="H127" s="4">
        <f>IF(Calculation!$C$6='Reference Data'!H$2,Data!H127,0)</f>
        <v>0</v>
      </c>
      <c r="I127" s="4">
        <f>IF(Calculation!$C$6='Reference Data'!I$2,Data!I127,0)</f>
        <v>0</v>
      </c>
      <c r="J127" s="4">
        <f>IF(Calculation!$C$6='Reference Data'!J$2,Data!J127,0)</f>
        <v>0</v>
      </c>
      <c r="K127" s="4">
        <f>IF(Calculation!$C$6='Reference Data'!K$2,Data!K127,0)</f>
        <v>0</v>
      </c>
      <c r="L127" s="4">
        <f>IF(Calculation!$C$6='Reference Data'!L$2,Data!L127,0)</f>
        <v>0</v>
      </c>
      <c r="M127" s="4">
        <f>IF(Calculation!$C$6='Reference Data'!M$2,Data!M127,0)</f>
        <v>0</v>
      </c>
      <c r="N127" s="4">
        <f>IF(Calculation!$C$6='Reference Data'!N$2,Data!N127,0)</f>
        <v>0</v>
      </c>
      <c r="O127" s="4">
        <f>IF(Calculation!$C$6='Reference Data'!O$2,Data!O127,0)</f>
        <v>0</v>
      </c>
      <c r="P127" s="4">
        <f>IF(Calculation!$C$6='Reference Data'!P$2,Data!P127,0)</f>
        <v>0</v>
      </c>
      <c r="Q127" s="4">
        <f>IF(Calculation!$C$6='Reference Data'!Q$2,Data!Q127,0)</f>
        <v>0</v>
      </c>
      <c r="R127" s="21">
        <f t="shared" si="12"/>
        <v>101.62078401826484</v>
      </c>
      <c r="S127" s="18">
        <f>IF(Calculation!$D$6="Yes",Data!R127,0)</f>
        <v>0</v>
      </c>
      <c r="T127" s="18">
        <f>IF(T$2=Calculation!$E$6,Data!S127,0)</f>
        <v>0</v>
      </c>
      <c r="U127" s="4">
        <f>IF(U$2=Calculation!$E$6,Data!T127,0)</f>
        <v>0</v>
      </c>
      <c r="V127" s="4">
        <f>IF(V$2=Calculation!$E$6,Data!U127,0)</f>
        <v>0</v>
      </c>
      <c r="W127" s="4">
        <f>IF(W$2=Calculation!$E$6,Data!V127,0)</f>
        <v>0</v>
      </c>
      <c r="X127" s="4">
        <f>IF(X$2=Calculation!$E$6,Data!W127,0)</f>
        <v>0</v>
      </c>
      <c r="Y127" s="4">
        <f>IF(Y$2=Calculation!$E$6,Data!X127,0)</f>
        <v>0</v>
      </c>
      <c r="Z127" s="4">
        <f>IF(Z$2=Calculation!$E$6,Data!Y127,0)</f>
        <v>0</v>
      </c>
      <c r="AA127" s="4">
        <f>IF(AA$2=Calculation!$E$6,Data!Z127,0)</f>
        <v>0</v>
      </c>
      <c r="AB127" s="4">
        <f>IF(AB$2=Calculation!$E$6,Data!AA127,0)</f>
        <v>0</v>
      </c>
      <c r="AC127" s="4">
        <f>IF(AC$2=Calculation!$E$6,Data!AB127,0)</f>
        <v>0</v>
      </c>
      <c r="AD127" s="4">
        <f>IF(AD$2=Calculation!$E$6,Data!AC127,0)</f>
        <v>0</v>
      </c>
      <c r="AE127" s="4">
        <f>IF(AE$2=Calculation!$E$6,Data!AD127,0)</f>
        <v>0</v>
      </c>
      <c r="AF127" s="4">
        <f>IF(AF$2=Calculation!$E$6,Data!AE127,0)</f>
        <v>0</v>
      </c>
      <c r="AG127" s="4">
        <f>IF(AG$2=Calculation!$E$6,Data!AF127,0)</f>
        <v>0</v>
      </c>
      <c r="AH127" s="6">
        <f t="shared" si="13"/>
        <v>0</v>
      </c>
      <c r="AI127" s="18">
        <f>IF(AI$2=Calculation!$F$6,0,0)</f>
        <v>0</v>
      </c>
      <c r="AJ127" s="4">
        <f>IF(AJ$2=Calculation!$F$6,Data!AG127,0)</f>
        <v>0</v>
      </c>
      <c r="AK127" s="4">
        <f>IF(AK$2=Calculation!$F$6,Data!AH127,0)</f>
        <v>0</v>
      </c>
      <c r="AL127" s="4">
        <f>IF(AL$2=Calculation!$F$6,Data!AI127,0)</f>
        <v>0</v>
      </c>
      <c r="AM127" s="4">
        <f>IF(AM$2=Calculation!$F$6,Data!AJ127,0)</f>
        <v>0</v>
      </c>
      <c r="AN127" s="4">
        <f>IF(AN$2=Calculation!$F$6,Data!AK127,0)</f>
        <v>0</v>
      </c>
      <c r="AO127" s="4">
        <f>IF(AO$2=Calculation!$F$6,Data!AL127,0)</f>
        <v>0</v>
      </c>
      <c r="AP127" s="4">
        <f>IF(AP$2=Calculation!$F$6,Data!AM127,0)</f>
        <v>0</v>
      </c>
      <c r="AQ127" s="6">
        <f t="shared" si="14"/>
        <v>0</v>
      </c>
      <c r="AR127" s="18">
        <f>IF(AR$2=Calculation!$G$6,0,0)</f>
        <v>0</v>
      </c>
      <c r="AS127" s="4">
        <f>IF(AS$2=Calculation!$G$6,Data!AN127,0)</f>
        <v>0</v>
      </c>
      <c r="AT127" s="4">
        <f>IF(AT$2=Calculation!$G$6,Data!AO127,0)</f>
        <v>0</v>
      </c>
      <c r="AU127" s="4">
        <f>IF(AU$2=Calculation!$G$6,Data!AP127,0)</f>
        <v>0</v>
      </c>
      <c r="AV127" s="4">
        <f>IF(AV$2=Calculation!$G$6,Data!AQ127,0)</f>
        <v>0</v>
      </c>
      <c r="AW127" s="4">
        <f>IF(AW$2=Calculation!$G$6,Data!AR127,0)</f>
        <v>0</v>
      </c>
      <c r="AX127" s="4">
        <f>IF(AX$2=Calculation!$G$6,Data!AS127,0)</f>
        <v>0</v>
      </c>
      <c r="AY127" s="4">
        <f>IF(AY$2=Calculation!$G$6,Data!AT127,0)</f>
        <v>0</v>
      </c>
      <c r="AZ127" s="6">
        <f t="shared" si="15"/>
        <v>0</v>
      </c>
      <c r="BA127" s="18">
        <f>IF(BA$2=Calculation!$H$6,0,0)</f>
        <v>0</v>
      </c>
      <c r="BB127" s="4">
        <f>IF(BB$2=Calculation!$H$6,Data!AU127,0)</f>
        <v>0</v>
      </c>
      <c r="BC127" s="4">
        <f>IF(BC$2=Calculation!$H$6,Data!AV127,0)</f>
        <v>0</v>
      </c>
      <c r="BD127" s="4">
        <f>IF(BD$2=Calculation!$H$6,Data!AW127,0)</f>
        <v>0</v>
      </c>
      <c r="BE127" s="4">
        <f>IF(BE$2=Calculation!$H$6,Data!AX127,0)</f>
        <v>0</v>
      </c>
      <c r="BF127" s="4">
        <f>IF(BF$2=Calculation!$H$6,Data!AY127,0)</f>
        <v>0</v>
      </c>
      <c r="BG127" s="4">
        <f>IF(BG$2=Calculation!$H$6,Data!AZ127,0)</f>
        <v>0</v>
      </c>
      <c r="BH127" s="4">
        <f>IF(BH$2=Calculation!$H$6,Data!BA127,0)</f>
        <v>0</v>
      </c>
      <c r="BI127" s="6">
        <f t="shared" si="16"/>
        <v>0</v>
      </c>
      <c r="BJ127" s="78">
        <f>IF(Calculation!$I$6="Yes",Data!BB127,0)</f>
        <v>0</v>
      </c>
      <c r="BK127" s="18">
        <f>IF(BK$2=Calculation!$M$4,0,0)</f>
        <v>0</v>
      </c>
      <c r="BL127" s="4">
        <f>IF(BL$2=Calculation!$M$4,Data!BW127,0)</f>
        <v>0</v>
      </c>
      <c r="BM127" s="4">
        <f>IF(BM$2=Calculation!$M$4,Data!BX127,0)</f>
        <v>0</v>
      </c>
      <c r="BN127" s="4">
        <f>IF(BN$2=Calculation!$M$4,Data!BY127,0)</f>
        <v>0</v>
      </c>
      <c r="BO127" s="4">
        <f>IF(BO$2=Calculation!$M$4,Data!BZ127,0)</f>
        <v>0</v>
      </c>
      <c r="BP127" s="6">
        <f t="shared" si="18"/>
        <v>0</v>
      </c>
      <c r="BQ127" s="4">
        <f>IF(Calculation!$K$6='Reference Data'!BQ$2,Data!BC127,0)</f>
        <v>0</v>
      </c>
      <c r="BR127" s="4">
        <f>IF(Calculation!$K$6='Reference Data'!BR$2,Data!BD127,0)</f>
        <v>0</v>
      </c>
      <c r="BS127" s="4">
        <f>IF(Calculation!$K$6='Reference Data'!BS$2,Data!BE127,0)</f>
        <v>0</v>
      </c>
      <c r="BT127" s="4">
        <f>IF(Calculation!$K$6='Reference Data'!BT$2,Data!BF127,0)</f>
        <v>95.771</v>
      </c>
      <c r="BU127" s="80">
        <f t="shared" si="19"/>
        <v>95.771</v>
      </c>
      <c r="BV127" s="18">
        <f>IF(Calculation!$L$6="Yes",IF((Calculation!J131)&lt;Calculation!K131,(Calculation!J131-Calculation!K131)*Calculation!$L$5,0),0)</f>
        <v>0</v>
      </c>
      <c r="BW127" s="83">
        <f>IF(Calculation!$M$6="Yes",'Reference Data'!BP127*Calculation!$M$5,0)</f>
        <v>0</v>
      </c>
      <c r="BX127" s="18">
        <f>IF(Calculation!$N$6='Reference Data'!BX$2,0,0)</f>
        <v>0</v>
      </c>
      <c r="BY127" s="4">
        <f>IF(Calculation!$N$6='Reference Data'!BY$2,Data!AU127*Calculation!$N$5,0)</f>
        <v>0</v>
      </c>
      <c r="BZ127" s="4">
        <f>IF(Calculation!$N$6='Reference Data'!BZ$2,Data!AV127*Calculation!$N$5,0)</f>
        <v>0</v>
      </c>
      <c r="CA127" s="4">
        <f>IF(Calculation!$N$6='Reference Data'!CA$2,Data!AW127*Calculation!$N$5,0)</f>
        <v>0</v>
      </c>
      <c r="CB127" s="4">
        <f>IF(Calculation!$N$6='Reference Data'!CB$2,Data!AX127*Calculation!$N$5,0)</f>
        <v>0</v>
      </c>
      <c r="CC127" s="4">
        <f>IF(Calculation!$N$6='Reference Data'!CC$2,Data!AY127*Calculation!$N$5,0)</f>
        <v>0</v>
      </c>
      <c r="CD127" s="4">
        <f>IF(Calculation!$N$6='Reference Data'!CD$2,Data!AZ127*Calculation!$N$5,0)</f>
        <v>0</v>
      </c>
      <c r="CE127" s="4">
        <f>IF(Calculation!$N$6='Reference Data'!CE$2,Data!BA127*Calculation!$N$5,0)</f>
        <v>0</v>
      </c>
      <c r="CF127" s="6">
        <f t="shared" si="17"/>
        <v>0</v>
      </c>
      <c r="CG127" s="83">
        <f>IF(Calculation!$O$6="Yes",IF((Calculation!J131-'Reference Data'!BU127)&gt;0,(Calculation!J131-'Reference Data'!BU127)*Calculation!$O$5,0),0)</f>
        <v>1.4624460045662104</v>
      </c>
      <c r="CH127" s="6">
        <f>IF(Calculation!$P$6="Yes",'Proportional Share Calculation'!E130,0)</f>
        <v>2.8084847329319493</v>
      </c>
    </row>
    <row r="128" spans="1:86" ht="15">
      <c r="A128" s="12">
        <v>10448</v>
      </c>
      <c r="B128" s="165" t="s">
        <v>134</v>
      </c>
      <c r="C128" s="18">
        <f>IF(Calculation!$C$6='Reference Data'!C$2,Data!C128,0)</f>
        <v>0</v>
      </c>
      <c r="D128" s="4">
        <f>IF(Calculation!$C$6='Reference Data'!D$2,Data!D128,0)</f>
        <v>0</v>
      </c>
      <c r="E128" s="4">
        <f>IF(Calculation!$C$6='Reference Data'!E$2,Data!E128,0)</f>
        <v>8.235857876712329</v>
      </c>
      <c r="F128" s="4">
        <f>IF(Calculation!$C$6='Reference Data'!F$2,Data!F128,0)</f>
        <v>0</v>
      </c>
      <c r="G128" s="4">
        <f>IF(Calculation!$C$6='Reference Data'!G$2,Data!G128,0)</f>
        <v>0</v>
      </c>
      <c r="H128" s="4">
        <f>IF(Calculation!$C$6='Reference Data'!H$2,Data!H128,0)</f>
        <v>0</v>
      </c>
      <c r="I128" s="4">
        <f>IF(Calculation!$C$6='Reference Data'!I$2,Data!I128,0)</f>
        <v>0</v>
      </c>
      <c r="J128" s="4">
        <f>IF(Calculation!$C$6='Reference Data'!J$2,Data!J128,0)</f>
        <v>0</v>
      </c>
      <c r="K128" s="4">
        <f>IF(Calculation!$C$6='Reference Data'!K$2,Data!K128,0)</f>
        <v>0</v>
      </c>
      <c r="L128" s="4">
        <f>IF(Calculation!$C$6='Reference Data'!L$2,Data!L128,0)</f>
        <v>0</v>
      </c>
      <c r="M128" s="4">
        <f>IF(Calculation!$C$6='Reference Data'!M$2,Data!M128,0)</f>
        <v>0</v>
      </c>
      <c r="N128" s="4">
        <f>IF(Calculation!$C$6='Reference Data'!N$2,Data!N128,0)</f>
        <v>0</v>
      </c>
      <c r="O128" s="4">
        <f>IF(Calculation!$C$6='Reference Data'!O$2,Data!O128,0)</f>
        <v>0</v>
      </c>
      <c r="P128" s="4">
        <f>IF(Calculation!$C$6='Reference Data'!P$2,Data!P128,0)</f>
        <v>0</v>
      </c>
      <c r="Q128" s="4">
        <f>IF(Calculation!$C$6='Reference Data'!Q$2,Data!Q128,0)</f>
        <v>0</v>
      </c>
      <c r="R128" s="21">
        <f t="shared" si="12"/>
        <v>8.235857876712329</v>
      </c>
      <c r="S128" s="18">
        <f>IF(Calculation!$D$6="Yes",Data!R128,0)</f>
        <v>0</v>
      </c>
      <c r="T128" s="18">
        <f>IF(T$2=Calculation!$E$6,Data!S128,0)</f>
        <v>0</v>
      </c>
      <c r="U128" s="4">
        <f>IF(U$2=Calculation!$E$6,Data!T128,0)</f>
        <v>0</v>
      </c>
      <c r="V128" s="4">
        <f>IF(V$2=Calculation!$E$6,Data!U128,0)</f>
        <v>0</v>
      </c>
      <c r="W128" s="4">
        <f>IF(W$2=Calculation!$E$6,Data!V128,0)</f>
        <v>0</v>
      </c>
      <c r="X128" s="4">
        <f>IF(X$2=Calculation!$E$6,Data!W128,0)</f>
        <v>0</v>
      </c>
      <c r="Y128" s="4">
        <f>IF(Y$2=Calculation!$E$6,Data!X128,0)</f>
        <v>0</v>
      </c>
      <c r="Z128" s="4">
        <f>IF(Z$2=Calculation!$E$6,Data!Y128,0)</f>
        <v>0</v>
      </c>
      <c r="AA128" s="4">
        <f>IF(AA$2=Calculation!$E$6,Data!Z128,0)</f>
        <v>0</v>
      </c>
      <c r="AB128" s="4">
        <f>IF(AB$2=Calculation!$E$6,Data!AA128,0)</f>
        <v>0</v>
      </c>
      <c r="AC128" s="4">
        <f>IF(AC$2=Calculation!$E$6,Data!AB128,0)</f>
        <v>0</v>
      </c>
      <c r="AD128" s="4">
        <f>IF(AD$2=Calculation!$E$6,Data!AC128,0)</f>
        <v>0</v>
      </c>
      <c r="AE128" s="4">
        <f>IF(AE$2=Calculation!$E$6,Data!AD128,0)</f>
        <v>0</v>
      </c>
      <c r="AF128" s="4">
        <f>IF(AF$2=Calculation!$E$6,Data!AE128,0)</f>
        <v>0</v>
      </c>
      <c r="AG128" s="4">
        <f>IF(AG$2=Calculation!$E$6,Data!AF128,0)</f>
        <v>0</v>
      </c>
      <c r="AH128" s="6">
        <f t="shared" si="13"/>
        <v>0</v>
      </c>
      <c r="AI128" s="18">
        <f>IF(AI$2=Calculation!$F$6,0,0)</f>
        <v>0</v>
      </c>
      <c r="AJ128" s="4">
        <f>IF(AJ$2=Calculation!$F$6,Data!AG128,0)</f>
        <v>0</v>
      </c>
      <c r="AK128" s="4">
        <f>IF(AK$2=Calculation!$F$6,Data!AH128,0)</f>
        <v>0</v>
      </c>
      <c r="AL128" s="4">
        <f>IF(AL$2=Calculation!$F$6,Data!AI128,0)</f>
        <v>0</v>
      </c>
      <c r="AM128" s="4">
        <f>IF(AM$2=Calculation!$F$6,Data!AJ128,0)</f>
        <v>0</v>
      </c>
      <c r="AN128" s="4">
        <f>IF(AN$2=Calculation!$F$6,Data!AK128,0)</f>
        <v>0</v>
      </c>
      <c r="AO128" s="4">
        <f>IF(AO$2=Calculation!$F$6,Data!AL128,0)</f>
        <v>0</v>
      </c>
      <c r="AP128" s="4">
        <f>IF(AP$2=Calculation!$F$6,Data!AM128,0)</f>
        <v>0</v>
      </c>
      <c r="AQ128" s="6">
        <f t="shared" si="14"/>
        <v>0</v>
      </c>
      <c r="AR128" s="18">
        <f>IF(AR$2=Calculation!$G$6,0,0)</f>
        <v>0</v>
      </c>
      <c r="AS128" s="4">
        <f>IF(AS$2=Calculation!$G$6,Data!AN128,0)</f>
        <v>0</v>
      </c>
      <c r="AT128" s="4">
        <f>IF(AT$2=Calculation!$G$6,Data!AO128,0)</f>
        <v>0</v>
      </c>
      <c r="AU128" s="4">
        <f>IF(AU$2=Calculation!$G$6,Data!AP128,0)</f>
        <v>0</v>
      </c>
      <c r="AV128" s="4">
        <f>IF(AV$2=Calculation!$G$6,Data!AQ128,0)</f>
        <v>0</v>
      </c>
      <c r="AW128" s="4">
        <f>IF(AW$2=Calculation!$G$6,Data!AR128,0)</f>
        <v>0</v>
      </c>
      <c r="AX128" s="4">
        <f>IF(AX$2=Calculation!$G$6,Data!AS128,0)</f>
        <v>0</v>
      </c>
      <c r="AY128" s="4">
        <f>IF(AY$2=Calculation!$G$6,Data!AT128,0)</f>
        <v>0</v>
      </c>
      <c r="AZ128" s="6">
        <f t="shared" si="15"/>
        <v>0</v>
      </c>
      <c r="BA128" s="18">
        <f>IF(BA$2=Calculation!$H$6,0,0)</f>
        <v>0</v>
      </c>
      <c r="BB128" s="4">
        <f>IF(BB$2=Calculation!$H$6,Data!AU128,0)</f>
        <v>0</v>
      </c>
      <c r="BC128" s="4">
        <f>IF(BC$2=Calculation!$H$6,Data!AV128,0)</f>
        <v>0</v>
      </c>
      <c r="BD128" s="4">
        <f>IF(BD$2=Calculation!$H$6,Data!AW128,0)</f>
        <v>0</v>
      </c>
      <c r="BE128" s="4">
        <f>IF(BE$2=Calculation!$H$6,Data!AX128,0)</f>
        <v>0</v>
      </c>
      <c r="BF128" s="4">
        <f>IF(BF$2=Calculation!$H$6,Data!AY128,0)</f>
        <v>0</v>
      </c>
      <c r="BG128" s="4">
        <f>IF(BG$2=Calculation!$H$6,Data!AZ128,0)</f>
        <v>0</v>
      </c>
      <c r="BH128" s="4">
        <f>IF(BH$2=Calculation!$H$6,Data!BA128,0)</f>
        <v>0</v>
      </c>
      <c r="BI128" s="6">
        <f t="shared" si="16"/>
        <v>0</v>
      </c>
      <c r="BJ128" s="78">
        <f>IF(Calculation!$I$6="Yes",Data!BB128,0)</f>
        <v>0</v>
      </c>
      <c r="BK128" s="18">
        <f>IF(BK$2=Calculation!$M$4,0,0)</f>
        <v>0</v>
      </c>
      <c r="BL128" s="4">
        <f>IF(BL$2=Calculation!$M$4,Data!BW128,0)</f>
        <v>0</v>
      </c>
      <c r="BM128" s="4">
        <f>IF(BM$2=Calculation!$M$4,Data!BX128,0)</f>
        <v>0</v>
      </c>
      <c r="BN128" s="4">
        <f>IF(BN$2=Calculation!$M$4,Data!BY128,0)</f>
        <v>0</v>
      </c>
      <c r="BO128" s="4">
        <f>IF(BO$2=Calculation!$M$4,Data!BZ128,0)</f>
        <v>0</v>
      </c>
      <c r="BP128" s="6">
        <f t="shared" si="18"/>
        <v>0</v>
      </c>
      <c r="BQ128" s="4">
        <f>IF(Calculation!$K$6='Reference Data'!BQ$2,Data!BC128,0)</f>
        <v>0</v>
      </c>
      <c r="BR128" s="4">
        <f>IF(Calculation!$K$6='Reference Data'!BR$2,Data!BD128,0)</f>
        <v>0</v>
      </c>
      <c r="BS128" s="4">
        <f>IF(Calculation!$K$6='Reference Data'!BS$2,Data!BE128,0)</f>
        <v>0</v>
      </c>
      <c r="BT128" s="4">
        <f>IF(Calculation!$K$6='Reference Data'!BT$2,Data!BF128,0)</f>
        <v>8.481</v>
      </c>
      <c r="BU128" s="80">
        <f t="shared" si="19"/>
        <v>8.481</v>
      </c>
      <c r="BV128" s="18">
        <f>IF(Calculation!$L$6="Yes",IF((Calculation!J132)&lt;Calculation!K132,(Calculation!J132-Calculation!K132)*Calculation!$L$5,0),0)</f>
        <v>-0.24514212328767115</v>
      </c>
      <c r="BW128" s="83">
        <f>IF(Calculation!$M$6="Yes",'Reference Data'!BP128*Calculation!$M$5,0)</f>
        <v>0</v>
      </c>
      <c r="BX128" s="18">
        <f>IF(Calculation!$N$6='Reference Data'!BX$2,0,0)</f>
        <v>0</v>
      </c>
      <c r="BY128" s="4">
        <f>IF(Calculation!$N$6='Reference Data'!BY$2,Data!AU128*Calculation!$N$5,0)</f>
        <v>0</v>
      </c>
      <c r="BZ128" s="4">
        <f>IF(Calculation!$N$6='Reference Data'!BZ$2,Data!AV128*Calculation!$N$5,0)</f>
        <v>0</v>
      </c>
      <c r="CA128" s="4">
        <f>IF(Calculation!$N$6='Reference Data'!CA$2,Data!AW128*Calculation!$N$5,0)</f>
        <v>0</v>
      </c>
      <c r="CB128" s="4">
        <f>IF(Calculation!$N$6='Reference Data'!CB$2,Data!AX128*Calculation!$N$5,0)</f>
        <v>0</v>
      </c>
      <c r="CC128" s="4">
        <f>IF(Calculation!$N$6='Reference Data'!CC$2,Data!AY128*Calculation!$N$5,0)</f>
        <v>0</v>
      </c>
      <c r="CD128" s="4">
        <f>IF(Calculation!$N$6='Reference Data'!CD$2,Data!AZ128*Calculation!$N$5,0)</f>
        <v>0</v>
      </c>
      <c r="CE128" s="4">
        <f>IF(Calculation!$N$6='Reference Data'!CE$2,Data!BA128*Calculation!$N$5,0)</f>
        <v>0</v>
      </c>
      <c r="CF128" s="6">
        <f t="shared" si="17"/>
        <v>0</v>
      </c>
      <c r="CG128" s="83">
        <f>IF(Calculation!$O$6="Yes",IF((Calculation!J132-'Reference Data'!BU128)&gt;0,(Calculation!J132-'Reference Data'!BU128)*Calculation!$O$5,0),0)</f>
        <v>0</v>
      </c>
      <c r="CH128" s="6">
        <f>IF(Calculation!$P$6="Yes",'Proportional Share Calculation'!E131,0)</f>
        <v>0.23788400041131613</v>
      </c>
    </row>
    <row r="129" spans="1:86" ht="15">
      <c r="A129" s="12">
        <v>10451</v>
      </c>
      <c r="B129" s="165" t="s">
        <v>135</v>
      </c>
      <c r="C129" s="18">
        <f>IF(Calculation!$C$6='Reference Data'!C$2,Data!C129,0)</f>
        <v>0</v>
      </c>
      <c r="D129" s="4">
        <f>IF(Calculation!$C$6='Reference Data'!D$2,Data!D129,0)</f>
        <v>0</v>
      </c>
      <c r="E129" s="4">
        <f>IF(Calculation!$C$6='Reference Data'!E$2,Data!E129,0)</f>
        <v>31.108805593607304</v>
      </c>
      <c r="F129" s="4">
        <f>IF(Calculation!$C$6='Reference Data'!F$2,Data!F129,0)</f>
        <v>0</v>
      </c>
      <c r="G129" s="4">
        <f>IF(Calculation!$C$6='Reference Data'!G$2,Data!G129,0)</f>
        <v>0</v>
      </c>
      <c r="H129" s="4">
        <f>IF(Calculation!$C$6='Reference Data'!H$2,Data!H129,0)</f>
        <v>0</v>
      </c>
      <c r="I129" s="4">
        <f>IF(Calculation!$C$6='Reference Data'!I$2,Data!I129,0)</f>
        <v>0</v>
      </c>
      <c r="J129" s="4">
        <f>IF(Calculation!$C$6='Reference Data'!J$2,Data!J129,0)</f>
        <v>0</v>
      </c>
      <c r="K129" s="4">
        <f>IF(Calculation!$C$6='Reference Data'!K$2,Data!K129,0)</f>
        <v>0</v>
      </c>
      <c r="L129" s="4">
        <f>IF(Calculation!$C$6='Reference Data'!L$2,Data!L129,0)</f>
        <v>0</v>
      </c>
      <c r="M129" s="4">
        <f>IF(Calculation!$C$6='Reference Data'!M$2,Data!M129,0)</f>
        <v>0</v>
      </c>
      <c r="N129" s="4">
        <f>IF(Calculation!$C$6='Reference Data'!N$2,Data!N129,0)</f>
        <v>0</v>
      </c>
      <c r="O129" s="4">
        <f>IF(Calculation!$C$6='Reference Data'!O$2,Data!O129,0)</f>
        <v>0</v>
      </c>
      <c r="P129" s="4">
        <f>IF(Calculation!$C$6='Reference Data'!P$2,Data!P129,0)</f>
        <v>0</v>
      </c>
      <c r="Q129" s="4">
        <f>IF(Calculation!$C$6='Reference Data'!Q$2,Data!Q129,0)</f>
        <v>0</v>
      </c>
      <c r="R129" s="21">
        <f t="shared" si="12"/>
        <v>31.108805593607304</v>
      </c>
      <c r="S129" s="18">
        <f>IF(Calculation!$D$6="Yes",Data!R129,0)</f>
        <v>0</v>
      </c>
      <c r="T129" s="18">
        <f>IF(T$2=Calculation!$E$6,Data!S129,0)</f>
        <v>0</v>
      </c>
      <c r="U129" s="4">
        <f>IF(U$2=Calculation!$E$6,Data!T129,0)</f>
        <v>0</v>
      </c>
      <c r="V129" s="4">
        <f>IF(V$2=Calculation!$E$6,Data!U129,0)</f>
        <v>0</v>
      </c>
      <c r="W129" s="4">
        <f>IF(W$2=Calculation!$E$6,Data!V129,0)</f>
        <v>0</v>
      </c>
      <c r="X129" s="4">
        <f>IF(X$2=Calculation!$E$6,Data!W129,0)</f>
        <v>0</v>
      </c>
      <c r="Y129" s="4">
        <f>IF(Y$2=Calculation!$E$6,Data!X129,0)</f>
        <v>0</v>
      </c>
      <c r="Z129" s="4">
        <f>IF(Z$2=Calculation!$E$6,Data!Y129,0)</f>
        <v>0</v>
      </c>
      <c r="AA129" s="4">
        <f>IF(AA$2=Calculation!$E$6,Data!Z129,0)</f>
        <v>0</v>
      </c>
      <c r="AB129" s="4">
        <f>IF(AB$2=Calculation!$E$6,Data!AA129,0)</f>
        <v>0</v>
      </c>
      <c r="AC129" s="4">
        <f>IF(AC$2=Calculation!$E$6,Data!AB129,0)</f>
        <v>0</v>
      </c>
      <c r="AD129" s="4">
        <f>IF(AD$2=Calculation!$E$6,Data!AC129,0)</f>
        <v>0</v>
      </c>
      <c r="AE129" s="4">
        <f>IF(AE$2=Calculation!$E$6,Data!AD129,0)</f>
        <v>0</v>
      </c>
      <c r="AF129" s="4">
        <f>IF(AF$2=Calculation!$E$6,Data!AE129,0)</f>
        <v>0</v>
      </c>
      <c r="AG129" s="4">
        <f>IF(AG$2=Calculation!$E$6,Data!AF129,0)</f>
        <v>0</v>
      </c>
      <c r="AH129" s="6">
        <f t="shared" si="13"/>
        <v>0</v>
      </c>
      <c r="AI129" s="18">
        <f>IF(AI$2=Calculation!$F$6,0,0)</f>
        <v>0</v>
      </c>
      <c r="AJ129" s="4">
        <f>IF(AJ$2=Calculation!$F$6,Data!AG129,0)</f>
        <v>0</v>
      </c>
      <c r="AK129" s="4">
        <f>IF(AK$2=Calculation!$F$6,Data!AH129,0)</f>
        <v>0</v>
      </c>
      <c r="AL129" s="4">
        <f>IF(AL$2=Calculation!$F$6,Data!AI129,0)</f>
        <v>0</v>
      </c>
      <c r="AM129" s="4">
        <f>IF(AM$2=Calculation!$F$6,Data!AJ129,0)</f>
        <v>0</v>
      </c>
      <c r="AN129" s="4">
        <f>IF(AN$2=Calculation!$F$6,Data!AK129,0)</f>
        <v>0</v>
      </c>
      <c r="AO129" s="4">
        <f>IF(AO$2=Calculation!$F$6,Data!AL129,0)</f>
        <v>0</v>
      </c>
      <c r="AP129" s="4">
        <f>IF(AP$2=Calculation!$F$6,Data!AM129,0)</f>
        <v>0</v>
      </c>
      <c r="AQ129" s="6">
        <f t="shared" si="14"/>
        <v>0</v>
      </c>
      <c r="AR129" s="18">
        <f>IF(AR$2=Calculation!$G$6,0,0)</f>
        <v>0</v>
      </c>
      <c r="AS129" s="4">
        <f>IF(AS$2=Calculation!$G$6,Data!AN129,0)</f>
        <v>0</v>
      </c>
      <c r="AT129" s="4">
        <f>IF(AT$2=Calculation!$G$6,Data!AO129,0)</f>
        <v>0</v>
      </c>
      <c r="AU129" s="4">
        <f>IF(AU$2=Calculation!$G$6,Data!AP129,0)</f>
        <v>0</v>
      </c>
      <c r="AV129" s="4">
        <f>IF(AV$2=Calculation!$G$6,Data!AQ129,0)</f>
        <v>0</v>
      </c>
      <c r="AW129" s="4">
        <f>IF(AW$2=Calculation!$G$6,Data!AR129,0)</f>
        <v>0</v>
      </c>
      <c r="AX129" s="4">
        <f>IF(AX$2=Calculation!$G$6,Data!AS129,0)</f>
        <v>0</v>
      </c>
      <c r="AY129" s="4">
        <f>IF(AY$2=Calculation!$G$6,Data!AT129,0)</f>
        <v>0</v>
      </c>
      <c r="AZ129" s="6">
        <f t="shared" si="15"/>
        <v>0</v>
      </c>
      <c r="BA129" s="18">
        <f>IF(BA$2=Calculation!$H$6,0,0)</f>
        <v>0</v>
      </c>
      <c r="BB129" s="4">
        <f>IF(BB$2=Calculation!$H$6,Data!AU129,0)</f>
        <v>0</v>
      </c>
      <c r="BC129" s="4">
        <f>IF(BC$2=Calculation!$H$6,Data!AV129,0)</f>
        <v>0</v>
      </c>
      <c r="BD129" s="4">
        <f>IF(BD$2=Calculation!$H$6,Data!AW129,0)</f>
        <v>0</v>
      </c>
      <c r="BE129" s="4">
        <f>IF(BE$2=Calculation!$H$6,Data!AX129,0)</f>
        <v>0</v>
      </c>
      <c r="BF129" s="4">
        <f>IF(BF$2=Calculation!$H$6,Data!AY129,0)</f>
        <v>0</v>
      </c>
      <c r="BG129" s="4">
        <f>IF(BG$2=Calculation!$H$6,Data!AZ129,0)</f>
        <v>0</v>
      </c>
      <c r="BH129" s="4">
        <f>IF(BH$2=Calculation!$H$6,Data!BA129,0)</f>
        <v>0</v>
      </c>
      <c r="BI129" s="6">
        <f t="shared" si="16"/>
        <v>0</v>
      </c>
      <c r="BJ129" s="78">
        <f>IF(Calculation!$I$6="Yes",Data!BB129,0)</f>
        <v>0</v>
      </c>
      <c r="BK129" s="18">
        <f>IF(BK$2=Calculation!$M$4,0,0)</f>
        <v>0</v>
      </c>
      <c r="BL129" s="4">
        <f>IF(BL$2=Calculation!$M$4,Data!BW129,0)</f>
        <v>0</v>
      </c>
      <c r="BM129" s="4">
        <f>IF(BM$2=Calculation!$M$4,Data!BX129,0)</f>
        <v>0</v>
      </c>
      <c r="BN129" s="4">
        <f>IF(BN$2=Calculation!$M$4,Data!BY129,0)</f>
        <v>0</v>
      </c>
      <c r="BO129" s="4">
        <f>IF(BO$2=Calculation!$M$4,Data!BZ129,0)</f>
        <v>0</v>
      </c>
      <c r="BP129" s="6">
        <f t="shared" si="18"/>
        <v>0</v>
      </c>
      <c r="BQ129" s="4">
        <f>IF(Calculation!$K$6='Reference Data'!BQ$2,Data!BC129,0)</f>
        <v>0</v>
      </c>
      <c r="BR129" s="4">
        <f>IF(Calculation!$K$6='Reference Data'!BR$2,Data!BD129,0)</f>
        <v>0</v>
      </c>
      <c r="BS129" s="4">
        <f>IF(Calculation!$K$6='Reference Data'!BS$2,Data!BE129,0)</f>
        <v>0</v>
      </c>
      <c r="BT129" s="4">
        <f>IF(Calculation!$K$6='Reference Data'!BT$2,Data!BF129,0)</f>
        <v>26.833</v>
      </c>
      <c r="BU129" s="80">
        <f t="shared" si="19"/>
        <v>26.833</v>
      </c>
      <c r="BV129" s="18">
        <f>IF(Calculation!$L$6="Yes",IF((Calculation!J133)&lt;Calculation!K133,(Calculation!J133-Calculation!K133)*Calculation!$L$5,0),0)</f>
        <v>0</v>
      </c>
      <c r="BW129" s="83">
        <f>IF(Calculation!$M$6="Yes",'Reference Data'!BP129*Calculation!$M$5,0)</f>
        <v>0</v>
      </c>
      <c r="BX129" s="18">
        <f>IF(Calculation!$N$6='Reference Data'!BX$2,0,0)</f>
        <v>0</v>
      </c>
      <c r="BY129" s="4">
        <f>IF(Calculation!$N$6='Reference Data'!BY$2,Data!AU129*Calculation!$N$5,0)</f>
        <v>0</v>
      </c>
      <c r="BZ129" s="4">
        <f>IF(Calculation!$N$6='Reference Data'!BZ$2,Data!AV129*Calculation!$N$5,0)</f>
        <v>0</v>
      </c>
      <c r="CA129" s="4">
        <f>IF(Calculation!$N$6='Reference Data'!CA$2,Data!AW129*Calculation!$N$5,0)</f>
        <v>0</v>
      </c>
      <c r="CB129" s="4">
        <f>IF(Calculation!$N$6='Reference Data'!CB$2,Data!AX129*Calculation!$N$5,0)</f>
        <v>0</v>
      </c>
      <c r="CC129" s="4">
        <f>IF(Calculation!$N$6='Reference Data'!CC$2,Data!AY129*Calculation!$N$5,0)</f>
        <v>0</v>
      </c>
      <c r="CD129" s="4">
        <f>IF(Calculation!$N$6='Reference Data'!CD$2,Data!AZ129*Calculation!$N$5,0)</f>
        <v>0</v>
      </c>
      <c r="CE129" s="4">
        <f>IF(Calculation!$N$6='Reference Data'!CE$2,Data!BA129*Calculation!$N$5,0)</f>
        <v>0</v>
      </c>
      <c r="CF129" s="6">
        <f t="shared" si="17"/>
        <v>0</v>
      </c>
      <c r="CG129" s="83">
        <f>IF(Calculation!$O$6="Yes",IF((Calculation!J133-'Reference Data'!BU129)&gt;0,(Calculation!J133-'Reference Data'!BU129)*Calculation!$O$5,0),0)</f>
        <v>1.0689513984018264</v>
      </c>
      <c r="CH129" s="6">
        <f>IF(Calculation!$P$6="Yes",'Proportional Share Calculation'!E132,0)</f>
        <v>0.8059182075861097</v>
      </c>
    </row>
    <row r="130" spans="1:86" ht="15">
      <c r="A130" s="12">
        <v>10482</v>
      </c>
      <c r="B130" s="165" t="s">
        <v>136</v>
      </c>
      <c r="C130" s="18">
        <f>IF(Calculation!$C$6='Reference Data'!C$2,Data!C130,0)</f>
        <v>0</v>
      </c>
      <c r="D130" s="4">
        <f>IF(Calculation!$C$6='Reference Data'!D$2,Data!D130,0)</f>
        <v>0</v>
      </c>
      <c r="E130" s="4">
        <f>IF(Calculation!$C$6='Reference Data'!E$2,Data!E130,0)</f>
        <v>2.809667694063927</v>
      </c>
      <c r="F130" s="4">
        <f>IF(Calculation!$C$6='Reference Data'!F$2,Data!F130,0)</f>
        <v>0</v>
      </c>
      <c r="G130" s="4">
        <f>IF(Calculation!$C$6='Reference Data'!G$2,Data!G130,0)</f>
        <v>0</v>
      </c>
      <c r="H130" s="4">
        <f>IF(Calculation!$C$6='Reference Data'!H$2,Data!H130,0)</f>
        <v>0</v>
      </c>
      <c r="I130" s="4">
        <f>IF(Calculation!$C$6='Reference Data'!I$2,Data!I130,0)</f>
        <v>0</v>
      </c>
      <c r="J130" s="4">
        <f>IF(Calculation!$C$6='Reference Data'!J$2,Data!J130,0)</f>
        <v>0</v>
      </c>
      <c r="K130" s="4">
        <f>IF(Calculation!$C$6='Reference Data'!K$2,Data!K130,0)</f>
        <v>0</v>
      </c>
      <c r="L130" s="4">
        <f>IF(Calculation!$C$6='Reference Data'!L$2,Data!L130,0)</f>
        <v>0</v>
      </c>
      <c r="M130" s="4">
        <f>IF(Calculation!$C$6='Reference Data'!M$2,Data!M130,0)</f>
        <v>0</v>
      </c>
      <c r="N130" s="4">
        <f>IF(Calculation!$C$6='Reference Data'!N$2,Data!N130,0)</f>
        <v>0</v>
      </c>
      <c r="O130" s="4">
        <f>IF(Calculation!$C$6='Reference Data'!O$2,Data!O130,0)</f>
        <v>0</v>
      </c>
      <c r="P130" s="4">
        <f>IF(Calculation!$C$6='Reference Data'!P$2,Data!P130,0)</f>
        <v>0</v>
      </c>
      <c r="Q130" s="4">
        <f>IF(Calculation!$C$6='Reference Data'!Q$2,Data!Q130,0)</f>
        <v>0</v>
      </c>
      <c r="R130" s="21">
        <f t="shared" si="12"/>
        <v>2.809667694063927</v>
      </c>
      <c r="S130" s="18">
        <f>IF(Calculation!$D$6="Yes",Data!R130,0)</f>
        <v>0</v>
      </c>
      <c r="T130" s="18">
        <f>IF(T$2=Calculation!$E$6,Data!S130,0)</f>
        <v>0</v>
      </c>
      <c r="U130" s="4">
        <f>IF(U$2=Calculation!$E$6,Data!T130,0)</f>
        <v>0</v>
      </c>
      <c r="V130" s="4">
        <f>IF(V$2=Calculation!$E$6,Data!U130,0)</f>
        <v>0</v>
      </c>
      <c r="W130" s="4">
        <f>IF(W$2=Calculation!$E$6,Data!V130,0)</f>
        <v>0</v>
      </c>
      <c r="X130" s="4">
        <f>IF(X$2=Calculation!$E$6,Data!W130,0)</f>
        <v>0</v>
      </c>
      <c r="Y130" s="4">
        <f>IF(Y$2=Calculation!$E$6,Data!X130,0)</f>
        <v>0</v>
      </c>
      <c r="Z130" s="4">
        <f>IF(Z$2=Calculation!$E$6,Data!Y130,0)</f>
        <v>0</v>
      </c>
      <c r="AA130" s="4">
        <f>IF(AA$2=Calculation!$E$6,Data!Z130,0)</f>
        <v>0</v>
      </c>
      <c r="AB130" s="4">
        <f>IF(AB$2=Calculation!$E$6,Data!AA130,0)</f>
        <v>0</v>
      </c>
      <c r="AC130" s="4">
        <f>IF(AC$2=Calculation!$E$6,Data!AB130,0)</f>
        <v>0</v>
      </c>
      <c r="AD130" s="4">
        <f>IF(AD$2=Calculation!$E$6,Data!AC130,0)</f>
        <v>0</v>
      </c>
      <c r="AE130" s="4">
        <f>IF(AE$2=Calculation!$E$6,Data!AD130,0)</f>
        <v>0</v>
      </c>
      <c r="AF130" s="4">
        <f>IF(AF$2=Calculation!$E$6,Data!AE130,0)</f>
        <v>0</v>
      </c>
      <c r="AG130" s="4">
        <f>IF(AG$2=Calculation!$E$6,Data!AF130,0)</f>
        <v>0</v>
      </c>
      <c r="AH130" s="6">
        <f t="shared" si="13"/>
        <v>0</v>
      </c>
      <c r="AI130" s="18">
        <f>IF(AI$2=Calculation!$F$6,0,0)</f>
        <v>0</v>
      </c>
      <c r="AJ130" s="4">
        <f>IF(AJ$2=Calculation!$F$6,Data!AG130,0)</f>
        <v>0</v>
      </c>
      <c r="AK130" s="4">
        <f>IF(AK$2=Calculation!$F$6,Data!AH130,0)</f>
        <v>0</v>
      </c>
      <c r="AL130" s="4">
        <f>IF(AL$2=Calculation!$F$6,Data!AI130,0)</f>
        <v>0</v>
      </c>
      <c r="AM130" s="4">
        <f>IF(AM$2=Calculation!$F$6,Data!AJ130,0)</f>
        <v>0</v>
      </c>
      <c r="AN130" s="4">
        <f>IF(AN$2=Calculation!$F$6,Data!AK130,0)</f>
        <v>0</v>
      </c>
      <c r="AO130" s="4">
        <f>IF(AO$2=Calculation!$F$6,Data!AL130,0)</f>
        <v>0</v>
      </c>
      <c r="AP130" s="4">
        <f>IF(AP$2=Calculation!$F$6,Data!AM130,0)</f>
        <v>0</v>
      </c>
      <c r="AQ130" s="6">
        <f t="shared" si="14"/>
        <v>0</v>
      </c>
      <c r="AR130" s="18">
        <f>IF(AR$2=Calculation!$G$6,0,0)</f>
        <v>0</v>
      </c>
      <c r="AS130" s="4">
        <f>IF(AS$2=Calculation!$G$6,Data!AN130,0)</f>
        <v>0</v>
      </c>
      <c r="AT130" s="4">
        <f>IF(AT$2=Calculation!$G$6,Data!AO130,0)</f>
        <v>0</v>
      </c>
      <c r="AU130" s="4">
        <f>IF(AU$2=Calculation!$G$6,Data!AP130,0)</f>
        <v>0</v>
      </c>
      <c r="AV130" s="4">
        <f>IF(AV$2=Calculation!$G$6,Data!AQ130,0)</f>
        <v>0</v>
      </c>
      <c r="AW130" s="4">
        <f>IF(AW$2=Calculation!$G$6,Data!AR130,0)</f>
        <v>0</v>
      </c>
      <c r="AX130" s="4">
        <f>IF(AX$2=Calculation!$G$6,Data!AS130,0)</f>
        <v>0</v>
      </c>
      <c r="AY130" s="4">
        <f>IF(AY$2=Calculation!$G$6,Data!AT130,0)</f>
        <v>0</v>
      </c>
      <c r="AZ130" s="6">
        <f t="shared" si="15"/>
        <v>0</v>
      </c>
      <c r="BA130" s="18">
        <f>IF(BA$2=Calculation!$H$6,0,0)</f>
        <v>0</v>
      </c>
      <c r="BB130" s="4">
        <f>IF(BB$2=Calculation!$H$6,Data!AU130,0)</f>
        <v>0</v>
      </c>
      <c r="BC130" s="4">
        <f>IF(BC$2=Calculation!$H$6,Data!AV130,0)</f>
        <v>0</v>
      </c>
      <c r="BD130" s="4">
        <f>IF(BD$2=Calculation!$H$6,Data!AW130,0)</f>
        <v>0</v>
      </c>
      <c r="BE130" s="4">
        <f>IF(BE$2=Calculation!$H$6,Data!AX130,0)</f>
        <v>0</v>
      </c>
      <c r="BF130" s="4">
        <f>IF(BF$2=Calculation!$H$6,Data!AY130,0)</f>
        <v>0</v>
      </c>
      <c r="BG130" s="4">
        <f>IF(BG$2=Calculation!$H$6,Data!AZ130,0)</f>
        <v>0</v>
      </c>
      <c r="BH130" s="4">
        <f>IF(BH$2=Calculation!$H$6,Data!BA130,0)</f>
        <v>0</v>
      </c>
      <c r="BI130" s="6">
        <f t="shared" si="16"/>
        <v>0</v>
      </c>
      <c r="BJ130" s="78">
        <f>IF(Calculation!$I$6="Yes",Data!BB130,0)</f>
        <v>0</v>
      </c>
      <c r="BK130" s="18">
        <f>IF(BK$2=Calculation!$M$4,0,0)</f>
        <v>0</v>
      </c>
      <c r="BL130" s="4">
        <f>IF(BL$2=Calculation!$M$4,Data!BW130,0)</f>
        <v>0</v>
      </c>
      <c r="BM130" s="4">
        <f>IF(BM$2=Calculation!$M$4,Data!BX130,0)</f>
        <v>0</v>
      </c>
      <c r="BN130" s="4">
        <f>IF(BN$2=Calculation!$M$4,Data!BY130,0)</f>
        <v>0</v>
      </c>
      <c r="BO130" s="4">
        <f>IF(BO$2=Calculation!$M$4,Data!BZ130,0)</f>
        <v>0</v>
      </c>
      <c r="BP130" s="6">
        <f t="shared" si="18"/>
        <v>0</v>
      </c>
      <c r="BQ130" s="4">
        <f>IF(Calculation!$K$6='Reference Data'!BQ$2,Data!BC130,0)</f>
        <v>0</v>
      </c>
      <c r="BR130" s="4">
        <f>IF(Calculation!$K$6='Reference Data'!BR$2,Data!BD130,0)</f>
        <v>0</v>
      </c>
      <c r="BS130" s="4">
        <f>IF(Calculation!$K$6='Reference Data'!BS$2,Data!BE130,0)</f>
        <v>0</v>
      </c>
      <c r="BT130" s="4">
        <f>IF(Calculation!$K$6='Reference Data'!BT$2,Data!BF130,0)</f>
        <v>4.114</v>
      </c>
      <c r="BU130" s="80">
        <f t="shared" si="19"/>
        <v>4.114</v>
      </c>
      <c r="BV130" s="18">
        <f>IF(Calculation!$L$6="Yes",IF((Calculation!J134)&lt;Calculation!K134,(Calculation!J134-Calculation!K134)*Calculation!$L$5,0),0)</f>
        <v>-1.304332305936073</v>
      </c>
      <c r="BW130" s="83">
        <f>IF(Calculation!$M$6="Yes",'Reference Data'!BP130*Calculation!$M$5,0)</f>
        <v>0</v>
      </c>
      <c r="BX130" s="18">
        <f>IF(Calculation!$N$6='Reference Data'!BX$2,0,0)</f>
        <v>0</v>
      </c>
      <c r="BY130" s="4">
        <f>IF(Calculation!$N$6='Reference Data'!BY$2,Data!AU130*Calculation!$N$5,0)</f>
        <v>0</v>
      </c>
      <c r="BZ130" s="4">
        <f>IF(Calculation!$N$6='Reference Data'!BZ$2,Data!AV130*Calculation!$N$5,0)</f>
        <v>0</v>
      </c>
      <c r="CA130" s="4">
        <f>IF(Calculation!$N$6='Reference Data'!CA$2,Data!AW130*Calculation!$N$5,0)</f>
        <v>0</v>
      </c>
      <c r="CB130" s="4">
        <f>IF(Calculation!$N$6='Reference Data'!CB$2,Data!AX130*Calculation!$N$5,0)</f>
        <v>0</v>
      </c>
      <c r="CC130" s="4">
        <f>IF(Calculation!$N$6='Reference Data'!CC$2,Data!AY130*Calculation!$N$5,0)</f>
        <v>0</v>
      </c>
      <c r="CD130" s="4">
        <f>IF(Calculation!$N$6='Reference Data'!CD$2,Data!AZ130*Calculation!$N$5,0)</f>
        <v>0</v>
      </c>
      <c r="CE130" s="4">
        <f>IF(Calculation!$N$6='Reference Data'!CE$2,Data!BA130*Calculation!$N$5,0)</f>
        <v>0</v>
      </c>
      <c r="CF130" s="6">
        <f t="shared" si="17"/>
        <v>0</v>
      </c>
      <c r="CG130" s="83">
        <f>IF(Calculation!$O$6="Yes",IF((Calculation!J134-'Reference Data'!BU130)&gt;0,(Calculation!J134-'Reference Data'!BU130)*Calculation!$O$5,0),0)</f>
        <v>0</v>
      </c>
      <c r="CH130" s="6">
        <f>IF(Calculation!$P$6="Yes",'Proportional Share Calculation'!E133,0)</f>
        <v>0.08115426478888844</v>
      </c>
    </row>
    <row r="131" spans="1:86" ht="15">
      <c r="A131" s="12">
        <v>10502</v>
      </c>
      <c r="B131" s="165" t="s">
        <v>137</v>
      </c>
      <c r="C131" s="18">
        <f>IF(Calculation!$C$6='Reference Data'!C$2,Data!C131,0)</f>
        <v>0</v>
      </c>
      <c r="D131" s="4">
        <f>IF(Calculation!$C$6='Reference Data'!D$2,Data!D131,0)</f>
        <v>0</v>
      </c>
      <c r="E131" s="4">
        <f>IF(Calculation!$C$6='Reference Data'!E$2,Data!E131,0)</f>
        <v>18.84555308219178</v>
      </c>
      <c r="F131" s="4">
        <f>IF(Calculation!$C$6='Reference Data'!F$2,Data!F131,0)</f>
        <v>0</v>
      </c>
      <c r="G131" s="4">
        <f>IF(Calculation!$C$6='Reference Data'!G$2,Data!G131,0)</f>
        <v>0</v>
      </c>
      <c r="H131" s="4">
        <f>IF(Calculation!$C$6='Reference Data'!H$2,Data!H131,0)</f>
        <v>0</v>
      </c>
      <c r="I131" s="4">
        <f>IF(Calculation!$C$6='Reference Data'!I$2,Data!I131,0)</f>
        <v>0</v>
      </c>
      <c r="J131" s="4">
        <f>IF(Calculation!$C$6='Reference Data'!J$2,Data!J131,0)</f>
        <v>0</v>
      </c>
      <c r="K131" s="4">
        <f>IF(Calculation!$C$6='Reference Data'!K$2,Data!K131,0)</f>
        <v>0</v>
      </c>
      <c r="L131" s="4">
        <f>IF(Calculation!$C$6='Reference Data'!L$2,Data!L131,0)</f>
        <v>0</v>
      </c>
      <c r="M131" s="4">
        <f>IF(Calculation!$C$6='Reference Data'!M$2,Data!M131,0)</f>
        <v>0</v>
      </c>
      <c r="N131" s="4">
        <f>IF(Calculation!$C$6='Reference Data'!N$2,Data!N131,0)</f>
        <v>0</v>
      </c>
      <c r="O131" s="4">
        <f>IF(Calculation!$C$6='Reference Data'!O$2,Data!O131,0)</f>
        <v>0</v>
      </c>
      <c r="P131" s="4">
        <f>IF(Calculation!$C$6='Reference Data'!P$2,Data!P131,0)</f>
        <v>0</v>
      </c>
      <c r="Q131" s="4">
        <f>IF(Calculation!$C$6='Reference Data'!Q$2,Data!Q131,0)</f>
        <v>0</v>
      </c>
      <c r="R131" s="21">
        <f t="shared" si="12"/>
        <v>18.84555308219178</v>
      </c>
      <c r="S131" s="18">
        <f>IF(Calculation!$D$6="Yes",Data!R131,0)</f>
        <v>0</v>
      </c>
      <c r="T131" s="18">
        <f>IF(T$2=Calculation!$E$6,Data!S131,0)</f>
        <v>0</v>
      </c>
      <c r="U131" s="4">
        <f>IF(U$2=Calculation!$E$6,Data!T131,0)</f>
        <v>0</v>
      </c>
      <c r="V131" s="4">
        <f>IF(V$2=Calculation!$E$6,Data!U131,0)</f>
        <v>0</v>
      </c>
      <c r="W131" s="4">
        <f>IF(W$2=Calculation!$E$6,Data!V131,0)</f>
        <v>0</v>
      </c>
      <c r="X131" s="4">
        <f>IF(X$2=Calculation!$E$6,Data!W131,0)</f>
        <v>0</v>
      </c>
      <c r="Y131" s="4">
        <f>IF(Y$2=Calculation!$E$6,Data!X131,0)</f>
        <v>0</v>
      </c>
      <c r="Z131" s="4">
        <f>IF(Z$2=Calculation!$E$6,Data!Y131,0)</f>
        <v>0</v>
      </c>
      <c r="AA131" s="4">
        <f>IF(AA$2=Calculation!$E$6,Data!Z131,0)</f>
        <v>0</v>
      </c>
      <c r="AB131" s="4">
        <f>IF(AB$2=Calculation!$E$6,Data!AA131,0)</f>
        <v>0</v>
      </c>
      <c r="AC131" s="4">
        <f>IF(AC$2=Calculation!$E$6,Data!AB131,0)</f>
        <v>0</v>
      </c>
      <c r="AD131" s="4">
        <f>IF(AD$2=Calculation!$E$6,Data!AC131,0)</f>
        <v>0</v>
      </c>
      <c r="AE131" s="4">
        <f>IF(AE$2=Calculation!$E$6,Data!AD131,0)</f>
        <v>0</v>
      </c>
      <c r="AF131" s="4">
        <f>IF(AF$2=Calculation!$E$6,Data!AE131,0)</f>
        <v>0</v>
      </c>
      <c r="AG131" s="4">
        <f>IF(AG$2=Calculation!$E$6,Data!AF131,0)</f>
        <v>0</v>
      </c>
      <c r="AH131" s="6">
        <f t="shared" si="13"/>
        <v>0</v>
      </c>
      <c r="AI131" s="18">
        <f>IF(AI$2=Calculation!$F$6,0,0)</f>
        <v>0</v>
      </c>
      <c r="AJ131" s="4">
        <f>IF(AJ$2=Calculation!$F$6,Data!AG131,0)</f>
        <v>0</v>
      </c>
      <c r="AK131" s="4">
        <f>IF(AK$2=Calculation!$F$6,Data!AH131,0)</f>
        <v>0</v>
      </c>
      <c r="AL131" s="4">
        <f>IF(AL$2=Calculation!$F$6,Data!AI131,0)</f>
        <v>0</v>
      </c>
      <c r="AM131" s="4">
        <f>IF(AM$2=Calculation!$F$6,Data!AJ131,0)</f>
        <v>0</v>
      </c>
      <c r="AN131" s="4">
        <f>IF(AN$2=Calculation!$F$6,Data!AK131,0)</f>
        <v>0</v>
      </c>
      <c r="AO131" s="4">
        <f>IF(AO$2=Calculation!$F$6,Data!AL131,0)</f>
        <v>0</v>
      </c>
      <c r="AP131" s="4">
        <f>IF(AP$2=Calculation!$F$6,Data!AM131,0)</f>
        <v>0</v>
      </c>
      <c r="AQ131" s="6">
        <f t="shared" si="14"/>
        <v>0</v>
      </c>
      <c r="AR131" s="18">
        <f>IF(AR$2=Calculation!$G$6,0,0)</f>
        <v>0</v>
      </c>
      <c r="AS131" s="4">
        <f>IF(AS$2=Calculation!$G$6,Data!AN131,0)</f>
        <v>0</v>
      </c>
      <c r="AT131" s="4">
        <f>IF(AT$2=Calculation!$G$6,Data!AO131,0)</f>
        <v>0</v>
      </c>
      <c r="AU131" s="4">
        <f>IF(AU$2=Calculation!$G$6,Data!AP131,0)</f>
        <v>0</v>
      </c>
      <c r="AV131" s="4">
        <f>IF(AV$2=Calculation!$G$6,Data!AQ131,0)</f>
        <v>0</v>
      </c>
      <c r="AW131" s="4">
        <f>IF(AW$2=Calculation!$G$6,Data!AR131,0)</f>
        <v>0</v>
      </c>
      <c r="AX131" s="4">
        <f>IF(AX$2=Calculation!$G$6,Data!AS131,0)</f>
        <v>0</v>
      </c>
      <c r="AY131" s="4">
        <f>IF(AY$2=Calculation!$G$6,Data!AT131,0)</f>
        <v>0</v>
      </c>
      <c r="AZ131" s="6">
        <f t="shared" si="15"/>
        <v>0</v>
      </c>
      <c r="BA131" s="18">
        <f>IF(BA$2=Calculation!$H$6,0,0)</f>
        <v>0</v>
      </c>
      <c r="BB131" s="4">
        <f>IF(BB$2=Calculation!$H$6,Data!AU131,0)</f>
        <v>0</v>
      </c>
      <c r="BC131" s="4">
        <f>IF(BC$2=Calculation!$H$6,Data!AV131,0)</f>
        <v>0</v>
      </c>
      <c r="BD131" s="4">
        <f>IF(BD$2=Calculation!$H$6,Data!AW131,0)</f>
        <v>0</v>
      </c>
      <c r="BE131" s="4">
        <f>IF(BE$2=Calculation!$H$6,Data!AX131,0)</f>
        <v>0</v>
      </c>
      <c r="BF131" s="4">
        <f>IF(BF$2=Calculation!$H$6,Data!AY131,0)</f>
        <v>0</v>
      </c>
      <c r="BG131" s="4">
        <f>IF(BG$2=Calculation!$H$6,Data!AZ131,0)</f>
        <v>0</v>
      </c>
      <c r="BH131" s="4">
        <f>IF(BH$2=Calculation!$H$6,Data!BA131,0)</f>
        <v>0</v>
      </c>
      <c r="BI131" s="6">
        <f t="shared" si="16"/>
        <v>0</v>
      </c>
      <c r="BJ131" s="78">
        <f>IF(Calculation!$I$6="Yes",Data!BB131,0)</f>
        <v>0</v>
      </c>
      <c r="BK131" s="18">
        <f>IF(BK$2=Calculation!$M$4,0,0)</f>
        <v>0</v>
      </c>
      <c r="BL131" s="4">
        <f>IF(BL$2=Calculation!$M$4,Data!BW131,0)</f>
        <v>0</v>
      </c>
      <c r="BM131" s="4">
        <f>IF(BM$2=Calculation!$M$4,Data!BX131,0)</f>
        <v>0</v>
      </c>
      <c r="BN131" s="4">
        <f>IF(BN$2=Calculation!$M$4,Data!BY131,0)</f>
        <v>0</v>
      </c>
      <c r="BO131" s="4">
        <f>IF(BO$2=Calculation!$M$4,Data!BZ131,0)</f>
        <v>0</v>
      </c>
      <c r="BP131" s="6">
        <f aca="true" t="shared" si="20" ref="BP131:BP136">SUM(BK131:BO131)</f>
        <v>0</v>
      </c>
      <c r="BQ131" s="4">
        <f>IF(Calculation!$K$6='Reference Data'!BQ$2,Data!BC131,0)</f>
        <v>0</v>
      </c>
      <c r="BR131" s="4">
        <f>IF(Calculation!$K$6='Reference Data'!BR$2,Data!BD131,0)</f>
        <v>0</v>
      </c>
      <c r="BS131" s="4">
        <f>IF(Calculation!$K$6='Reference Data'!BS$2,Data!BE131,0)</f>
        <v>0</v>
      </c>
      <c r="BT131" s="4">
        <f>IF(Calculation!$K$6='Reference Data'!BT$2,Data!BF131,0)</f>
        <v>18.707</v>
      </c>
      <c r="BU131" s="80">
        <f aca="true" t="shared" si="21" ref="BU131:BU136">SUM(BQ131:BT131)</f>
        <v>18.707</v>
      </c>
      <c r="BV131" s="18">
        <f>IF(Calculation!$L$6="Yes",IF((Calculation!J135)&lt;Calculation!K135,(Calculation!J135-Calculation!K135)*Calculation!$L$5,0),0)</f>
        <v>0</v>
      </c>
      <c r="BW131" s="83">
        <f>IF(Calculation!$M$6="Yes",'Reference Data'!BP131*Calculation!$M$5,0)</f>
        <v>0</v>
      </c>
      <c r="BX131" s="18">
        <f>IF(Calculation!$N$6='Reference Data'!BX$2,0,0)</f>
        <v>0</v>
      </c>
      <c r="BY131" s="4">
        <f>IF(Calculation!$N$6='Reference Data'!BY$2,Data!AU131*Calculation!$N$5,0)</f>
        <v>0</v>
      </c>
      <c r="BZ131" s="4">
        <f>IF(Calculation!$N$6='Reference Data'!BZ$2,Data!AV131*Calculation!$N$5,0)</f>
        <v>0</v>
      </c>
      <c r="CA131" s="4">
        <f>IF(Calculation!$N$6='Reference Data'!CA$2,Data!AW131*Calculation!$N$5,0)</f>
        <v>0</v>
      </c>
      <c r="CB131" s="4">
        <f>IF(Calculation!$N$6='Reference Data'!CB$2,Data!AX131*Calculation!$N$5,0)</f>
        <v>0</v>
      </c>
      <c r="CC131" s="4">
        <f>IF(Calculation!$N$6='Reference Data'!CC$2,Data!AY131*Calculation!$N$5,0)</f>
        <v>0</v>
      </c>
      <c r="CD131" s="4">
        <f>IF(Calculation!$N$6='Reference Data'!CD$2,Data!AZ131*Calculation!$N$5,0)</f>
        <v>0</v>
      </c>
      <c r="CE131" s="4">
        <f>IF(Calculation!$N$6='Reference Data'!CE$2,Data!BA131*Calculation!$N$5,0)</f>
        <v>0</v>
      </c>
      <c r="CF131" s="6">
        <f t="shared" si="17"/>
        <v>0</v>
      </c>
      <c r="CG131" s="83">
        <f>IF(Calculation!$O$6="Yes",IF((Calculation!J135-'Reference Data'!BU131)&gt;0,(Calculation!J135-'Reference Data'!BU131)*Calculation!$O$5,0),0)</f>
        <v>0.034638270547945105</v>
      </c>
      <c r="CH131" s="6">
        <f>IF(Calculation!$P$6="Yes",'Proportional Share Calculation'!E134,0)</f>
        <v>0.5413322999011596</v>
      </c>
    </row>
    <row r="132" spans="1:86" ht="15">
      <c r="A132" s="12">
        <v>13927</v>
      </c>
      <c r="B132" s="165" t="s">
        <v>138</v>
      </c>
      <c r="C132" s="18">
        <f>IF(Calculation!$C$6='Reference Data'!C$2,Data!C132,0)</f>
        <v>0</v>
      </c>
      <c r="D132" s="4">
        <f>IF(Calculation!$C$6='Reference Data'!D$2,Data!D132,0)</f>
        <v>0</v>
      </c>
      <c r="E132" s="4">
        <f>IF(Calculation!$C$6='Reference Data'!E$2,Data!E132,0)</f>
        <v>3.4731445205479456</v>
      </c>
      <c r="F132" s="4">
        <f>IF(Calculation!$C$6='Reference Data'!F$2,Data!F132,0)</f>
        <v>0</v>
      </c>
      <c r="G132" s="4">
        <f>IF(Calculation!$C$6='Reference Data'!G$2,Data!G132,0)</f>
        <v>0</v>
      </c>
      <c r="H132" s="4">
        <f>IF(Calculation!$C$6='Reference Data'!H$2,Data!H132,0)</f>
        <v>0</v>
      </c>
      <c r="I132" s="4">
        <f>IF(Calculation!$C$6='Reference Data'!I$2,Data!I132,0)</f>
        <v>0</v>
      </c>
      <c r="J132" s="4">
        <f>IF(Calculation!$C$6='Reference Data'!J$2,Data!J132,0)</f>
        <v>0</v>
      </c>
      <c r="K132" s="4">
        <f>IF(Calculation!$C$6='Reference Data'!K$2,Data!K132,0)</f>
        <v>0</v>
      </c>
      <c r="L132" s="4">
        <f>IF(Calculation!$C$6='Reference Data'!L$2,Data!L132,0)</f>
        <v>0</v>
      </c>
      <c r="M132" s="4">
        <f>IF(Calculation!$C$6='Reference Data'!M$2,Data!M132,0)</f>
        <v>0</v>
      </c>
      <c r="N132" s="4">
        <f>IF(Calculation!$C$6='Reference Data'!N$2,Data!N132,0)</f>
        <v>0</v>
      </c>
      <c r="O132" s="4">
        <f>IF(Calculation!$C$6='Reference Data'!O$2,Data!O132,0)</f>
        <v>0</v>
      </c>
      <c r="P132" s="4">
        <f>IF(Calculation!$C$6='Reference Data'!P$2,Data!P132,0)</f>
        <v>0</v>
      </c>
      <c r="Q132" s="4">
        <f>IF(Calculation!$C$6='Reference Data'!Q$2,Data!Q132,0)</f>
        <v>0</v>
      </c>
      <c r="R132" s="21">
        <f aca="true" t="shared" si="22" ref="R132:R136">SUM(C132:Q132)</f>
        <v>3.4731445205479456</v>
      </c>
      <c r="S132" s="18">
        <f>IF(Calculation!$D$6="Yes",Data!R132,0)</f>
        <v>0</v>
      </c>
      <c r="T132" s="18">
        <f>IF(T$2=Calculation!$E$6,Data!S132,0)</f>
        <v>0</v>
      </c>
      <c r="U132" s="4">
        <f>IF(U$2=Calculation!$E$6,Data!T132,0)</f>
        <v>0</v>
      </c>
      <c r="V132" s="4">
        <f>IF(V$2=Calculation!$E$6,Data!U132,0)</f>
        <v>0</v>
      </c>
      <c r="W132" s="4">
        <f>IF(W$2=Calculation!$E$6,Data!V132,0)</f>
        <v>0</v>
      </c>
      <c r="X132" s="4">
        <f>IF(X$2=Calculation!$E$6,Data!W132,0)</f>
        <v>0</v>
      </c>
      <c r="Y132" s="4">
        <f>IF(Y$2=Calculation!$E$6,Data!X132,0)</f>
        <v>0</v>
      </c>
      <c r="Z132" s="4">
        <f>IF(Z$2=Calculation!$E$6,Data!Y132,0)</f>
        <v>0</v>
      </c>
      <c r="AA132" s="4">
        <f>IF(AA$2=Calculation!$E$6,Data!Z132,0)</f>
        <v>0</v>
      </c>
      <c r="AB132" s="4">
        <f>IF(AB$2=Calculation!$E$6,Data!AA132,0)</f>
        <v>0</v>
      </c>
      <c r="AC132" s="4">
        <f>IF(AC$2=Calculation!$E$6,Data!AB132,0)</f>
        <v>0</v>
      </c>
      <c r="AD132" s="4">
        <f>IF(AD$2=Calculation!$E$6,Data!AC132,0)</f>
        <v>0</v>
      </c>
      <c r="AE132" s="4">
        <f>IF(AE$2=Calculation!$E$6,Data!AD132,0)</f>
        <v>0</v>
      </c>
      <c r="AF132" s="4">
        <f>IF(AF$2=Calculation!$E$6,Data!AE132,0)</f>
        <v>0</v>
      </c>
      <c r="AG132" s="4">
        <f>IF(AG$2=Calculation!$E$6,Data!AF132,0)</f>
        <v>0</v>
      </c>
      <c r="AH132" s="6">
        <f aca="true" t="shared" si="23" ref="AH132:AH136">SUM(T132:AG132)</f>
        <v>0</v>
      </c>
      <c r="AI132" s="18">
        <f>IF(AI$2=Calculation!$F$6,0,0)</f>
        <v>0</v>
      </c>
      <c r="AJ132" s="4">
        <f>IF(AJ$2=Calculation!$F$6,Data!AG132,0)</f>
        <v>0</v>
      </c>
      <c r="AK132" s="4">
        <f>IF(AK$2=Calculation!$F$6,Data!AH132,0)</f>
        <v>0</v>
      </c>
      <c r="AL132" s="4">
        <f>IF(AL$2=Calculation!$F$6,Data!AI132,0)</f>
        <v>0</v>
      </c>
      <c r="AM132" s="4">
        <f>IF(AM$2=Calculation!$F$6,Data!AJ132,0)</f>
        <v>0</v>
      </c>
      <c r="AN132" s="4">
        <f>IF(AN$2=Calculation!$F$6,Data!AK132,0)</f>
        <v>0</v>
      </c>
      <c r="AO132" s="4">
        <f>IF(AO$2=Calculation!$F$6,Data!AL132,0)</f>
        <v>0</v>
      </c>
      <c r="AP132" s="4">
        <f>IF(AP$2=Calculation!$F$6,Data!AM132,0)</f>
        <v>0</v>
      </c>
      <c r="AQ132" s="6">
        <f aca="true" t="shared" si="24" ref="AQ132:AQ136">SUM(AI132:AP132)</f>
        <v>0</v>
      </c>
      <c r="AR132" s="18">
        <f>IF(AR$2=Calculation!$G$6,0,0)</f>
        <v>0</v>
      </c>
      <c r="AS132" s="4">
        <f>IF(AS$2=Calculation!$G$6,Data!AN132,0)</f>
        <v>0</v>
      </c>
      <c r="AT132" s="4">
        <f>IF(AT$2=Calculation!$G$6,Data!AO132,0)</f>
        <v>0</v>
      </c>
      <c r="AU132" s="4">
        <f>IF(AU$2=Calculation!$G$6,Data!AP132,0)</f>
        <v>0</v>
      </c>
      <c r="AV132" s="4">
        <f>IF(AV$2=Calculation!$G$6,Data!AQ132,0)</f>
        <v>0</v>
      </c>
      <c r="AW132" s="4">
        <f>IF(AW$2=Calculation!$G$6,Data!AR132,0)</f>
        <v>0</v>
      </c>
      <c r="AX132" s="4">
        <f>IF(AX$2=Calculation!$G$6,Data!AS132,0)</f>
        <v>0</v>
      </c>
      <c r="AY132" s="4">
        <f>IF(AY$2=Calculation!$G$6,Data!AT132,0)</f>
        <v>0</v>
      </c>
      <c r="AZ132" s="6">
        <f aca="true" t="shared" si="25" ref="AZ132:AZ136">SUM(AR132:AY132)</f>
        <v>0</v>
      </c>
      <c r="BA132" s="18">
        <f>IF(BA$2=Calculation!$H$6,0,0)</f>
        <v>0</v>
      </c>
      <c r="BB132" s="4">
        <f>IF(BB$2=Calculation!$H$6,Data!AU132,0)</f>
        <v>0</v>
      </c>
      <c r="BC132" s="4">
        <f>IF(BC$2=Calculation!$H$6,Data!AV132,0)</f>
        <v>0</v>
      </c>
      <c r="BD132" s="4">
        <f>IF(BD$2=Calculation!$H$6,Data!AW132,0)</f>
        <v>0</v>
      </c>
      <c r="BE132" s="4">
        <f>IF(BE$2=Calculation!$H$6,Data!AX132,0)</f>
        <v>0</v>
      </c>
      <c r="BF132" s="4">
        <f>IF(BF$2=Calculation!$H$6,Data!AY132,0)</f>
        <v>0</v>
      </c>
      <c r="BG132" s="4">
        <f>IF(BG$2=Calculation!$H$6,Data!AZ132,0)</f>
        <v>0</v>
      </c>
      <c r="BH132" s="4">
        <f>IF(BH$2=Calculation!$H$6,Data!BA132,0)</f>
        <v>0</v>
      </c>
      <c r="BI132" s="6">
        <f aca="true" t="shared" si="26" ref="BI132:BI136">SUM(BA132:BH132)</f>
        <v>0</v>
      </c>
      <c r="BJ132" s="78">
        <f>IF(Calculation!$I$6="Yes",Data!BB132,0)</f>
        <v>0</v>
      </c>
      <c r="BK132" s="18">
        <f>IF(BK$2=Calculation!$M$4,0,0)</f>
        <v>0</v>
      </c>
      <c r="BL132" s="4">
        <f>IF(BL$2=Calculation!$M$4,Data!BW132,0)</f>
        <v>0</v>
      </c>
      <c r="BM132" s="4">
        <f>IF(BM$2=Calculation!$M$4,Data!BX132,0)</f>
        <v>0</v>
      </c>
      <c r="BN132" s="4">
        <f>IF(BN$2=Calculation!$M$4,Data!BY132,0)</f>
        <v>0</v>
      </c>
      <c r="BO132" s="4">
        <f>IF(BO$2=Calculation!$M$4,Data!BZ132,0)</f>
        <v>0</v>
      </c>
      <c r="BP132" s="6">
        <f t="shared" si="20"/>
        <v>0</v>
      </c>
      <c r="BQ132" s="4">
        <f>IF(Calculation!$K$6='Reference Data'!BQ$2,Data!BC132,0)</f>
        <v>0</v>
      </c>
      <c r="BR132" s="4">
        <f>IF(Calculation!$K$6='Reference Data'!BR$2,Data!BD132,0)</f>
        <v>0</v>
      </c>
      <c r="BS132" s="4">
        <f>IF(Calculation!$K$6='Reference Data'!BS$2,Data!BE132,0)</f>
        <v>0</v>
      </c>
      <c r="BT132" s="4">
        <f>IF(Calculation!$K$6='Reference Data'!BT$2,Data!BF132,0)</f>
        <v>4.073</v>
      </c>
      <c r="BU132" s="80">
        <f t="shared" si="21"/>
        <v>4.073</v>
      </c>
      <c r="BV132" s="18">
        <f>IF(Calculation!$L$6="Yes",IF((Calculation!J136)&lt;Calculation!K136,(Calculation!J136-Calculation!K136)*Calculation!$L$5,0),0)</f>
        <v>-0.5998554794520548</v>
      </c>
      <c r="BW132" s="83">
        <f>IF(Calculation!$M$6="Yes",'Reference Data'!BP132*Calculation!$M$5,0)</f>
        <v>0</v>
      </c>
      <c r="BX132" s="18">
        <f>IF(Calculation!$N$6='Reference Data'!BX$2,0,0)</f>
        <v>0</v>
      </c>
      <c r="BY132" s="4">
        <f>IF(Calculation!$N$6='Reference Data'!BY$2,Data!AU132*Calculation!$N$5,0)</f>
        <v>0</v>
      </c>
      <c r="BZ132" s="4">
        <f>IF(Calculation!$N$6='Reference Data'!BZ$2,Data!AV132*Calculation!$N$5,0)</f>
        <v>0</v>
      </c>
      <c r="CA132" s="4">
        <f>IF(Calculation!$N$6='Reference Data'!CA$2,Data!AW132*Calculation!$N$5,0)</f>
        <v>0</v>
      </c>
      <c r="CB132" s="4">
        <f>IF(Calculation!$N$6='Reference Data'!CB$2,Data!AX132*Calculation!$N$5,0)</f>
        <v>0</v>
      </c>
      <c r="CC132" s="4">
        <f>IF(Calculation!$N$6='Reference Data'!CC$2,Data!AY132*Calculation!$N$5,0)</f>
        <v>0</v>
      </c>
      <c r="CD132" s="4">
        <f>IF(Calculation!$N$6='Reference Data'!CD$2,Data!AZ132*Calculation!$N$5,0)</f>
        <v>0</v>
      </c>
      <c r="CE132" s="4">
        <f>IF(Calculation!$N$6='Reference Data'!CE$2,Data!BA132*Calculation!$N$5,0)</f>
        <v>0</v>
      </c>
      <c r="CF132" s="6">
        <f aca="true" t="shared" si="27" ref="CF132:CF136">SUM(BX132:CE132)</f>
        <v>0</v>
      </c>
      <c r="CG132" s="83">
        <f>IF(Calculation!$O$6="Yes",IF((Calculation!J136-'Reference Data'!BU132)&gt;0,(Calculation!J136-'Reference Data'!BU132)*Calculation!$O$5,0),0)</f>
        <v>0</v>
      </c>
      <c r="CH132" s="6">
        <f>IF(Calculation!$P$6="Yes",'Proportional Share Calculation'!E135,0)</f>
        <v>0.10031808767496614</v>
      </c>
    </row>
    <row r="133" spans="1:86" ht="15">
      <c r="A133" s="12">
        <v>10597</v>
      </c>
      <c r="B133" s="165" t="s">
        <v>139</v>
      </c>
      <c r="C133" s="18">
        <f>IF(Calculation!$C$6='Reference Data'!C$2,Data!C133,0)</f>
        <v>0</v>
      </c>
      <c r="D133" s="4">
        <f>IF(Calculation!$C$6='Reference Data'!D$2,Data!D133,0)</f>
        <v>0</v>
      </c>
      <c r="E133" s="4">
        <f>IF(Calculation!$C$6='Reference Data'!E$2,Data!E133,0)</f>
        <v>12.313948287671234</v>
      </c>
      <c r="F133" s="4">
        <f>IF(Calculation!$C$6='Reference Data'!F$2,Data!F133,0)</f>
        <v>0</v>
      </c>
      <c r="G133" s="4">
        <f>IF(Calculation!$C$6='Reference Data'!G$2,Data!G133,0)</f>
        <v>0</v>
      </c>
      <c r="H133" s="4">
        <f>IF(Calculation!$C$6='Reference Data'!H$2,Data!H133,0)</f>
        <v>0</v>
      </c>
      <c r="I133" s="4">
        <f>IF(Calculation!$C$6='Reference Data'!I$2,Data!I133,0)</f>
        <v>0</v>
      </c>
      <c r="J133" s="4">
        <f>IF(Calculation!$C$6='Reference Data'!J$2,Data!J133,0)</f>
        <v>0</v>
      </c>
      <c r="K133" s="4">
        <f>IF(Calculation!$C$6='Reference Data'!K$2,Data!K133,0)</f>
        <v>0</v>
      </c>
      <c r="L133" s="4">
        <f>IF(Calculation!$C$6='Reference Data'!L$2,Data!L133,0)</f>
        <v>0</v>
      </c>
      <c r="M133" s="4">
        <f>IF(Calculation!$C$6='Reference Data'!M$2,Data!M133,0)</f>
        <v>0</v>
      </c>
      <c r="N133" s="4">
        <f>IF(Calculation!$C$6='Reference Data'!N$2,Data!N133,0)</f>
        <v>0</v>
      </c>
      <c r="O133" s="4">
        <f>IF(Calculation!$C$6='Reference Data'!O$2,Data!O133,0)</f>
        <v>0</v>
      </c>
      <c r="P133" s="4">
        <f>IF(Calculation!$C$6='Reference Data'!P$2,Data!P133,0)</f>
        <v>0</v>
      </c>
      <c r="Q133" s="4">
        <f>IF(Calculation!$C$6='Reference Data'!Q$2,Data!Q133,0)</f>
        <v>0</v>
      </c>
      <c r="R133" s="21">
        <f t="shared" si="22"/>
        <v>12.313948287671234</v>
      </c>
      <c r="S133" s="18">
        <f>IF(Calculation!$D$6="Yes",Data!R133,0)</f>
        <v>0</v>
      </c>
      <c r="T133" s="18">
        <f>IF(T$2=Calculation!$E$6,Data!S133,0)</f>
        <v>0</v>
      </c>
      <c r="U133" s="4">
        <f>IF(U$2=Calculation!$E$6,Data!T133,0)</f>
        <v>0</v>
      </c>
      <c r="V133" s="4">
        <f>IF(V$2=Calculation!$E$6,Data!U133,0)</f>
        <v>0</v>
      </c>
      <c r="W133" s="4">
        <f>IF(W$2=Calculation!$E$6,Data!V133,0)</f>
        <v>0</v>
      </c>
      <c r="X133" s="4">
        <f>IF(X$2=Calculation!$E$6,Data!W133,0)</f>
        <v>0</v>
      </c>
      <c r="Y133" s="4">
        <f>IF(Y$2=Calculation!$E$6,Data!X133,0)</f>
        <v>0</v>
      </c>
      <c r="Z133" s="4">
        <f>IF(Z$2=Calculation!$E$6,Data!Y133,0)</f>
        <v>0</v>
      </c>
      <c r="AA133" s="4">
        <f>IF(AA$2=Calculation!$E$6,Data!Z133,0)</f>
        <v>0</v>
      </c>
      <c r="AB133" s="4">
        <f>IF(AB$2=Calculation!$E$6,Data!AA133,0)</f>
        <v>0</v>
      </c>
      <c r="AC133" s="4">
        <f>IF(AC$2=Calculation!$E$6,Data!AB133,0)</f>
        <v>0</v>
      </c>
      <c r="AD133" s="4">
        <f>IF(AD$2=Calculation!$E$6,Data!AC133,0)</f>
        <v>0</v>
      </c>
      <c r="AE133" s="4">
        <f>IF(AE$2=Calculation!$E$6,Data!AD133,0)</f>
        <v>0</v>
      </c>
      <c r="AF133" s="4">
        <f>IF(AF$2=Calculation!$E$6,Data!AE133,0)</f>
        <v>0</v>
      </c>
      <c r="AG133" s="4">
        <f>IF(AG$2=Calculation!$E$6,Data!AF133,0)</f>
        <v>0</v>
      </c>
      <c r="AH133" s="6">
        <f t="shared" si="23"/>
        <v>0</v>
      </c>
      <c r="AI133" s="18">
        <f>IF(AI$2=Calculation!$F$6,0,0)</f>
        <v>0</v>
      </c>
      <c r="AJ133" s="4">
        <f>IF(AJ$2=Calculation!$F$6,Data!AG133,0)</f>
        <v>0</v>
      </c>
      <c r="AK133" s="4">
        <f>IF(AK$2=Calculation!$F$6,Data!AH133,0)</f>
        <v>0</v>
      </c>
      <c r="AL133" s="4">
        <f>IF(AL$2=Calculation!$F$6,Data!AI133,0)</f>
        <v>0</v>
      </c>
      <c r="AM133" s="4">
        <f>IF(AM$2=Calculation!$F$6,Data!AJ133,0)</f>
        <v>0</v>
      </c>
      <c r="AN133" s="4">
        <f>IF(AN$2=Calculation!$F$6,Data!AK133,0)</f>
        <v>0</v>
      </c>
      <c r="AO133" s="4">
        <f>IF(AO$2=Calculation!$F$6,Data!AL133,0)</f>
        <v>0</v>
      </c>
      <c r="AP133" s="4">
        <f>IF(AP$2=Calculation!$F$6,Data!AM133,0)</f>
        <v>0</v>
      </c>
      <c r="AQ133" s="6">
        <f t="shared" si="24"/>
        <v>0</v>
      </c>
      <c r="AR133" s="18">
        <f>IF(AR$2=Calculation!$G$6,0,0)</f>
        <v>0</v>
      </c>
      <c r="AS133" s="4">
        <f>IF(AS$2=Calculation!$G$6,Data!AN133,0)</f>
        <v>0</v>
      </c>
      <c r="AT133" s="4">
        <f>IF(AT$2=Calculation!$G$6,Data!AO133,0)</f>
        <v>0</v>
      </c>
      <c r="AU133" s="4">
        <f>IF(AU$2=Calculation!$G$6,Data!AP133,0)</f>
        <v>0</v>
      </c>
      <c r="AV133" s="4">
        <f>IF(AV$2=Calculation!$G$6,Data!AQ133,0)</f>
        <v>0</v>
      </c>
      <c r="AW133" s="4">
        <f>IF(AW$2=Calculation!$G$6,Data!AR133,0)</f>
        <v>0</v>
      </c>
      <c r="AX133" s="4">
        <f>IF(AX$2=Calculation!$G$6,Data!AS133,0)</f>
        <v>0</v>
      </c>
      <c r="AY133" s="4">
        <f>IF(AY$2=Calculation!$G$6,Data!AT133,0)</f>
        <v>0</v>
      </c>
      <c r="AZ133" s="6">
        <f t="shared" si="25"/>
        <v>0</v>
      </c>
      <c r="BA133" s="18">
        <f>IF(BA$2=Calculation!$H$6,0,0)</f>
        <v>0</v>
      </c>
      <c r="BB133" s="4">
        <f>IF(BB$2=Calculation!$H$6,Data!AU133,0)</f>
        <v>0</v>
      </c>
      <c r="BC133" s="4">
        <f>IF(BC$2=Calculation!$H$6,Data!AV133,0)</f>
        <v>0</v>
      </c>
      <c r="BD133" s="4">
        <f>IF(BD$2=Calculation!$H$6,Data!AW133,0)</f>
        <v>0</v>
      </c>
      <c r="BE133" s="4">
        <f>IF(BE$2=Calculation!$H$6,Data!AX133,0)</f>
        <v>0</v>
      </c>
      <c r="BF133" s="4">
        <f>IF(BF$2=Calculation!$H$6,Data!AY133,0)</f>
        <v>0</v>
      </c>
      <c r="BG133" s="4">
        <f>IF(BG$2=Calculation!$H$6,Data!AZ133,0)</f>
        <v>0</v>
      </c>
      <c r="BH133" s="4">
        <f>IF(BH$2=Calculation!$H$6,Data!BA133,0)</f>
        <v>0</v>
      </c>
      <c r="BI133" s="6">
        <f t="shared" si="26"/>
        <v>0</v>
      </c>
      <c r="BJ133" s="78">
        <f>IF(Calculation!$I$6="Yes",Data!BB133,0)</f>
        <v>0</v>
      </c>
      <c r="BK133" s="18">
        <f>IF(BK$2=Calculation!$M$4,0,0)</f>
        <v>0</v>
      </c>
      <c r="BL133" s="4">
        <f>IF(BL$2=Calculation!$M$4,Data!BW133,0)</f>
        <v>0</v>
      </c>
      <c r="BM133" s="4">
        <f>IF(BM$2=Calculation!$M$4,Data!BX133,0)</f>
        <v>0.07400000000000001</v>
      </c>
      <c r="BN133" s="4">
        <f>IF(BN$2=Calculation!$M$4,Data!BY133,0)</f>
        <v>0</v>
      </c>
      <c r="BO133" s="4">
        <f>IF(BO$2=Calculation!$M$4,Data!BZ133,0)</f>
        <v>0</v>
      </c>
      <c r="BP133" s="6">
        <f t="shared" si="20"/>
        <v>0.07400000000000001</v>
      </c>
      <c r="BQ133" s="4">
        <f>IF(Calculation!$K$6='Reference Data'!BQ$2,Data!BC133,0)</f>
        <v>0</v>
      </c>
      <c r="BR133" s="4">
        <f>IF(Calculation!$K$6='Reference Data'!BR$2,Data!BD133,0)</f>
        <v>0</v>
      </c>
      <c r="BS133" s="4">
        <f>IF(Calculation!$K$6='Reference Data'!BS$2,Data!BE133,0)</f>
        <v>0</v>
      </c>
      <c r="BT133" s="4">
        <f>IF(Calculation!$K$6='Reference Data'!BT$2,Data!BF133,0)</f>
        <v>12.937</v>
      </c>
      <c r="BU133" s="80">
        <f t="shared" si="21"/>
        <v>12.937</v>
      </c>
      <c r="BV133" s="18">
        <f>IF(Calculation!$L$6="Yes",IF((Calculation!J137)&lt;Calculation!K137,(Calculation!J137-Calculation!K137)*Calculation!$L$5,0),0)</f>
        <v>-0.6230517123287651</v>
      </c>
      <c r="BW133" s="83">
        <f>IF(Calculation!$M$6="Yes",'Reference Data'!BP133*Calculation!$M$5,0)</f>
        <v>0.037000000000000005</v>
      </c>
      <c r="BX133" s="18">
        <f>IF(Calculation!$N$6='Reference Data'!BX$2,0,0)</f>
        <v>0</v>
      </c>
      <c r="BY133" s="4">
        <f>IF(Calculation!$N$6='Reference Data'!BY$2,Data!AU133*Calculation!$N$5,0)</f>
        <v>0</v>
      </c>
      <c r="BZ133" s="4">
        <f>IF(Calculation!$N$6='Reference Data'!BZ$2,Data!AV133*Calculation!$N$5,0)</f>
        <v>0</v>
      </c>
      <c r="CA133" s="4">
        <f>IF(Calculation!$N$6='Reference Data'!CA$2,Data!AW133*Calculation!$N$5,0)</f>
        <v>0</v>
      </c>
      <c r="CB133" s="4">
        <f>IF(Calculation!$N$6='Reference Data'!CB$2,Data!AX133*Calculation!$N$5,0)</f>
        <v>0</v>
      </c>
      <c r="CC133" s="4">
        <f>IF(Calculation!$N$6='Reference Data'!CC$2,Data!AY133*Calculation!$N$5,0)</f>
        <v>0</v>
      </c>
      <c r="CD133" s="4">
        <f>IF(Calculation!$N$6='Reference Data'!CD$2,Data!AZ133*Calculation!$N$5,0)</f>
        <v>0</v>
      </c>
      <c r="CE133" s="4">
        <f>IF(Calculation!$N$6='Reference Data'!CE$2,Data!BA133*Calculation!$N$5,0)</f>
        <v>0</v>
      </c>
      <c r="CF133" s="6">
        <f t="shared" si="27"/>
        <v>0</v>
      </c>
      <c r="CG133" s="83">
        <f>IF(Calculation!$O$6="Yes",IF((Calculation!J137-'Reference Data'!BU133)&gt;0,(Calculation!J137-'Reference Data'!BU133)*Calculation!$O$5,0),0)</f>
        <v>0</v>
      </c>
      <c r="CH133" s="6">
        <f>IF(Calculation!$P$6="Yes",'Proportional Share Calculation'!E136,0)</f>
        <v>0.3567440127703352</v>
      </c>
    </row>
    <row r="134" spans="1:86" ht="15">
      <c r="A134" s="12">
        <v>10706</v>
      </c>
      <c r="B134" s="165" t="s">
        <v>140</v>
      </c>
      <c r="C134" s="18">
        <f>IF(Calculation!$C$6='Reference Data'!C$2,Data!C134,0)</f>
        <v>0</v>
      </c>
      <c r="D134" s="4">
        <f>IF(Calculation!$C$6='Reference Data'!D$2,Data!D134,0)</f>
        <v>0</v>
      </c>
      <c r="E134" s="4">
        <f>IF(Calculation!$C$6='Reference Data'!E$2,Data!E134,0)</f>
        <v>16.20850308219178</v>
      </c>
      <c r="F134" s="4">
        <f>IF(Calculation!$C$6='Reference Data'!F$2,Data!F134,0)</f>
        <v>0</v>
      </c>
      <c r="G134" s="4">
        <f>IF(Calculation!$C$6='Reference Data'!G$2,Data!G134,0)</f>
        <v>0</v>
      </c>
      <c r="H134" s="4">
        <f>IF(Calculation!$C$6='Reference Data'!H$2,Data!H134,0)</f>
        <v>0</v>
      </c>
      <c r="I134" s="4">
        <f>IF(Calculation!$C$6='Reference Data'!I$2,Data!I134,0)</f>
        <v>0</v>
      </c>
      <c r="J134" s="4">
        <f>IF(Calculation!$C$6='Reference Data'!J$2,Data!J134,0)</f>
        <v>0</v>
      </c>
      <c r="K134" s="4">
        <f>IF(Calculation!$C$6='Reference Data'!K$2,Data!K134,0)</f>
        <v>0</v>
      </c>
      <c r="L134" s="4">
        <f>IF(Calculation!$C$6='Reference Data'!L$2,Data!L134,0)</f>
        <v>0</v>
      </c>
      <c r="M134" s="4">
        <f>IF(Calculation!$C$6='Reference Data'!M$2,Data!M134,0)</f>
        <v>0</v>
      </c>
      <c r="N134" s="4">
        <f>IF(Calculation!$C$6='Reference Data'!N$2,Data!N134,0)</f>
        <v>0</v>
      </c>
      <c r="O134" s="4">
        <f>IF(Calculation!$C$6='Reference Data'!O$2,Data!O134,0)</f>
        <v>0</v>
      </c>
      <c r="P134" s="4">
        <f>IF(Calculation!$C$6='Reference Data'!P$2,Data!P134,0)</f>
        <v>0</v>
      </c>
      <c r="Q134" s="4">
        <f>IF(Calculation!$C$6='Reference Data'!Q$2,Data!Q134,0)</f>
        <v>0</v>
      </c>
      <c r="R134" s="21">
        <f t="shared" si="22"/>
        <v>16.20850308219178</v>
      </c>
      <c r="S134" s="18">
        <f>IF(Calculation!$D$6="Yes",Data!R134,0)</f>
        <v>0</v>
      </c>
      <c r="T134" s="18">
        <f>IF(T$2=Calculation!$E$6,Data!S134,0)</f>
        <v>0</v>
      </c>
      <c r="U134" s="4">
        <f>IF(U$2=Calculation!$E$6,Data!T134,0)</f>
        <v>0</v>
      </c>
      <c r="V134" s="4">
        <f>IF(V$2=Calculation!$E$6,Data!U134,0)</f>
        <v>0</v>
      </c>
      <c r="W134" s="4">
        <f>IF(W$2=Calculation!$E$6,Data!V134,0)</f>
        <v>0</v>
      </c>
      <c r="X134" s="4">
        <f>IF(X$2=Calculation!$E$6,Data!W134,0)</f>
        <v>0</v>
      </c>
      <c r="Y134" s="4">
        <f>IF(Y$2=Calculation!$E$6,Data!X134,0)</f>
        <v>0</v>
      </c>
      <c r="Z134" s="4">
        <f>IF(Z$2=Calculation!$E$6,Data!Y134,0)</f>
        <v>0</v>
      </c>
      <c r="AA134" s="4">
        <f>IF(AA$2=Calculation!$E$6,Data!Z134,0)</f>
        <v>0</v>
      </c>
      <c r="AB134" s="4">
        <f>IF(AB$2=Calculation!$E$6,Data!AA134,0)</f>
        <v>0</v>
      </c>
      <c r="AC134" s="4">
        <f>IF(AC$2=Calculation!$E$6,Data!AB134,0)</f>
        <v>0</v>
      </c>
      <c r="AD134" s="4">
        <f>IF(AD$2=Calculation!$E$6,Data!AC134,0)</f>
        <v>0</v>
      </c>
      <c r="AE134" s="4">
        <f>IF(AE$2=Calculation!$E$6,Data!AD134,0)</f>
        <v>0</v>
      </c>
      <c r="AF134" s="4">
        <f>IF(AF$2=Calculation!$E$6,Data!AE134,0)</f>
        <v>0</v>
      </c>
      <c r="AG134" s="4">
        <f>IF(AG$2=Calculation!$E$6,Data!AF134,0)</f>
        <v>0</v>
      </c>
      <c r="AH134" s="6">
        <f t="shared" si="23"/>
        <v>0</v>
      </c>
      <c r="AI134" s="18">
        <f>IF(AI$2=Calculation!$F$6,0,0)</f>
        <v>0</v>
      </c>
      <c r="AJ134" s="4">
        <f>IF(AJ$2=Calculation!$F$6,Data!AG134,0)</f>
        <v>0</v>
      </c>
      <c r="AK134" s="4">
        <f>IF(AK$2=Calculation!$F$6,Data!AH134,0)</f>
        <v>0</v>
      </c>
      <c r="AL134" s="4">
        <f>IF(AL$2=Calculation!$F$6,Data!AI134,0)</f>
        <v>0</v>
      </c>
      <c r="AM134" s="4">
        <f>IF(AM$2=Calculation!$F$6,Data!AJ134,0)</f>
        <v>0</v>
      </c>
      <c r="AN134" s="4">
        <f>IF(AN$2=Calculation!$F$6,Data!AK134,0)</f>
        <v>0</v>
      </c>
      <c r="AO134" s="4">
        <f>IF(AO$2=Calculation!$F$6,Data!AL134,0)</f>
        <v>0</v>
      </c>
      <c r="AP134" s="4">
        <f>IF(AP$2=Calculation!$F$6,Data!AM134,0)</f>
        <v>0</v>
      </c>
      <c r="AQ134" s="6">
        <f t="shared" si="24"/>
        <v>0</v>
      </c>
      <c r="AR134" s="18">
        <f>IF(AR$2=Calculation!$G$6,0,0)</f>
        <v>0</v>
      </c>
      <c r="AS134" s="4">
        <f>IF(AS$2=Calculation!$G$6,Data!AN134,0)</f>
        <v>0</v>
      </c>
      <c r="AT134" s="4">
        <f>IF(AT$2=Calculation!$G$6,Data!AO134,0)</f>
        <v>0</v>
      </c>
      <c r="AU134" s="4">
        <f>IF(AU$2=Calculation!$G$6,Data!AP134,0)</f>
        <v>0</v>
      </c>
      <c r="AV134" s="4">
        <f>IF(AV$2=Calculation!$G$6,Data!AQ134,0)</f>
        <v>0</v>
      </c>
      <c r="AW134" s="4">
        <f>IF(AW$2=Calculation!$G$6,Data!AR134,0)</f>
        <v>0</v>
      </c>
      <c r="AX134" s="4">
        <f>IF(AX$2=Calculation!$G$6,Data!AS134,0)</f>
        <v>0</v>
      </c>
      <c r="AY134" s="4">
        <f>IF(AY$2=Calculation!$G$6,Data!AT134,0)</f>
        <v>0</v>
      </c>
      <c r="AZ134" s="6">
        <f t="shared" si="25"/>
        <v>0</v>
      </c>
      <c r="BA134" s="18">
        <f>IF(BA$2=Calculation!$H$6,0,0)</f>
        <v>0</v>
      </c>
      <c r="BB134" s="4">
        <f>IF(BB$2=Calculation!$H$6,Data!AU134,0)</f>
        <v>0</v>
      </c>
      <c r="BC134" s="4">
        <f>IF(BC$2=Calculation!$H$6,Data!AV134,0)</f>
        <v>0</v>
      </c>
      <c r="BD134" s="4">
        <f>IF(BD$2=Calculation!$H$6,Data!AW134,0)</f>
        <v>0</v>
      </c>
      <c r="BE134" s="4">
        <f>IF(BE$2=Calculation!$H$6,Data!AX134,0)</f>
        <v>0</v>
      </c>
      <c r="BF134" s="4">
        <f>IF(BF$2=Calculation!$H$6,Data!AY134,0)</f>
        <v>0</v>
      </c>
      <c r="BG134" s="4">
        <f>IF(BG$2=Calculation!$H$6,Data!AZ134,0)</f>
        <v>0</v>
      </c>
      <c r="BH134" s="4">
        <f>IF(BH$2=Calculation!$H$6,Data!BA134,0)</f>
        <v>0</v>
      </c>
      <c r="BI134" s="6">
        <f t="shared" si="26"/>
        <v>0</v>
      </c>
      <c r="BJ134" s="78">
        <f>IF(Calculation!$I$6="Yes",Data!BB134,0)</f>
        <v>0</v>
      </c>
      <c r="BK134" s="18">
        <f>IF(BK$2=Calculation!$M$4,0,0)</f>
        <v>0</v>
      </c>
      <c r="BL134" s="4">
        <f>IF(BL$2=Calculation!$M$4,Data!BW134,0)</f>
        <v>0</v>
      </c>
      <c r="BM134" s="4">
        <f>IF(BM$2=Calculation!$M$4,Data!BX134,0)</f>
        <v>0.339</v>
      </c>
      <c r="BN134" s="4">
        <f>IF(BN$2=Calculation!$M$4,Data!BY134,0)</f>
        <v>0</v>
      </c>
      <c r="BO134" s="4">
        <f>IF(BO$2=Calculation!$M$4,Data!BZ134,0)</f>
        <v>0</v>
      </c>
      <c r="BP134" s="6">
        <f t="shared" si="20"/>
        <v>0.339</v>
      </c>
      <c r="BQ134" s="4">
        <f>IF(Calculation!$K$6='Reference Data'!BQ$2,Data!BC134,0)</f>
        <v>0</v>
      </c>
      <c r="BR134" s="4">
        <f>IF(Calculation!$K$6='Reference Data'!BR$2,Data!BD134,0)</f>
        <v>0</v>
      </c>
      <c r="BS134" s="4">
        <f>IF(Calculation!$K$6='Reference Data'!BS$2,Data!BE134,0)</f>
        <v>0</v>
      </c>
      <c r="BT134" s="4">
        <f>IF(Calculation!$K$6='Reference Data'!BT$2,Data!BF134,0)</f>
        <v>17.278</v>
      </c>
      <c r="BU134" s="80">
        <f t="shared" si="21"/>
        <v>17.278</v>
      </c>
      <c r="BV134" s="18">
        <f>IF(Calculation!$L$6="Yes",IF((Calculation!J138)&lt;Calculation!K138,(Calculation!J138-Calculation!K138)*Calculation!$L$5,0),0)</f>
        <v>-1.0694969178082196</v>
      </c>
      <c r="BW134" s="83">
        <f>IF(Calculation!$M$6="Yes",'Reference Data'!BP134*Calculation!$M$5,0)</f>
        <v>0.1695</v>
      </c>
      <c r="BX134" s="18">
        <f>IF(Calculation!$N$6='Reference Data'!BX$2,0,0)</f>
        <v>0</v>
      </c>
      <c r="BY134" s="4">
        <f>IF(Calculation!$N$6='Reference Data'!BY$2,Data!AU134*Calculation!$N$5,0)</f>
        <v>0</v>
      </c>
      <c r="BZ134" s="4">
        <f>IF(Calculation!$N$6='Reference Data'!BZ$2,Data!AV134*Calculation!$N$5,0)</f>
        <v>0</v>
      </c>
      <c r="CA134" s="4">
        <f>IF(Calculation!$N$6='Reference Data'!CA$2,Data!AW134*Calculation!$N$5,0)</f>
        <v>0</v>
      </c>
      <c r="CB134" s="4">
        <f>IF(Calculation!$N$6='Reference Data'!CB$2,Data!AX134*Calculation!$N$5,0)</f>
        <v>0</v>
      </c>
      <c r="CC134" s="4">
        <f>IF(Calculation!$N$6='Reference Data'!CC$2,Data!AY134*Calculation!$N$5,0)</f>
        <v>0</v>
      </c>
      <c r="CD134" s="4">
        <f>IF(Calculation!$N$6='Reference Data'!CD$2,Data!AZ134*Calculation!$N$5,0)</f>
        <v>0</v>
      </c>
      <c r="CE134" s="4">
        <f>IF(Calculation!$N$6='Reference Data'!CE$2,Data!BA134*Calculation!$N$5,0)</f>
        <v>0</v>
      </c>
      <c r="CF134" s="6">
        <f t="shared" si="27"/>
        <v>0</v>
      </c>
      <c r="CG134" s="83">
        <f>IF(Calculation!$O$6="Yes",IF((Calculation!J138-'Reference Data'!BU134)&gt;0,(Calculation!J138-'Reference Data'!BU134)*Calculation!$O$5,0),0)</f>
        <v>0</v>
      </c>
      <c r="CH134" s="6">
        <f>IF(Calculation!$P$6="Yes",'Proportional Share Calculation'!E137,0)</f>
        <v>0.4730612099265506</v>
      </c>
    </row>
    <row r="135" spans="1:86" ht="15">
      <c r="A135" s="12">
        <v>11680</v>
      </c>
      <c r="B135" s="165" t="s">
        <v>141</v>
      </c>
      <c r="C135" s="18">
        <f>IF(Calculation!$C$6='Reference Data'!C$2,Data!C135,0)</f>
        <v>0</v>
      </c>
      <c r="D135" s="4">
        <f>IF(Calculation!$C$6='Reference Data'!D$2,Data!D135,0)</f>
        <v>0</v>
      </c>
      <c r="E135" s="4">
        <f>IF(Calculation!$C$6='Reference Data'!E$2,Data!E135,0)</f>
        <v>6.422121575342467</v>
      </c>
      <c r="F135" s="4">
        <f>IF(Calculation!$C$6='Reference Data'!F$2,Data!F135,0)</f>
        <v>0</v>
      </c>
      <c r="G135" s="4">
        <f>IF(Calculation!$C$6='Reference Data'!G$2,Data!G135,0)</f>
        <v>0</v>
      </c>
      <c r="H135" s="4">
        <f>IF(Calculation!$C$6='Reference Data'!H$2,Data!H135,0)</f>
        <v>0</v>
      </c>
      <c r="I135" s="4">
        <f>IF(Calculation!$C$6='Reference Data'!I$2,Data!I135,0)</f>
        <v>0</v>
      </c>
      <c r="J135" s="4">
        <f>IF(Calculation!$C$6='Reference Data'!J$2,Data!J135,0)</f>
        <v>0</v>
      </c>
      <c r="K135" s="4">
        <f>IF(Calculation!$C$6='Reference Data'!K$2,Data!K135,0)</f>
        <v>0</v>
      </c>
      <c r="L135" s="4">
        <f>IF(Calculation!$C$6='Reference Data'!L$2,Data!L135,0)</f>
        <v>0</v>
      </c>
      <c r="M135" s="4">
        <f>IF(Calculation!$C$6='Reference Data'!M$2,Data!M135,0)</f>
        <v>0</v>
      </c>
      <c r="N135" s="4">
        <f>IF(Calculation!$C$6='Reference Data'!N$2,Data!N135,0)</f>
        <v>0</v>
      </c>
      <c r="O135" s="4">
        <f>IF(Calculation!$C$6='Reference Data'!O$2,Data!O135,0)</f>
        <v>0</v>
      </c>
      <c r="P135" s="4">
        <f>IF(Calculation!$C$6='Reference Data'!P$2,Data!P135,0)</f>
        <v>0</v>
      </c>
      <c r="Q135" s="4">
        <f>IF(Calculation!$C$6='Reference Data'!Q$2,Data!Q135,0)</f>
        <v>0</v>
      </c>
      <c r="R135" s="21">
        <f t="shared" si="22"/>
        <v>6.422121575342467</v>
      </c>
      <c r="S135" s="18">
        <f>IF(Calculation!$D$6="Yes",Data!R135,0)</f>
        <v>0</v>
      </c>
      <c r="T135" s="18">
        <f>IF(T$2=Calculation!$E$6,Data!S135,0)</f>
        <v>0</v>
      </c>
      <c r="U135" s="4">
        <f>IF(U$2=Calculation!$E$6,Data!T135,0)</f>
        <v>0</v>
      </c>
      <c r="V135" s="4">
        <f>IF(V$2=Calculation!$E$6,Data!U135,0)</f>
        <v>0</v>
      </c>
      <c r="W135" s="4">
        <f>IF(W$2=Calculation!$E$6,Data!V135,0)</f>
        <v>0</v>
      </c>
      <c r="X135" s="4">
        <f>IF(X$2=Calculation!$E$6,Data!W135,0)</f>
        <v>0</v>
      </c>
      <c r="Y135" s="4">
        <f>IF(Y$2=Calculation!$E$6,Data!X135,0)</f>
        <v>0</v>
      </c>
      <c r="Z135" s="4">
        <f>IF(Z$2=Calculation!$E$6,Data!Y135,0)</f>
        <v>0</v>
      </c>
      <c r="AA135" s="4">
        <f>IF(AA$2=Calculation!$E$6,Data!Z135,0)</f>
        <v>0</v>
      </c>
      <c r="AB135" s="4">
        <f>IF(AB$2=Calculation!$E$6,Data!AA135,0)</f>
        <v>0</v>
      </c>
      <c r="AC135" s="4">
        <f>IF(AC$2=Calculation!$E$6,Data!AB135,0)</f>
        <v>0</v>
      </c>
      <c r="AD135" s="4">
        <f>IF(AD$2=Calculation!$E$6,Data!AC135,0)</f>
        <v>0</v>
      </c>
      <c r="AE135" s="4">
        <f>IF(AE$2=Calculation!$E$6,Data!AD135,0)</f>
        <v>0</v>
      </c>
      <c r="AF135" s="4">
        <f>IF(AF$2=Calculation!$E$6,Data!AE135,0)</f>
        <v>0</v>
      </c>
      <c r="AG135" s="4">
        <f>IF(AG$2=Calculation!$E$6,Data!AF135,0)</f>
        <v>0</v>
      </c>
      <c r="AH135" s="6">
        <f t="shared" si="23"/>
        <v>0</v>
      </c>
      <c r="AI135" s="18">
        <f>IF(AI$2=Calculation!$F$6,0,0)</f>
        <v>0</v>
      </c>
      <c r="AJ135" s="4">
        <f>IF(AJ$2=Calculation!$F$6,Data!AG135,0)</f>
        <v>0</v>
      </c>
      <c r="AK135" s="4">
        <f>IF(AK$2=Calculation!$F$6,Data!AH135,0)</f>
        <v>0</v>
      </c>
      <c r="AL135" s="4">
        <f>IF(AL$2=Calculation!$F$6,Data!AI135,0)</f>
        <v>0</v>
      </c>
      <c r="AM135" s="4">
        <f>IF(AM$2=Calculation!$F$6,Data!AJ135,0)</f>
        <v>0</v>
      </c>
      <c r="AN135" s="4">
        <f>IF(AN$2=Calculation!$F$6,Data!AK135,0)</f>
        <v>0</v>
      </c>
      <c r="AO135" s="4">
        <f>IF(AO$2=Calculation!$F$6,Data!AL135,0)</f>
        <v>0</v>
      </c>
      <c r="AP135" s="4">
        <f>IF(AP$2=Calculation!$F$6,Data!AM135,0)</f>
        <v>0</v>
      </c>
      <c r="AQ135" s="6">
        <f t="shared" si="24"/>
        <v>0</v>
      </c>
      <c r="AR135" s="18">
        <f>IF(AR$2=Calculation!$G$6,0,0)</f>
        <v>0</v>
      </c>
      <c r="AS135" s="4">
        <f>IF(AS$2=Calculation!$G$6,Data!AN135,0)</f>
        <v>0</v>
      </c>
      <c r="AT135" s="4">
        <f>IF(AT$2=Calculation!$G$6,Data!AO135,0)</f>
        <v>0</v>
      </c>
      <c r="AU135" s="4">
        <f>IF(AU$2=Calculation!$G$6,Data!AP135,0)</f>
        <v>0</v>
      </c>
      <c r="AV135" s="4">
        <f>IF(AV$2=Calculation!$G$6,Data!AQ135,0)</f>
        <v>0</v>
      </c>
      <c r="AW135" s="4">
        <f>IF(AW$2=Calculation!$G$6,Data!AR135,0)</f>
        <v>0</v>
      </c>
      <c r="AX135" s="4">
        <f>IF(AX$2=Calculation!$G$6,Data!AS135,0)</f>
        <v>0</v>
      </c>
      <c r="AY135" s="4">
        <f>IF(AY$2=Calculation!$G$6,Data!AT135,0)</f>
        <v>0</v>
      </c>
      <c r="AZ135" s="6">
        <f t="shared" si="25"/>
        <v>0</v>
      </c>
      <c r="BA135" s="18">
        <f>IF(BA$2=Calculation!$H$6,0,0)</f>
        <v>0</v>
      </c>
      <c r="BB135" s="4">
        <f>IF(BB$2=Calculation!$H$6,Data!AU135,0)</f>
        <v>0</v>
      </c>
      <c r="BC135" s="4">
        <f>IF(BC$2=Calculation!$H$6,Data!AV135,0)</f>
        <v>0</v>
      </c>
      <c r="BD135" s="4">
        <f>IF(BD$2=Calculation!$H$6,Data!AW135,0)</f>
        <v>0</v>
      </c>
      <c r="BE135" s="4">
        <f>IF(BE$2=Calculation!$H$6,Data!AX135,0)</f>
        <v>0</v>
      </c>
      <c r="BF135" s="4">
        <f>IF(BF$2=Calculation!$H$6,Data!AY135,0)</f>
        <v>0</v>
      </c>
      <c r="BG135" s="4">
        <f>IF(BG$2=Calculation!$H$6,Data!AZ135,0)</f>
        <v>0</v>
      </c>
      <c r="BH135" s="4">
        <f>IF(BH$2=Calculation!$H$6,Data!BA135,0)</f>
        <v>0</v>
      </c>
      <c r="BI135" s="6">
        <f t="shared" si="26"/>
        <v>0</v>
      </c>
      <c r="BJ135" s="78">
        <f>IF(Calculation!$I$6="Yes",Data!BB135,0)</f>
        <v>0</v>
      </c>
      <c r="BK135" s="18">
        <f>IF(BK$2=Calculation!$M$4,0,0)</f>
        <v>0</v>
      </c>
      <c r="BL135" s="4">
        <f>IF(BL$2=Calculation!$M$4,Data!BW135,0)</f>
        <v>0</v>
      </c>
      <c r="BM135" s="4">
        <f>IF(BM$2=Calculation!$M$4,Data!BX135,0)</f>
        <v>0</v>
      </c>
      <c r="BN135" s="4">
        <f>IF(BN$2=Calculation!$M$4,Data!BY135,0)</f>
        <v>0</v>
      </c>
      <c r="BO135" s="4">
        <f>IF(BO$2=Calculation!$M$4,Data!BZ135,0)</f>
        <v>0</v>
      </c>
      <c r="BP135" s="6">
        <f t="shared" si="20"/>
        <v>0</v>
      </c>
      <c r="BQ135" s="4">
        <f>IF(Calculation!$K$6='Reference Data'!BQ$2,Data!BC135,0)</f>
        <v>0</v>
      </c>
      <c r="BR135" s="4">
        <f>IF(Calculation!$K$6='Reference Data'!BR$2,Data!BD135,0)</f>
        <v>0</v>
      </c>
      <c r="BS135" s="4">
        <f>IF(Calculation!$K$6='Reference Data'!BS$2,Data!BE135,0)</f>
        <v>0</v>
      </c>
      <c r="BT135" s="4">
        <f>IF(Calculation!$K$6='Reference Data'!BT$2,Data!BF135,0)</f>
        <v>6.329</v>
      </c>
      <c r="BU135" s="80">
        <f t="shared" si="21"/>
        <v>6.329</v>
      </c>
      <c r="BV135" s="18">
        <f>IF(Calculation!$L$6="Yes",IF((Calculation!J139)&lt;Calculation!K139,(Calculation!J139-Calculation!K139)*Calculation!$L$5,0),0)</f>
        <v>0</v>
      </c>
      <c r="BW135" s="83">
        <f>IF(Calculation!$M$6="Yes",'Reference Data'!BP135*Calculation!$M$5,0)</f>
        <v>0</v>
      </c>
      <c r="BX135" s="18">
        <f>IF(Calculation!$N$6='Reference Data'!BX$2,0,0)</f>
        <v>0</v>
      </c>
      <c r="BY135" s="4">
        <f>IF(Calculation!$N$6='Reference Data'!BY$2,Data!AU135*Calculation!$N$5,0)</f>
        <v>0</v>
      </c>
      <c r="BZ135" s="4">
        <f>IF(Calculation!$N$6='Reference Data'!BZ$2,Data!AV135*Calculation!$N$5,0)</f>
        <v>0</v>
      </c>
      <c r="CA135" s="4">
        <f>IF(Calculation!$N$6='Reference Data'!CA$2,Data!AW135*Calculation!$N$5,0)</f>
        <v>0</v>
      </c>
      <c r="CB135" s="4">
        <f>IF(Calculation!$N$6='Reference Data'!CB$2,Data!AX135*Calculation!$N$5,0)</f>
        <v>0</v>
      </c>
      <c r="CC135" s="4">
        <f>IF(Calculation!$N$6='Reference Data'!CC$2,Data!AY135*Calculation!$N$5,0)</f>
        <v>0</v>
      </c>
      <c r="CD135" s="4">
        <f>IF(Calculation!$N$6='Reference Data'!CD$2,Data!AZ135*Calculation!$N$5,0)</f>
        <v>0</v>
      </c>
      <c r="CE135" s="4">
        <f>IF(Calculation!$N$6='Reference Data'!CE$2,Data!BA135*Calculation!$N$5,0)</f>
        <v>0</v>
      </c>
      <c r="CF135" s="6">
        <f t="shared" si="27"/>
        <v>0</v>
      </c>
      <c r="CG135" s="83">
        <f>IF(Calculation!$O$6="Yes",IF((Calculation!J139-'Reference Data'!BU135)&gt;0,(Calculation!J139-'Reference Data'!BU135)*Calculation!$O$5,0),0)</f>
        <v>0.023280393835616753</v>
      </c>
      <c r="CH135" s="6">
        <f>IF(Calculation!$P$6="Yes",'Proportional Share Calculation'!E138,0)</f>
        <v>0.18347886697908944</v>
      </c>
    </row>
    <row r="136" spans="1:86" ht="15.75" thickBot="1">
      <c r="A136" s="13">
        <v>12026</v>
      </c>
      <c r="B136" s="166" t="s">
        <v>142</v>
      </c>
      <c r="C136" s="69">
        <f>IF(Calculation!$C$6='Reference Data'!C$2,Data!C136,0)</f>
        <v>0</v>
      </c>
      <c r="D136" s="70">
        <f>IF(Calculation!$C$6='Reference Data'!D$2,Data!D136,0)</f>
        <v>0</v>
      </c>
      <c r="E136" s="70">
        <f>IF(Calculation!$C$6='Reference Data'!E$2,Data!E136,0)</f>
        <v>45.611939383561634</v>
      </c>
      <c r="F136" s="70">
        <f>IF(Calculation!$C$6='Reference Data'!F$2,Data!F136,0)</f>
        <v>0</v>
      </c>
      <c r="G136" s="70">
        <f>IF(Calculation!$C$6='Reference Data'!G$2,Data!G136,0)</f>
        <v>0</v>
      </c>
      <c r="H136" s="70">
        <f>IF(Calculation!$C$6='Reference Data'!H$2,Data!H136,0)</f>
        <v>0</v>
      </c>
      <c r="I136" s="70">
        <f>IF(Calculation!$C$6='Reference Data'!I$2,Data!I136,0)</f>
        <v>0</v>
      </c>
      <c r="J136" s="70">
        <f>IF(Calculation!$C$6='Reference Data'!J$2,Data!J136,0)</f>
        <v>0</v>
      </c>
      <c r="K136" s="70">
        <f>IF(Calculation!$C$6='Reference Data'!K$2,Data!K136,0)</f>
        <v>0</v>
      </c>
      <c r="L136" s="70">
        <f>IF(Calculation!$C$6='Reference Data'!L$2,Data!L136,0)</f>
        <v>0</v>
      </c>
      <c r="M136" s="70">
        <f>IF(Calculation!$C$6='Reference Data'!M$2,Data!M136,0)</f>
        <v>0</v>
      </c>
      <c r="N136" s="70">
        <f>IF(Calculation!$C$6='Reference Data'!N$2,Data!N136,0)</f>
        <v>0</v>
      </c>
      <c r="O136" s="70">
        <f>IF(Calculation!$C$6='Reference Data'!O$2,Data!O136,0)</f>
        <v>0</v>
      </c>
      <c r="P136" s="70">
        <f>IF(Calculation!$C$6='Reference Data'!P$2,Data!P136,0)</f>
        <v>0</v>
      </c>
      <c r="Q136" s="70">
        <f>IF(Calculation!$C$6='Reference Data'!Q$2,Data!Q136,0)</f>
        <v>0</v>
      </c>
      <c r="R136" s="77">
        <f t="shared" si="22"/>
        <v>45.611939383561634</v>
      </c>
      <c r="S136" s="69">
        <f>IF(Calculation!$D$6="Yes",Data!R136,0)</f>
        <v>0</v>
      </c>
      <c r="T136" s="69">
        <f>IF(T$2=Calculation!$E$6,Data!S136,0)</f>
        <v>0</v>
      </c>
      <c r="U136" s="70">
        <f>IF(U$2=Calculation!$E$6,Data!T136,0)</f>
        <v>0</v>
      </c>
      <c r="V136" s="70">
        <f>IF(V$2=Calculation!$E$6,Data!U136,0)</f>
        <v>0</v>
      </c>
      <c r="W136" s="70">
        <f>IF(W$2=Calculation!$E$6,Data!V136,0)</f>
        <v>0</v>
      </c>
      <c r="X136" s="70">
        <f>IF(X$2=Calculation!$E$6,Data!W136,0)</f>
        <v>0</v>
      </c>
      <c r="Y136" s="70">
        <f>IF(Y$2=Calculation!$E$6,Data!X136,0)</f>
        <v>0</v>
      </c>
      <c r="Z136" s="70">
        <f>IF(Z$2=Calculation!$E$6,Data!Y136,0)</f>
        <v>0</v>
      </c>
      <c r="AA136" s="70">
        <f>IF(AA$2=Calculation!$E$6,Data!Z136,0)</f>
        <v>0</v>
      </c>
      <c r="AB136" s="70">
        <f>IF(AB$2=Calculation!$E$6,Data!AA136,0)</f>
        <v>0</v>
      </c>
      <c r="AC136" s="70">
        <f>IF(AC$2=Calculation!$E$6,Data!AB136,0)</f>
        <v>0</v>
      </c>
      <c r="AD136" s="70">
        <f>IF(AD$2=Calculation!$E$6,Data!AC136,0)</f>
        <v>0</v>
      </c>
      <c r="AE136" s="70">
        <f>IF(AE$2=Calculation!$E$6,Data!AD136,0)</f>
        <v>0</v>
      </c>
      <c r="AF136" s="70">
        <f>IF(AF$2=Calculation!$E$6,Data!AE136,0)</f>
        <v>0</v>
      </c>
      <c r="AG136" s="70">
        <f>IF(AG$2=Calculation!$E$6,Data!AF136,0)</f>
        <v>0</v>
      </c>
      <c r="AH136" s="76">
        <f t="shared" si="23"/>
        <v>0</v>
      </c>
      <c r="AI136" s="69">
        <f>IF(AI$2=Calculation!$F$6,0,0)</f>
        <v>0</v>
      </c>
      <c r="AJ136" s="70">
        <f>IF(AJ$2=Calculation!$F$6,Data!AG136,0)</f>
        <v>0</v>
      </c>
      <c r="AK136" s="70">
        <f>IF(AK$2=Calculation!$F$6,Data!AH136,0)</f>
        <v>0</v>
      </c>
      <c r="AL136" s="70">
        <f>IF(AL$2=Calculation!$F$6,Data!AI136,0)</f>
        <v>0</v>
      </c>
      <c r="AM136" s="70">
        <f>IF(AM$2=Calculation!$F$6,Data!AJ136,0)</f>
        <v>0</v>
      </c>
      <c r="AN136" s="70">
        <f>IF(AN$2=Calculation!$F$6,Data!AK136,0)</f>
        <v>0</v>
      </c>
      <c r="AO136" s="70">
        <f>IF(AO$2=Calculation!$F$6,Data!AL136,0)</f>
        <v>0</v>
      </c>
      <c r="AP136" s="70">
        <f>IF(AP$2=Calculation!$F$6,Data!AM136,0)</f>
        <v>0</v>
      </c>
      <c r="AQ136" s="76">
        <f t="shared" si="24"/>
        <v>0</v>
      </c>
      <c r="AR136" s="69">
        <f>IF(AR$2=Calculation!$G$6,0,0)</f>
        <v>0</v>
      </c>
      <c r="AS136" s="70">
        <f>IF(AS$2=Calculation!$G$6,Data!AN136,0)</f>
        <v>0</v>
      </c>
      <c r="AT136" s="70">
        <f>IF(AT$2=Calculation!$G$6,Data!AO136,0)</f>
        <v>0</v>
      </c>
      <c r="AU136" s="70">
        <f>IF(AU$2=Calculation!$G$6,Data!AP136,0)</f>
        <v>0</v>
      </c>
      <c r="AV136" s="70">
        <f>IF(AV$2=Calculation!$G$6,Data!AQ136,0)</f>
        <v>0</v>
      </c>
      <c r="AW136" s="70">
        <f>IF(AW$2=Calculation!$G$6,Data!AR136,0)</f>
        <v>0</v>
      </c>
      <c r="AX136" s="70">
        <f>IF(AX$2=Calculation!$G$6,Data!AS136,0)</f>
        <v>0</v>
      </c>
      <c r="AY136" s="70">
        <f>IF(AY$2=Calculation!$G$6,Data!AT136,0)</f>
        <v>0</v>
      </c>
      <c r="AZ136" s="76">
        <f t="shared" si="25"/>
        <v>0</v>
      </c>
      <c r="BA136" s="69">
        <f>IF(BA$2=Calculation!$H$6,0,0)</f>
        <v>0</v>
      </c>
      <c r="BB136" s="70">
        <f>IF(BB$2=Calculation!$H$6,Data!AU136,0)</f>
        <v>0</v>
      </c>
      <c r="BC136" s="70">
        <f>IF(BC$2=Calculation!$H$6,Data!AV136,0)</f>
        <v>0</v>
      </c>
      <c r="BD136" s="70">
        <f>IF(BD$2=Calculation!$H$6,Data!AW136,0)</f>
        <v>0</v>
      </c>
      <c r="BE136" s="70">
        <f>IF(BE$2=Calculation!$H$6,Data!AX136,0)</f>
        <v>0</v>
      </c>
      <c r="BF136" s="70">
        <f>IF(BF$2=Calculation!$H$6,Data!AY136,0)</f>
        <v>0</v>
      </c>
      <c r="BG136" s="70">
        <f>IF(BG$2=Calculation!$H$6,Data!AZ136,0)</f>
        <v>0</v>
      </c>
      <c r="BH136" s="70">
        <f>IF(BH$2=Calculation!$H$6,Data!BA136,0)</f>
        <v>0</v>
      </c>
      <c r="BI136" s="76">
        <f t="shared" si="26"/>
        <v>0</v>
      </c>
      <c r="BJ136" s="79">
        <f>IF(Calculation!$I$6="Yes",Data!BB136,0)</f>
        <v>0</v>
      </c>
      <c r="BK136" s="69">
        <f>IF(BK$2=Calculation!$M$4,0,0)</f>
        <v>0</v>
      </c>
      <c r="BL136" s="70">
        <f>IF(BL$2=Calculation!$M$4,Data!BW136,0)</f>
        <v>0</v>
      </c>
      <c r="BM136" s="70">
        <f>IF(BM$2=Calculation!$M$4,Data!BX136,0)</f>
        <v>0.3705</v>
      </c>
      <c r="BN136" s="70">
        <f>IF(BN$2=Calculation!$M$4,Data!BY136,0)</f>
        <v>0</v>
      </c>
      <c r="BO136" s="70">
        <f>IF(BO$2=Calculation!$M$4,Data!BZ136,0)</f>
        <v>0</v>
      </c>
      <c r="BP136" s="76">
        <f t="shared" si="20"/>
        <v>0.3705</v>
      </c>
      <c r="BQ136" s="70">
        <f>IF(Calculation!$K$6='Reference Data'!BQ$2,Data!BC136,0)</f>
        <v>0</v>
      </c>
      <c r="BR136" s="70">
        <f>IF(Calculation!$K$6='Reference Data'!BR$2,Data!BD136,0)</f>
        <v>0</v>
      </c>
      <c r="BS136" s="70">
        <f>IF(Calculation!$K$6='Reference Data'!BS$2,Data!BE136,0)</f>
        <v>0</v>
      </c>
      <c r="BT136" s="70">
        <f>IF(Calculation!$K$6='Reference Data'!BT$2,Data!BF136,0)</f>
        <v>45.173</v>
      </c>
      <c r="BU136" s="81">
        <f t="shared" si="21"/>
        <v>45.173</v>
      </c>
      <c r="BV136" s="69">
        <f>IF(Calculation!$L$6="Yes",IF((Calculation!J140)&lt;Calculation!K140,(Calculation!J140-Calculation!K140)*Calculation!$L$5,0),0)</f>
        <v>0</v>
      </c>
      <c r="BW136" s="84">
        <f>IF(Calculation!$M$6="Yes",'Reference Data'!BP136*Calculation!$M$5,0)</f>
        <v>0.18525</v>
      </c>
      <c r="BX136" s="69">
        <f>IF(Calculation!$N$6='Reference Data'!BX$2,0,0)</f>
        <v>0</v>
      </c>
      <c r="BY136" s="70">
        <f>IF(Calculation!$N$6='Reference Data'!BY$2,Data!AU136*Calculation!$N$5,0)</f>
        <v>0</v>
      </c>
      <c r="BZ136" s="70">
        <f>IF(Calculation!$N$6='Reference Data'!BZ$2,Data!AV136*Calculation!$N$5,0)</f>
        <v>0</v>
      </c>
      <c r="CA136" s="70">
        <f>IF(Calculation!$N$6='Reference Data'!CA$2,Data!AW136*Calculation!$N$5,0)</f>
        <v>0</v>
      </c>
      <c r="CB136" s="70">
        <f>IF(Calculation!$N$6='Reference Data'!CB$2,Data!AX136*Calculation!$N$5,0)</f>
        <v>0</v>
      </c>
      <c r="CC136" s="70">
        <f>IF(Calculation!$N$6='Reference Data'!CC$2,Data!AY136*Calculation!$N$5,0)</f>
        <v>0</v>
      </c>
      <c r="CD136" s="70">
        <f>IF(Calculation!$N$6='Reference Data'!CD$2,Data!AZ136*Calculation!$N$5,0)</f>
        <v>0</v>
      </c>
      <c r="CE136" s="70">
        <f>IF(Calculation!$N$6='Reference Data'!CE$2,Data!BA136*Calculation!$N$5,0)</f>
        <v>0</v>
      </c>
      <c r="CF136" s="76">
        <f t="shared" si="27"/>
        <v>0</v>
      </c>
      <c r="CG136" s="84">
        <f>IF(Calculation!$O$6="Yes",IF((Calculation!J140-'Reference Data'!BU136)&gt;0,(Calculation!J140-'Reference Data'!BU136)*Calculation!$O$5,0),0)</f>
        <v>0.10973484589040794</v>
      </c>
      <c r="CH136" s="76">
        <f>IF(Calculation!$P$6="Yes",'Proportional Share Calculation'!E139,0)</f>
        <v>1.3132944117898246</v>
      </c>
    </row>
  </sheetData>
  <mergeCells count="9">
    <mergeCell ref="BA1:BI1"/>
    <mergeCell ref="BQ1:BU1"/>
    <mergeCell ref="BK1:BP1"/>
    <mergeCell ref="BX1:CF1"/>
    <mergeCell ref="A1:B1"/>
    <mergeCell ref="C1:R1"/>
    <mergeCell ref="T1:AH1"/>
    <mergeCell ref="AI1:AQ1"/>
    <mergeCell ref="AR1:AZ1"/>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9"/>
  <sheetViews>
    <sheetView workbookViewId="0" topLeftCell="A1">
      <pane xSplit="2" ySplit="5" topLeftCell="C6" activePane="bottomRight" state="frozen"/>
      <selection pane="topLeft" activeCell="CH2" sqref="CH2"/>
      <selection pane="topRight" activeCell="CH2" sqref="CH2"/>
      <selection pane="bottomLeft" activeCell="CH2" sqref="CH2"/>
      <selection pane="bottomRight" activeCell="CH2" sqref="CH2"/>
    </sheetView>
  </sheetViews>
  <sheetFormatPr defaultColWidth="9.28125" defaultRowHeight="15"/>
  <cols>
    <col min="1" max="1" width="8.7109375" style="1" bestFit="1" customWidth="1"/>
    <col min="2" max="2" width="34.28125" style="1" customWidth="1"/>
    <col min="3" max="3" width="14.7109375" style="1" customWidth="1"/>
    <col min="4" max="4" width="11.421875" style="1" bestFit="1" customWidth="1"/>
    <col min="5" max="16384" width="9.28125" style="1" customWidth="1"/>
  </cols>
  <sheetData>
    <row r="1" spans="2:3" ht="15" thickBot="1">
      <c r="B1" s="152" t="s">
        <v>194</v>
      </c>
      <c r="C1" s="132">
        <f>SUM(Calculation!K141:O141)</f>
        <v>6924.26381132991</v>
      </c>
    </row>
    <row r="2" spans="2:3" ht="15" thickBot="1">
      <c r="B2" s="153" t="s">
        <v>256</v>
      </c>
      <c r="C2" s="154">
        <f>C1+Calculation!P5</f>
        <v>7124.26381132991</v>
      </c>
    </row>
    <row r="3" spans="2:3" ht="15" thickBot="1">
      <c r="B3" s="159" t="s">
        <v>257</v>
      </c>
      <c r="C3" s="160">
        <f>IF(C1&gt;Calculation!A1,0,IF(C2&gt;Calculation!A1,Calculation!P5-(C2-Calculation!A1),Calculation!P5))</f>
        <v>200</v>
      </c>
    </row>
    <row r="4" spans="1:4" ht="15.75" thickBot="1">
      <c r="A4" s="285" t="s">
        <v>1</v>
      </c>
      <c r="B4" s="286"/>
      <c r="C4" s="151"/>
      <c r="D4" s="150"/>
    </row>
    <row r="5" spans="1:5" ht="45.75" thickBot="1">
      <c r="A5" s="8" t="s">
        <v>6</v>
      </c>
      <c r="B5" s="9" t="s">
        <v>7</v>
      </c>
      <c r="C5" s="74" t="s">
        <v>195</v>
      </c>
      <c r="D5" s="74" t="s">
        <v>260</v>
      </c>
      <c r="E5" s="157" t="s">
        <v>192</v>
      </c>
    </row>
    <row r="6" spans="1:5" ht="15">
      <c r="A6" s="12">
        <v>10005</v>
      </c>
      <c r="B6" s="33" t="s">
        <v>9</v>
      </c>
      <c r="C6" s="75">
        <f>SUM(Calculation!K7:O7)</f>
        <v>0.5741172945205479</v>
      </c>
      <c r="D6" s="155">
        <f aca="true" t="shared" si="0" ref="D6:D37">C6/$C$1</f>
        <v>8.291383895297889E-05</v>
      </c>
      <c r="E6" s="21">
        <f aca="true" t="shared" si="1" ref="E6:E37">D6*C$3</f>
        <v>0.016582767790595778</v>
      </c>
    </row>
    <row r="7" spans="1:5" ht="15">
      <c r="A7" s="12">
        <v>10015</v>
      </c>
      <c r="B7" s="33" t="s">
        <v>10</v>
      </c>
      <c r="C7" s="75">
        <f>SUM(Calculation!K8:O8)</f>
        <v>0.5755869292237442</v>
      </c>
      <c r="D7" s="155">
        <f t="shared" si="0"/>
        <v>8.312608313420022E-05</v>
      </c>
      <c r="E7" s="21">
        <f t="shared" si="1"/>
        <v>0.016625216626840043</v>
      </c>
    </row>
    <row r="8" spans="1:5" ht="15">
      <c r="A8" s="12">
        <v>10024</v>
      </c>
      <c r="B8" s="33" t="s">
        <v>11</v>
      </c>
      <c r="C8" s="75">
        <f>SUM(Calculation!K9:O9)</f>
        <v>204.46772802511418</v>
      </c>
      <c r="D8" s="155">
        <f t="shared" si="0"/>
        <v>0.02952916491866636</v>
      </c>
      <c r="E8" s="21">
        <f t="shared" si="1"/>
        <v>5.905832983733272</v>
      </c>
    </row>
    <row r="9" spans="1:5" ht="15">
      <c r="A9" s="12">
        <v>10025</v>
      </c>
      <c r="B9" s="33" t="s">
        <v>12</v>
      </c>
      <c r="C9" s="75">
        <f>SUM(Calculation!K10:O10)</f>
        <v>62.1454955479452</v>
      </c>
      <c r="D9" s="155">
        <f t="shared" si="0"/>
        <v>0.008975032904762942</v>
      </c>
      <c r="E9" s="21">
        <f t="shared" si="1"/>
        <v>1.7950065809525886</v>
      </c>
    </row>
    <row r="10" spans="1:5" ht="15">
      <c r="A10" s="12">
        <v>10027</v>
      </c>
      <c r="B10" s="33" t="s">
        <v>13</v>
      </c>
      <c r="C10" s="75">
        <f>SUM(Calculation!K11:O11)</f>
        <v>62.54493698630137</v>
      </c>
      <c r="D10" s="155">
        <f t="shared" si="0"/>
        <v>0.009032720111553443</v>
      </c>
      <c r="E10" s="21">
        <f t="shared" si="1"/>
        <v>1.8065440223106886</v>
      </c>
    </row>
    <row r="11" spans="1:5" ht="15">
      <c r="A11" s="12">
        <v>10029</v>
      </c>
      <c r="B11" s="33" t="s">
        <v>14</v>
      </c>
      <c r="C11" s="75">
        <f>SUM(Calculation!K12:O12)</f>
        <v>18.299526940639268</v>
      </c>
      <c r="D11" s="155">
        <f t="shared" si="0"/>
        <v>0.0026428119204089896</v>
      </c>
      <c r="E11" s="21">
        <f t="shared" si="1"/>
        <v>0.5285623840817979</v>
      </c>
    </row>
    <row r="12" spans="1:5" ht="15">
      <c r="A12" s="12">
        <v>10044</v>
      </c>
      <c r="B12" s="33" t="s">
        <v>15</v>
      </c>
      <c r="C12" s="75">
        <f>SUM(Calculation!K13:O13)</f>
        <v>20.727772288812787</v>
      </c>
      <c r="D12" s="155">
        <f t="shared" si="0"/>
        <v>0.0029934983492247535</v>
      </c>
      <c r="E12" s="21">
        <f t="shared" si="1"/>
        <v>0.5986996698449507</v>
      </c>
    </row>
    <row r="13" spans="1:5" ht="15">
      <c r="A13" s="12">
        <v>10046</v>
      </c>
      <c r="B13" s="33" t="s">
        <v>16</v>
      </c>
      <c r="C13" s="75">
        <f>SUM(Calculation!K14:O14)</f>
        <v>85.94815910388127</v>
      </c>
      <c r="D13" s="155">
        <f t="shared" si="0"/>
        <v>0.012412606082865815</v>
      </c>
      <c r="E13" s="21">
        <f t="shared" si="1"/>
        <v>2.4825212165731627</v>
      </c>
    </row>
    <row r="14" spans="1:5" ht="15">
      <c r="A14" s="12">
        <v>10047</v>
      </c>
      <c r="B14" s="33" t="s">
        <v>17</v>
      </c>
      <c r="C14" s="75">
        <f>SUM(Calculation!K15:O15)</f>
        <v>150.3551770547945</v>
      </c>
      <c r="D14" s="155">
        <f t="shared" si="0"/>
        <v>0.021714247341179292</v>
      </c>
      <c r="E14" s="21">
        <f t="shared" si="1"/>
        <v>4.342849468235858</v>
      </c>
    </row>
    <row r="15" spans="1:5" ht="15">
      <c r="A15" s="12">
        <v>10055</v>
      </c>
      <c r="B15" s="33" t="s">
        <v>18</v>
      </c>
      <c r="C15" s="75">
        <f>SUM(Calculation!K16:O16)</f>
        <v>0.38418984018264846</v>
      </c>
      <c r="D15" s="155">
        <f t="shared" si="0"/>
        <v>5.548457578320647E-05</v>
      </c>
      <c r="E15" s="21">
        <f t="shared" si="1"/>
        <v>0.011096915156641294</v>
      </c>
    </row>
    <row r="16" spans="1:5" ht="15">
      <c r="A16" s="12">
        <v>10057</v>
      </c>
      <c r="B16" s="33" t="s">
        <v>19</v>
      </c>
      <c r="C16" s="75">
        <f>SUM(Calculation!K17:O17)</f>
        <v>19.975708219178077</v>
      </c>
      <c r="D16" s="155">
        <f t="shared" si="0"/>
        <v>0.0028848854930241946</v>
      </c>
      <c r="E16" s="21">
        <f t="shared" si="1"/>
        <v>0.5769770986048389</v>
      </c>
    </row>
    <row r="17" spans="1:5" ht="15">
      <c r="A17" s="12">
        <v>10059</v>
      </c>
      <c r="B17" s="33" t="s">
        <v>20</v>
      </c>
      <c r="C17" s="75">
        <f>SUM(Calculation!K18:O18)</f>
        <v>7.5985666666666685</v>
      </c>
      <c r="D17" s="155">
        <f t="shared" si="0"/>
        <v>0.0010973826061094643</v>
      </c>
      <c r="E17" s="21">
        <f t="shared" si="1"/>
        <v>0.21947652122189287</v>
      </c>
    </row>
    <row r="18" spans="1:5" ht="15">
      <c r="A18" s="12">
        <v>10061</v>
      </c>
      <c r="B18" s="33" t="s">
        <v>21</v>
      </c>
      <c r="C18" s="75">
        <f>SUM(Calculation!K19:O19)</f>
        <v>8.900000599315069</v>
      </c>
      <c r="D18" s="155">
        <f t="shared" si="0"/>
        <v>0.001285335284994823</v>
      </c>
      <c r="E18" s="21">
        <f t="shared" si="1"/>
        <v>0.2570670569989646</v>
      </c>
    </row>
    <row r="19" spans="1:5" ht="15">
      <c r="A19" s="12">
        <v>10062</v>
      </c>
      <c r="B19" s="33" t="s">
        <v>22</v>
      </c>
      <c r="C19" s="75">
        <f>SUM(Calculation!K20:O20)</f>
        <v>5.806358732876713</v>
      </c>
      <c r="D19" s="155">
        <f t="shared" si="0"/>
        <v>0.0008385525004659684</v>
      </c>
      <c r="E19" s="21">
        <f t="shared" si="1"/>
        <v>0.16771050009319366</v>
      </c>
    </row>
    <row r="20" spans="1:5" ht="15">
      <c r="A20" s="12">
        <v>10064</v>
      </c>
      <c r="B20" s="33" t="s">
        <v>23</v>
      </c>
      <c r="C20" s="75">
        <f>SUM(Calculation!K21:O21)</f>
        <v>13.773583219178082</v>
      </c>
      <c r="D20" s="155">
        <f t="shared" si="0"/>
        <v>0.0019891765528403022</v>
      </c>
      <c r="E20" s="21">
        <f t="shared" si="1"/>
        <v>0.39783531056806043</v>
      </c>
    </row>
    <row r="21" spans="1:5" ht="15">
      <c r="A21" s="12">
        <v>10065</v>
      </c>
      <c r="B21" s="33" t="s">
        <v>24</v>
      </c>
      <c r="C21" s="75">
        <f>SUM(Calculation!K22:O22)</f>
        <v>3.05691977739726</v>
      </c>
      <c r="D21" s="155">
        <f t="shared" si="0"/>
        <v>0.00044147939198898494</v>
      </c>
      <c r="E21" s="21">
        <f t="shared" si="1"/>
        <v>0.08829587839779698</v>
      </c>
    </row>
    <row r="22" spans="1:5" ht="15">
      <c r="A22" s="12">
        <v>10066</v>
      </c>
      <c r="B22" s="33" t="s">
        <v>25</v>
      </c>
      <c r="C22" s="75">
        <f>SUM(Calculation!K23:O23)</f>
        <v>24.57500305365297</v>
      </c>
      <c r="D22" s="155">
        <f t="shared" si="0"/>
        <v>0.003549114205244726</v>
      </c>
      <c r="E22" s="21">
        <f t="shared" si="1"/>
        <v>0.7098228410489452</v>
      </c>
    </row>
    <row r="23" spans="1:5" ht="15">
      <c r="A23" s="12">
        <v>10067</v>
      </c>
      <c r="B23" s="33" t="s">
        <v>26</v>
      </c>
      <c r="C23" s="75">
        <f>SUM(Calculation!K24:O24)</f>
        <v>16.034091638127855</v>
      </c>
      <c r="D23" s="155">
        <f t="shared" si="0"/>
        <v>0.0023156384671381065</v>
      </c>
      <c r="E23" s="21">
        <f t="shared" si="1"/>
        <v>0.4631276934276213</v>
      </c>
    </row>
    <row r="24" spans="1:5" ht="15">
      <c r="A24" s="12">
        <v>10068</v>
      </c>
      <c r="B24" s="33" t="s">
        <v>27</v>
      </c>
      <c r="C24" s="75">
        <f>SUM(Calculation!K25:O25)</f>
        <v>2.5076860730593613</v>
      </c>
      <c r="D24" s="155">
        <f t="shared" si="0"/>
        <v>0.0003621592332972828</v>
      </c>
      <c r="E24" s="21">
        <f t="shared" si="1"/>
        <v>0.07243184665945655</v>
      </c>
    </row>
    <row r="25" spans="1:5" ht="15">
      <c r="A25" s="12">
        <v>10070</v>
      </c>
      <c r="B25" s="33" t="s">
        <v>28</v>
      </c>
      <c r="C25" s="75">
        <f>SUM(Calculation!K26:O26)</f>
        <v>0.36375248287671236</v>
      </c>
      <c r="D25" s="155">
        <f t="shared" si="0"/>
        <v>5.253301907439141E-05</v>
      </c>
      <c r="E25" s="21">
        <f t="shared" si="1"/>
        <v>0.010506603814878283</v>
      </c>
    </row>
    <row r="26" spans="1:5" ht="15">
      <c r="A26" s="12">
        <v>10071</v>
      </c>
      <c r="B26" s="33" t="s">
        <v>29</v>
      </c>
      <c r="C26" s="75">
        <f>SUM(Calculation!K27:O27)</f>
        <v>1.8623764840182646</v>
      </c>
      <c r="D26" s="155">
        <f t="shared" si="0"/>
        <v>0.0002689638255796853</v>
      </c>
      <c r="E26" s="21">
        <f t="shared" si="1"/>
        <v>0.05379276511593706</v>
      </c>
    </row>
    <row r="27" spans="1:5" ht="15">
      <c r="A27" s="12">
        <v>10072</v>
      </c>
      <c r="B27" s="33" t="s">
        <v>30</v>
      </c>
      <c r="C27" s="75">
        <f>SUM(Calculation!K28:O28)</f>
        <v>24.088667751141553</v>
      </c>
      <c r="D27" s="155">
        <f t="shared" si="0"/>
        <v>0.0034788778139455316</v>
      </c>
      <c r="E27" s="21">
        <f t="shared" si="1"/>
        <v>0.6957755627891063</v>
      </c>
    </row>
    <row r="28" spans="1:5" ht="15">
      <c r="A28" s="12">
        <v>10074</v>
      </c>
      <c r="B28" s="33" t="s">
        <v>31</v>
      </c>
      <c r="C28" s="75">
        <f>SUM(Calculation!K29:O29)</f>
        <v>26.964743550228306</v>
      </c>
      <c r="D28" s="155">
        <f t="shared" si="0"/>
        <v>0.003894239775513307</v>
      </c>
      <c r="E28" s="21">
        <f t="shared" si="1"/>
        <v>0.7788479551026615</v>
      </c>
    </row>
    <row r="29" spans="1:5" ht="15">
      <c r="A29" s="12">
        <v>10076</v>
      </c>
      <c r="B29" s="33" t="s">
        <v>32</v>
      </c>
      <c r="C29" s="75">
        <f>SUM(Calculation!K30:O30)</f>
        <v>5.57922305936073</v>
      </c>
      <c r="D29" s="155">
        <f t="shared" si="0"/>
        <v>0.0008057496379949678</v>
      </c>
      <c r="E29" s="21">
        <f t="shared" si="1"/>
        <v>0.16114992759899355</v>
      </c>
    </row>
    <row r="30" spans="1:5" ht="15">
      <c r="A30" s="12">
        <v>10078</v>
      </c>
      <c r="B30" s="33" t="s">
        <v>33</v>
      </c>
      <c r="C30" s="75">
        <f>SUM(Calculation!K31:O31)</f>
        <v>3.7124555936073063</v>
      </c>
      <c r="D30" s="155">
        <f t="shared" si="0"/>
        <v>0.0005361516682152919</v>
      </c>
      <c r="E30" s="21">
        <f t="shared" si="1"/>
        <v>0.10723033364305838</v>
      </c>
    </row>
    <row r="31" spans="1:5" ht="15">
      <c r="A31" s="12">
        <v>10079</v>
      </c>
      <c r="B31" s="33" t="s">
        <v>34</v>
      </c>
      <c r="C31" s="75">
        <f>SUM(Calculation!K32:O32)</f>
        <v>79.40636780821917</v>
      </c>
      <c r="D31" s="155">
        <f t="shared" si="0"/>
        <v>0.01146784264318317</v>
      </c>
      <c r="E31" s="21">
        <f t="shared" si="1"/>
        <v>2.293568528636634</v>
      </c>
    </row>
    <row r="32" spans="1:5" ht="15">
      <c r="A32" s="12">
        <v>10080</v>
      </c>
      <c r="B32" s="33" t="s">
        <v>35</v>
      </c>
      <c r="C32" s="75">
        <f>SUM(Calculation!K33:O33)</f>
        <v>6.603685616438357</v>
      </c>
      <c r="D32" s="155">
        <f t="shared" si="0"/>
        <v>0.0009537021980059449</v>
      </c>
      <c r="E32" s="21">
        <f t="shared" si="1"/>
        <v>0.190740439601189</v>
      </c>
    </row>
    <row r="33" spans="1:5" ht="15">
      <c r="A33" s="12">
        <v>10081</v>
      </c>
      <c r="B33" s="33" t="s">
        <v>36</v>
      </c>
      <c r="C33" s="75">
        <f>SUM(Calculation!K34:O34)</f>
        <v>9.1186602739726</v>
      </c>
      <c r="D33" s="155">
        <f t="shared" si="0"/>
        <v>0.0013169140463787762</v>
      </c>
      <c r="E33" s="21">
        <f t="shared" si="1"/>
        <v>0.26338280927575525</v>
      </c>
    </row>
    <row r="34" spans="1:5" ht="15">
      <c r="A34" s="12">
        <v>10082</v>
      </c>
      <c r="B34" s="33" t="s">
        <v>37</v>
      </c>
      <c r="C34" s="75">
        <f>SUM(Calculation!K35:O35)</f>
        <v>0.09501609589041098</v>
      </c>
      <c r="D34" s="155">
        <f t="shared" si="0"/>
        <v>1.372219465915492E-05</v>
      </c>
      <c r="E34" s="21">
        <f t="shared" si="1"/>
        <v>0.002744438931830984</v>
      </c>
    </row>
    <row r="35" spans="1:5" ht="15">
      <c r="A35" s="12">
        <v>10083</v>
      </c>
      <c r="B35" s="33" t="s">
        <v>38</v>
      </c>
      <c r="C35" s="75">
        <f>SUM(Calculation!K36:O36)</f>
        <v>8.463224115296804</v>
      </c>
      <c r="D35" s="155">
        <f t="shared" si="0"/>
        <v>0.0012222561626621955</v>
      </c>
      <c r="E35" s="21">
        <f t="shared" si="1"/>
        <v>0.24445123253243908</v>
      </c>
    </row>
    <row r="36" spans="1:5" ht="15">
      <c r="A36" s="12">
        <v>10086</v>
      </c>
      <c r="B36" s="33" t="s">
        <v>39</v>
      </c>
      <c r="C36" s="75">
        <f>SUM(Calculation!K37:O37)</f>
        <v>3.847422831050228</v>
      </c>
      <c r="D36" s="155">
        <f t="shared" si="0"/>
        <v>0.0005556435941615679</v>
      </c>
      <c r="E36" s="21">
        <f t="shared" si="1"/>
        <v>0.11112871883231358</v>
      </c>
    </row>
    <row r="37" spans="1:5" ht="15">
      <c r="A37" s="12">
        <v>10087</v>
      </c>
      <c r="B37" s="33" t="s">
        <v>40</v>
      </c>
      <c r="C37" s="75">
        <f>SUM(Calculation!K38:O38)</f>
        <v>43.41081997716895</v>
      </c>
      <c r="D37" s="155">
        <f t="shared" si="0"/>
        <v>0.00626937695616644</v>
      </c>
      <c r="E37" s="21">
        <f t="shared" si="1"/>
        <v>1.253875391233288</v>
      </c>
    </row>
    <row r="38" spans="1:5" ht="15">
      <c r="A38" s="12">
        <v>10089</v>
      </c>
      <c r="B38" s="33" t="s">
        <v>41</v>
      </c>
      <c r="C38" s="75">
        <f>SUM(Calculation!K39:O39)</f>
        <v>106.83168812785387</v>
      </c>
      <c r="D38" s="155">
        <f aca="true" t="shared" si="2" ref="D38:D69">C38/$C$1</f>
        <v>0.015428598770752961</v>
      </c>
      <c r="E38" s="21">
        <f aca="true" t="shared" si="3" ref="E38:E69">D38*C$3</f>
        <v>3.0857197541505923</v>
      </c>
    </row>
    <row r="39" spans="1:5" ht="15">
      <c r="A39" s="12">
        <v>10091</v>
      </c>
      <c r="B39" s="33" t="s">
        <v>42</v>
      </c>
      <c r="C39" s="75">
        <f>SUM(Calculation!K40:O40)</f>
        <v>9.12185410958904</v>
      </c>
      <c r="D39" s="155">
        <f t="shared" si="2"/>
        <v>0.0013173752991131413</v>
      </c>
      <c r="E39" s="21">
        <f t="shared" si="3"/>
        <v>0.26347505982262825</v>
      </c>
    </row>
    <row r="40" spans="1:5" ht="15">
      <c r="A40" s="12">
        <v>10094</v>
      </c>
      <c r="B40" s="33" t="s">
        <v>43</v>
      </c>
      <c r="C40" s="75">
        <f>SUM(Calculation!K41:O41)</f>
        <v>3.031764269406392</v>
      </c>
      <c r="D40" s="155">
        <f t="shared" si="2"/>
        <v>0.00043784644144344</v>
      </c>
      <c r="E40" s="21">
        <f t="shared" si="3"/>
        <v>0.087569288288688</v>
      </c>
    </row>
    <row r="41" spans="1:5" ht="15">
      <c r="A41" s="12">
        <v>10095</v>
      </c>
      <c r="B41" s="33" t="s">
        <v>44</v>
      </c>
      <c r="C41" s="75">
        <f>SUM(Calculation!K42:O42)</f>
        <v>3.674209817351598</v>
      </c>
      <c r="D41" s="155">
        <f t="shared" si="2"/>
        <v>0.0005306282252475169</v>
      </c>
      <c r="E41" s="21">
        <f t="shared" si="3"/>
        <v>0.10612564504950339</v>
      </c>
    </row>
    <row r="42" spans="1:5" ht="15">
      <c r="A42" s="12">
        <v>10097</v>
      </c>
      <c r="B42" s="33" t="s">
        <v>45</v>
      </c>
      <c r="C42" s="75">
        <f>SUM(Calculation!K43:O43)</f>
        <v>1.9894253424657535</v>
      </c>
      <c r="D42" s="155">
        <f t="shared" si="2"/>
        <v>0.00028731218172400256</v>
      </c>
      <c r="E42" s="21">
        <f t="shared" si="3"/>
        <v>0.05746243634480051</v>
      </c>
    </row>
    <row r="43" spans="1:5" ht="15">
      <c r="A43" s="12">
        <v>10101</v>
      </c>
      <c r="B43" s="33" t="s">
        <v>46</v>
      </c>
      <c r="C43" s="75">
        <f>SUM(Calculation!K44:O44)</f>
        <v>77.64649880136987</v>
      </c>
      <c r="D43" s="155">
        <f t="shared" si="2"/>
        <v>0.011213682915188738</v>
      </c>
      <c r="E43" s="21">
        <f t="shared" si="3"/>
        <v>2.2427365830377477</v>
      </c>
    </row>
    <row r="44" spans="1:5" ht="15">
      <c r="A44" s="12">
        <v>10103</v>
      </c>
      <c r="B44" s="33" t="s">
        <v>47</v>
      </c>
      <c r="C44" s="75">
        <f>SUM(Calculation!K45:O45)</f>
        <v>367.61623692922376</v>
      </c>
      <c r="D44" s="155">
        <f t="shared" si="2"/>
        <v>0.053091021218415635</v>
      </c>
      <c r="E44" s="21">
        <f t="shared" si="3"/>
        <v>10.618204243683127</v>
      </c>
    </row>
    <row r="45" spans="1:5" ht="15">
      <c r="A45" s="12">
        <v>10105</v>
      </c>
      <c r="B45" s="33" t="s">
        <v>48</v>
      </c>
      <c r="C45" s="75">
        <f>SUM(Calculation!K46:O46)</f>
        <v>83.2379303652968</v>
      </c>
      <c r="D45" s="155">
        <f t="shared" si="2"/>
        <v>0.012021195701570142</v>
      </c>
      <c r="E45" s="21">
        <f t="shared" si="3"/>
        <v>2.4042391403140284</v>
      </c>
    </row>
    <row r="46" spans="1:5" ht="15">
      <c r="A46" s="12">
        <v>10106</v>
      </c>
      <c r="B46" s="33" t="s">
        <v>49</v>
      </c>
      <c r="C46" s="75">
        <f>SUM(Calculation!K47:O47)</f>
        <v>23.794894520547945</v>
      </c>
      <c r="D46" s="155">
        <f t="shared" si="2"/>
        <v>0.003436451176457671</v>
      </c>
      <c r="E46" s="21">
        <f t="shared" si="3"/>
        <v>0.6872902352915342</v>
      </c>
    </row>
    <row r="47" spans="1:5" ht="15">
      <c r="A47" s="12">
        <v>10109</v>
      </c>
      <c r="B47" s="33" t="s">
        <v>50</v>
      </c>
      <c r="C47" s="75">
        <f>SUM(Calculation!K48:O48)</f>
        <v>12.627680821917806</v>
      </c>
      <c r="D47" s="155">
        <f t="shared" si="2"/>
        <v>0.0018236856893371989</v>
      </c>
      <c r="E47" s="21">
        <f t="shared" si="3"/>
        <v>0.3647371378674398</v>
      </c>
    </row>
    <row r="48" spans="1:5" ht="15">
      <c r="A48" s="12">
        <v>10111</v>
      </c>
      <c r="B48" s="33" t="s">
        <v>51</v>
      </c>
      <c r="C48" s="75">
        <f>SUM(Calculation!K49:O49)</f>
        <v>3.033764155251142</v>
      </c>
      <c r="D48" s="155">
        <f t="shared" si="2"/>
        <v>0.0004381352643276111</v>
      </c>
      <c r="E48" s="21">
        <f t="shared" si="3"/>
        <v>0.08762705286552222</v>
      </c>
    </row>
    <row r="49" spans="1:5" ht="15">
      <c r="A49" s="12">
        <v>10112</v>
      </c>
      <c r="B49" s="33" t="s">
        <v>52</v>
      </c>
      <c r="C49" s="75">
        <f>SUM(Calculation!K50:O50)</f>
        <v>58.869667094748856</v>
      </c>
      <c r="D49" s="155">
        <f t="shared" si="2"/>
        <v>0.008501938790723522</v>
      </c>
      <c r="E49" s="21">
        <f t="shared" si="3"/>
        <v>1.7003877581447044</v>
      </c>
    </row>
    <row r="50" spans="1:5" ht="15">
      <c r="A50" s="12">
        <v>10113</v>
      </c>
      <c r="B50" s="33" t="s">
        <v>53</v>
      </c>
      <c r="C50" s="75">
        <f>SUM(Calculation!K51:O51)</f>
        <v>39.002571718036535</v>
      </c>
      <c r="D50" s="155">
        <f t="shared" si="2"/>
        <v>0.005632739130218885</v>
      </c>
      <c r="E50" s="21">
        <f t="shared" si="3"/>
        <v>1.126547826043777</v>
      </c>
    </row>
    <row r="51" spans="1:5" ht="15">
      <c r="A51" s="12">
        <v>10116</v>
      </c>
      <c r="B51" s="33" t="s">
        <v>54</v>
      </c>
      <c r="C51" s="75">
        <f>SUM(Calculation!K52:O52)</f>
        <v>0.23182554223744292</v>
      </c>
      <c r="D51" s="155">
        <f t="shared" si="2"/>
        <v>3.348017183546872E-05</v>
      </c>
      <c r="E51" s="21">
        <f t="shared" si="3"/>
        <v>0.0066960343670937434</v>
      </c>
    </row>
    <row r="52" spans="1:5" ht="15">
      <c r="A52" s="12">
        <v>10118</v>
      </c>
      <c r="B52" s="33" t="s">
        <v>55</v>
      </c>
      <c r="C52" s="75">
        <f>SUM(Calculation!K53:O53)</f>
        <v>46.492389754566204</v>
      </c>
      <c r="D52" s="155">
        <f t="shared" si="2"/>
        <v>0.006714416293396054</v>
      </c>
      <c r="E52" s="21">
        <f t="shared" si="3"/>
        <v>1.3428832586792108</v>
      </c>
    </row>
    <row r="53" spans="1:5" ht="15">
      <c r="A53" s="12">
        <v>10121</v>
      </c>
      <c r="B53" s="33" t="s">
        <v>56</v>
      </c>
      <c r="C53" s="75">
        <f>SUM(Calculation!K54:O54)</f>
        <v>39.24235650684932</v>
      </c>
      <c r="D53" s="155">
        <f t="shared" si="2"/>
        <v>0.005667368773939338</v>
      </c>
      <c r="E53" s="21">
        <f t="shared" si="3"/>
        <v>1.1334737547878675</v>
      </c>
    </row>
    <row r="54" spans="1:5" ht="15">
      <c r="A54" s="12">
        <v>10123</v>
      </c>
      <c r="B54" s="33" t="s">
        <v>57</v>
      </c>
      <c r="C54" s="75">
        <f>SUM(Calculation!K55:O55)</f>
        <v>481.7491115296804</v>
      </c>
      <c r="D54" s="155">
        <f t="shared" si="2"/>
        <v>0.06957405504126123</v>
      </c>
      <c r="E54" s="21">
        <f t="shared" si="3"/>
        <v>13.914811008252245</v>
      </c>
    </row>
    <row r="55" spans="1:5" ht="15">
      <c r="A55" s="12">
        <v>10136</v>
      </c>
      <c r="B55" s="33" t="s">
        <v>58</v>
      </c>
      <c r="C55" s="75">
        <f>SUM(Calculation!K56:O56)</f>
        <v>18.343232305936066</v>
      </c>
      <c r="D55" s="155">
        <f t="shared" si="2"/>
        <v>0.0026491238355074993</v>
      </c>
      <c r="E55" s="21">
        <f t="shared" si="3"/>
        <v>0.5298247671014998</v>
      </c>
    </row>
    <row r="56" spans="1:5" ht="15">
      <c r="A56" s="12">
        <v>10142</v>
      </c>
      <c r="B56" s="33" t="s">
        <v>59</v>
      </c>
      <c r="C56" s="75">
        <f>SUM(Calculation!K57:O57)</f>
        <v>2.8260454052511417</v>
      </c>
      <c r="D56" s="155">
        <f t="shared" si="2"/>
        <v>0.00040813658783869425</v>
      </c>
      <c r="E56" s="21">
        <f t="shared" si="3"/>
        <v>0.08162731756773885</v>
      </c>
    </row>
    <row r="57" spans="1:5" ht="15">
      <c r="A57" s="12">
        <v>10144</v>
      </c>
      <c r="B57" s="33" t="s">
        <v>60</v>
      </c>
      <c r="C57" s="75">
        <f>SUM(Calculation!K58:O58)</f>
        <v>3.2988320776255713</v>
      </c>
      <c r="D57" s="155">
        <f t="shared" si="2"/>
        <v>0.00047641629023836694</v>
      </c>
      <c r="E57" s="21">
        <f t="shared" si="3"/>
        <v>0.09528325804767339</v>
      </c>
    </row>
    <row r="58" spans="1:5" ht="15">
      <c r="A58" s="12">
        <v>10156</v>
      </c>
      <c r="B58" s="33" t="s">
        <v>61</v>
      </c>
      <c r="C58" s="75">
        <f>SUM(Calculation!K59:O59)</f>
        <v>32.33141743721461</v>
      </c>
      <c r="D58" s="155">
        <f t="shared" si="2"/>
        <v>0.004669293128940573</v>
      </c>
      <c r="E58" s="21">
        <f t="shared" si="3"/>
        <v>0.9338586257881146</v>
      </c>
    </row>
    <row r="59" spans="1:5" ht="15">
      <c r="A59" s="12">
        <v>10157</v>
      </c>
      <c r="B59" s="33" t="s">
        <v>62</v>
      </c>
      <c r="C59" s="75">
        <f>SUM(Calculation!K60:O60)</f>
        <v>50.3328930650685</v>
      </c>
      <c r="D59" s="155">
        <f t="shared" si="2"/>
        <v>0.007269060572578228</v>
      </c>
      <c r="E59" s="21">
        <f t="shared" si="3"/>
        <v>1.4538121145156455</v>
      </c>
    </row>
    <row r="60" spans="1:5" ht="15">
      <c r="A60" s="12">
        <v>10158</v>
      </c>
      <c r="B60" s="33" t="s">
        <v>63</v>
      </c>
      <c r="C60" s="75">
        <f>SUM(Calculation!K61:O61)</f>
        <v>2.2678702054794524</v>
      </c>
      <c r="D60" s="155">
        <f t="shared" si="2"/>
        <v>0.00032752510119106416</v>
      </c>
      <c r="E60" s="21">
        <f t="shared" si="3"/>
        <v>0.06550502023821284</v>
      </c>
    </row>
    <row r="61" spans="1:5" ht="15">
      <c r="A61" s="12">
        <v>10170</v>
      </c>
      <c r="B61" s="33" t="s">
        <v>64</v>
      </c>
      <c r="C61" s="75">
        <f>SUM(Calculation!K62:O62)</f>
        <v>229.56555194063935</v>
      </c>
      <c r="D61" s="155">
        <f t="shared" si="2"/>
        <v>0.033153784748208175</v>
      </c>
      <c r="E61" s="21">
        <f t="shared" si="3"/>
        <v>6.6307569496416345</v>
      </c>
    </row>
    <row r="62" spans="1:5" ht="15">
      <c r="A62" s="12">
        <v>10172</v>
      </c>
      <c r="B62" s="33" t="s">
        <v>65</v>
      </c>
      <c r="C62" s="75">
        <f>SUM(Calculation!K63:O63)</f>
        <v>5.276349885844749</v>
      </c>
      <c r="D62" s="155">
        <f t="shared" si="2"/>
        <v>0.0007620087896147542</v>
      </c>
      <c r="E62" s="21">
        <f t="shared" si="3"/>
        <v>0.15240175792295085</v>
      </c>
    </row>
    <row r="63" spans="1:5" ht="15">
      <c r="A63" s="12">
        <v>10173</v>
      </c>
      <c r="B63" s="33" t="s">
        <v>66</v>
      </c>
      <c r="C63" s="75">
        <f>SUM(Calculation!K64:O64)</f>
        <v>34.738390154109595</v>
      </c>
      <c r="D63" s="155">
        <f t="shared" si="2"/>
        <v>0.005016907371043328</v>
      </c>
      <c r="E63" s="21">
        <f t="shared" si="3"/>
        <v>1.0033814742086655</v>
      </c>
    </row>
    <row r="64" spans="1:5" ht="15">
      <c r="A64" s="12">
        <v>10174</v>
      </c>
      <c r="B64" s="33" t="s">
        <v>67</v>
      </c>
      <c r="C64" s="75">
        <f>SUM(Calculation!K65:O65)</f>
        <v>0.4926256849315067</v>
      </c>
      <c r="D64" s="155">
        <f t="shared" si="2"/>
        <v>7.114484634820557E-05</v>
      </c>
      <c r="E64" s="21">
        <f t="shared" si="3"/>
        <v>0.014228969269641114</v>
      </c>
    </row>
    <row r="65" spans="1:5" ht="15">
      <c r="A65" s="12">
        <v>10177</v>
      </c>
      <c r="B65" s="33" t="s">
        <v>68</v>
      </c>
      <c r="C65" s="75">
        <f>SUM(Calculation!K66:O66)</f>
        <v>8.264235159817352</v>
      </c>
      <c r="D65" s="155">
        <f t="shared" si="2"/>
        <v>0.0011935182403499556</v>
      </c>
      <c r="E65" s="21">
        <f t="shared" si="3"/>
        <v>0.23870364806999111</v>
      </c>
    </row>
    <row r="66" spans="1:5" ht="15">
      <c r="A66" s="12">
        <v>10179</v>
      </c>
      <c r="B66" s="33" t="s">
        <v>69</v>
      </c>
      <c r="C66" s="75">
        <f>SUM(Calculation!K67:O67)</f>
        <v>172.65062676940641</v>
      </c>
      <c r="D66" s="155">
        <f t="shared" si="2"/>
        <v>0.024934149170761626</v>
      </c>
      <c r="E66" s="21">
        <f t="shared" si="3"/>
        <v>4.986829834152325</v>
      </c>
    </row>
    <row r="67" spans="1:5" ht="15">
      <c r="A67" s="12">
        <v>10183</v>
      </c>
      <c r="B67" s="33" t="s">
        <v>70</v>
      </c>
      <c r="C67" s="75">
        <f>SUM(Calculation!K68:O68)</f>
        <v>120.36974768835616</v>
      </c>
      <c r="D67" s="155">
        <f t="shared" si="2"/>
        <v>0.01738376107094587</v>
      </c>
      <c r="E67" s="21">
        <f t="shared" si="3"/>
        <v>3.476752214189174</v>
      </c>
    </row>
    <row r="68" spans="1:5" ht="15">
      <c r="A68" s="12">
        <v>10186</v>
      </c>
      <c r="B68" s="33" t="s">
        <v>71</v>
      </c>
      <c r="C68" s="75">
        <f>SUM(Calculation!K69:O69)</f>
        <v>17.556053995433793</v>
      </c>
      <c r="D68" s="155">
        <f t="shared" si="2"/>
        <v>0.0025354397916941707</v>
      </c>
      <c r="E68" s="21">
        <f t="shared" si="3"/>
        <v>0.5070879583388341</v>
      </c>
    </row>
    <row r="69" spans="1:5" ht="15">
      <c r="A69" s="12">
        <v>10190</v>
      </c>
      <c r="B69" s="33" t="s">
        <v>72</v>
      </c>
      <c r="C69" s="75">
        <f>SUM(Calculation!K70:O70)</f>
        <v>202.77075</v>
      </c>
      <c r="D69" s="155">
        <f t="shared" si="2"/>
        <v>0.029284087886457172</v>
      </c>
      <c r="E69" s="21">
        <f t="shared" si="3"/>
        <v>5.856817577291435</v>
      </c>
    </row>
    <row r="70" spans="1:5" ht="15">
      <c r="A70" s="12">
        <v>10191</v>
      </c>
      <c r="B70" s="33" t="s">
        <v>73</v>
      </c>
      <c r="C70" s="75">
        <f>SUM(Calculation!K71:O71)</f>
        <v>129.2916565068493</v>
      </c>
      <c r="D70" s="155">
        <f aca="true" t="shared" si="4" ref="D70:D101">C70/$C$1</f>
        <v>0.018672260334058083</v>
      </c>
      <c r="E70" s="21">
        <f aca="true" t="shared" si="5" ref="E70:E101">D70*C$3</f>
        <v>3.734452066811617</v>
      </c>
    </row>
    <row r="71" spans="1:5" ht="15">
      <c r="A71" s="12">
        <v>10197</v>
      </c>
      <c r="B71" s="33" t="s">
        <v>74</v>
      </c>
      <c r="C71" s="75">
        <f>SUM(Calculation!K72:O72)</f>
        <v>23.70391024543379</v>
      </c>
      <c r="D71" s="155">
        <f t="shared" si="4"/>
        <v>0.003423311256085879</v>
      </c>
      <c r="E71" s="21">
        <f t="shared" si="5"/>
        <v>0.6846622512171758</v>
      </c>
    </row>
    <row r="72" spans="1:5" ht="15">
      <c r="A72" s="12">
        <v>10202</v>
      </c>
      <c r="B72" s="33" t="s">
        <v>75</v>
      </c>
      <c r="C72" s="75">
        <f>SUM(Calculation!K73:O73)</f>
        <v>13.980714897260274</v>
      </c>
      <c r="D72" s="155">
        <f t="shared" si="4"/>
        <v>0.0020190904445876487</v>
      </c>
      <c r="E72" s="21">
        <f t="shared" si="5"/>
        <v>0.40381808891752974</v>
      </c>
    </row>
    <row r="73" spans="1:5" ht="15">
      <c r="A73" s="12">
        <v>10203</v>
      </c>
      <c r="B73" s="33" t="s">
        <v>76</v>
      </c>
      <c r="C73" s="75">
        <f>SUM(Calculation!K74:O74)</f>
        <v>6.284830993150686</v>
      </c>
      <c r="D73" s="155">
        <f t="shared" si="4"/>
        <v>0.0009076533136803736</v>
      </c>
      <c r="E73" s="21">
        <f t="shared" si="5"/>
        <v>0.1815306627360747</v>
      </c>
    </row>
    <row r="74" spans="1:5" ht="15">
      <c r="A74" s="12">
        <v>10204</v>
      </c>
      <c r="B74" s="33" t="s">
        <v>77</v>
      </c>
      <c r="C74" s="75">
        <f>SUM(Calculation!K75:O75)</f>
        <v>63.19610662100457</v>
      </c>
      <c r="D74" s="155">
        <f t="shared" si="4"/>
        <v>0.009126761825220925</v>
      </c>
      <c r="E74" s="21">
        <f t="shared" si="5"/>
        <v>1.825352365044185</v>
      </c>
    </row>
    <row r="75" spans="1:5" ht="15">
      <c r="A75" s="12">
        <v>10209</v>
      </c>
      <c r="B75" s="33" t="s">
        <v>78</v>
      </c>
      <c r="C75" s="75">
        <f>SUM(Calculation!K76:O76)</f>
        <v>109.84374657534246</v>
      </c>
      <c r="D75" s="155">
        <f t="shared" si="4"/>
        <v>0.01586359930359807</v>
      </c>
      <c r="E75" s="21">
        <f t="shared" si="5"/>
        <v>3.1727198607196136</v>
      </c>
    </row>
    <row r="76" spans="1:5" ht="15">
      <c r="A76" s="12">
        <v>10230</v>
      </c>
      <c r="B76" s="33" t="s">
        <v>79</v>
      </c>
      <c r="C76" s="75">
        <f>SUM(Calculation!K77:O77)</f>
        <v>10.253024686073061</v>
      </c>
      <c r="D76" s="155">
        <f t="shared" si="4"/>
        <v>0.0014807385976970471</v>
      </c>
      <c r="E76" s="21">
        <f t="shared" si="5"/>
        <v>0.29614771953940944</v>
      </c>
    </row>
    <row r="77" spans="1:5" ht="15">
      <c r="A77" s="12">
        <v>10231</v>
      </c>
      <c r="B77" s="33" t="s">
        <v>80</v>
      </c>
      <c r="C77" s="75">
        <f>SUM(Calculation!K78:O78)</f>
        <v>41.18237645547945</v>
      </c>
      <c r="D77" s="155">
        <f t="shared" si="4"/>
        <v>0.005947545844237519</v>
      </c>
      <c r="E77" s="21">
        <f t="shared" si="5"/>
        <v>1.1895091688475037</v>
      </c>
    </row>
    <row r="78" spans="1:5" ht="15">
      <c r="A78" s="12">
        <v>10234</v>
      </c>
      <c r="B78" s="33" t="s">
        <v>81</v>
      </c>
      <c r="C78" s="75">
        <f>SUM(Calculation!K79:O79)</f>
        <v>54.287939925799094</v>
      </c>
      <c r="D78" s="155">
        <f t="shared" si="4"/>
        <v>0.007840247195228148</v>
      </c>
      <c r="E78" s="21">
        <f t="shared" si="5"/>
        <v>1.5680494390456294</v>
      </c>
    </row>
    <row r="79" spans="1:5" ht="15">
      <c r="A79" s="12">
        <v>10235</v>
      </c>
      <c r="B79" s="33" t="s">
        <v>82</v>
      </c>
      <c r="C79" s="75">
        <f>SUM(Calculation!K80:O80)</f>
        <v>30.15464394977169</v>
      </c>
      <c r="D79" s="155">
        <f t="shared" si="4"/>
        <v>0.004354924187092755</v>
      </c>
      <c r="E79" s="21">
        <f t="shared" si="5"/>
        <v>0.870984837418551</v>
      </c>
    </row>
    <row r="80" spans="1:5" ht="15">
      <c r="A80" s="12">
        <v>10236</v>
      </c>
      <c r="B80" s="33" t="s">
        <v>83</v>
      </c>
      <c r="C80" s="75">
        <f>SUM(Calculation!K81:O81)</f>
        <v>28.055985730593605</v>
      </c>
      <c r="D80" s="155">
        <f t="shared" si="4"/>
        <v>0.00405183662769848</v>
      </c>
      <c r="E80" s="21">
        <f t="shared" si="5"/>
        <v>0.8103673255396959</v>
      </c>
    </row>
    <row r="81" spans="1:5" ht="15">
      <c r="A81" s="12">
        <v>10237</v>
      </c>
      <c r="B81" s="33" t="s">
        <v>84</v>
      </c>
      <c r="C81" s="75">
        <f>SUM(Calculation!K82:O82)</f>
        <v>105.05029360730593</v>
      </c>
      <c r="D81" s="155">
        <f t="shared" si="4"/>
        <v>0.015171330334846012</v>
      </c>
      <c r="E81" s="21">
        <f t="shared" si="5"/>
        <v>3.0342660669692023</v>
      </c>
    </row>
    <row r="82" spans="1:5" ht="15">
      <c r="A82" s="12">
        <v>10239</v>
      </c>
      <c r="B82" s="33" t="s">
        <v>85</v>
      </c>
      <c r="C82" s="75">
        <f>SUM(Calculation!K83:O83)</f>
        <v>14.107240353881277</v>
      </c>
      <c r="D82" s="155">
        <f t="shared" si="4"/>
        <v>0.0020373632112049424</v>
      </c>
      <c r="E82" s="21">
        <f t="shared" si="5"/>
        <v>0.40747264224098845</v>
      </c>
    </row>
    <row r="83" spans="1:5" ht="15">
      <c r="A83" s="12">
        <v>10242</v>
      </c>
      <c r="B83" s="33" t="s">
        <v>86</v>
      </c>
      <c r="C83" s="75">
        <f>SUM(Calculation!K84:O84)</f>
        <v>9.662868493150684</v>
      </c>
      <c r="D83" s="155">
        <f t="shared" si="4"/>
        <v>0.0013955084260856294</v>
      </c>
      <c r="E83" s="21">
        <f t="shared" si="5"/>
        <v>0.27910168521712586</v>
      </c>
    </row>
    <row r="84" spans="1:5" ht="15">
      <c r="A84" s="12">
        <v>10244</v>
      </c>
      <c r="B84" s="33" t="s">
        <v>87</v>
      </c>
      <c r="C84" s="75">
        <f>SUM(Calculation!K85:O85)</f>
        <v>90.09161324200912</v>
      </c>
      <c r="D84" s="155">
        <f t="shared" si="4"/>
        <v>0.013011002425210264</v>
      </c>
      <c r="E84" s="21">
        <f t="shared" si="5"/>
        <v>2.6022004850420526</v>
      </c>
    </row>
    <row r="85" spans="1:5" ht="15">
      <c r="A85" s="12">
        <v>10246</v>
      </c>
      <c r="B85" s="33" t="s">
        <v>88</v>
      </c>
      <c r="C85" s="75">
        <f>SUM(Calculation!K86:O86)</f>
        <v>8.843172602739726</v>
      </c>
      <c r="D85" s="155">
        <f t="shared" si="4"/>
        <v>0.0012771282036178314</v>
      </c>
      <c r="E85" s="21">
        <f t="shared" si="5"/>
        <v>0.25542564072356627</v>
      </c>
    </row>
    <row r="86" spans="1:5" ht="15">
      <c r="A86" s="12">
        <v>10247</v>
      </c>
      <c r="B86" s="33" t="s">
        <v>89</v>
      </c>
      <c r="C86" s="75">
        <f>SUM(Calculation!K87:O87)</f>
        <v>79.02332020547946</v>
      </c>
      <c r="D86" s="155">
        <f t="shared" si="4"/>
        <v>0.011412523028971918</v>
      </c>
      <c r="E86" s="21">
        <f t="shared" si="5"/>
        <v>2.2825046057943834</v>
      </c>
    </row>
    <row r="87" spans="1:5" ht="15">
      <c r="A87" s="12">
        <v>10256</v>
      </c>
      <c r="B87" s="33" t="s">
        <v>90</v>
      </c>
      <c r="C87" s="75">
        <f>SUM(Calculation!K88:O88)</f>
        <v>47.9736046803653</v>
      </c>
      <c r="D87" s="155">
        <f t="shared" si="4"/>
        <v>0.006928332886720449</v>
      </c>
      <c r="E87" s="21">
        <f t="shared" si="5"/>
        <v>1.38566657734409</v>
      </c>
    </row>
    <row r="88" spans="1:5" ht="15">
      <c r="A88" s="12">
        <v>10258</v>
      </c>
      <c r="B88" s="33" t="s">
        <v>91</v>
      </c>
      <c r="C88" s="75">
        <f>SUM(Calculation!K89:O89)</f>
        <v>38.2015790239726</v>
      </c>
      <c r="D88" s="155">
        <f t="shared" si="4"/>
        <v>0.005517060017480097</v>
      </c>
      <c r="E88" s="21">
        <f t="shared" si="5"/>
        <v>1.1034120034960193</v>
      </c>
    </row>
    <row r="89" spans="1:5" ht="15">
      <c r="A89" s="12">
        <v>10259</v>
      </c>
      <c r="B89" s="33" t="s">
        <v>92</v>
      </c>
      <c r="C89" s="75">
        <f>SUM(Calculation!K90:O90)</f>
        <v>27.77387374429224</v>
      </c>
      <c r="D89" s="155">
        <f t="shared" si="4"/>
        <v>0.004011094103440557</v>
      </c>
      <c r="E89" s="21">
        <f t="shared" si="5"/>
        <v>0.8022188206881115</v>
      </c>
    </row>
    <row r="90" spans="1:5" ht="15">
      <c r="A90" s="12">
        <v>10260</v>
      </c>
      <c r="B90" s="33" t="s">
        <v>93</v>
      </c>
      <c r="C90" s="75">
        <f>SUM(Calculation!K91:O91)</f>
        <v>26.41221195776256</v>
      </c>
      <c r="D90" s="155">
        <f t="shared" si="4"/>
        <v>0.0038144433368562966</v>
      </c>
      <c r="E90" s="21">
        <f t="shared" si="5"/>
        <v>0.7628886673712593</v>
      </c>
    </row>
    <row r="91" spans="1:5" ht="15">
      <c r="A91" s="12">
        <v>10273</v>
      </c>
      <c r="B91" s="33" t="s">
        <v>94</v>
      </c>
      <c r="C91" s="75">
        <f>SUM(Calculation!K92:O92)</f>
        <v>6.558486558219178</v>
      </c>
      <c r="D91" s="155">
        <f t="shared" si="4"/>
        <v>0.0009471745642457722</v>
      </c>
      <c r="E91" s="21">
        <f t="shared" si="5"/>
        <v>0.18943491284915445</v>
      </c>
    </row>
    <row r="92" spans="1:5" ht="15">
      <c r="A92" s="12">
        <v>10278</v>
      </c>
      <c r="B92" s="33" t="s">
        <v>95</v>
      </c>
      <c r="C92" s="75">
        <f>SUM(Calculation!K93:O93)</f>
        <v>36.73457890981735</v>
      </c>
      <c r="D92" s="155">
        <f t="shared" si="4"/>
        <v>0.005305196322778741</v>
      </c>
      <c r="E92" s="21">
        <f t="shared" si="5"/>
        <v>1.0610392645557483</v>
      </c>
    </row>
    <row r="93" spans="1:5" ht="15">
      <c r="A93" s="12">
        <v>10279</v>
      </c>
      <c r="B93" s="33" t="s">
        <v>96</v>
      </c>
      <c r="C93" s="75">
        <f>SUM(Calculation!K94:O94)</f>
        <v>66.62077037671233</v>
      </c>
      <c r="D93" s="155">
        <f t="shared" si="4"/>
        <v>0.009621350686798398</v>
      </c>
      <c r="E93" s="21">
        <f t="shared" si="5"/>
        <v>1.9242701373596798</v>
      </c>
    </row>
    <row r="94" spans="1:5" ht="15">
      <c r="A94" s="12">
        <v>10284</v>
      </c>
      <c r="B94" s="33" t="s">
        <v>97</v>
      </c>
      <c r="C94" s="75">
        <f>SUM(Calculation!K95:O95)</f>
        <v>10.285239497716894</v>
      </c>
      <c r="D94" s="155">
        <f t="shared" si="4"/>
        <v>0.0014853910506540129</v>
      </c>
      <c r="E94" s="21">
        <f t="shared" si="5"/>
        <v>0.29707821013080254</v>
      </c>
    </row>
    <row r="95" spans="1:5" ht="15">
      <c r="A95" s="12">
        <v>10285</v>
      </c>
      <c r="B95" s="33" t="s">
        <v>98</v>
      </c>
      <c r="C95" s="75">
        <f>SUM(Calculation!K96:O96)</f>
        <v>6.775502625570776</v>
      </c>
      <c r="D95" s="155">
        <f t="shared" si="4"/>
        <v>0.0009785159563799805</v>
      </c>
      <c r="E95" s="21">
        <f t="shared" si="5"/>
        <v>0.1957031912759961</v>
      </c>
    </row>
    <row r="96" spans="1:5" ht="15">
      <c r="A96" s="12">
        <v>10286</v>
      </c>
      <c r="B96" s="33" t="s">
        <v>99</v>
      </c>
      <c r="C96" s="75">
        <f>SUM(Calculation!K97:O97)</f>
        <v>46.84288222031964</v>
      </c>
      <c r="D96" s="155">
        <f t="shared" si="4"/>
        <v>0.006765034304971513</v>
      </c>
      <c r="E96" s="21">
        <f t="shared" si="5"/>
        <v>1.3530068609943027</v>
      </c>
    </row>
    <row r="97" spans="1:5" ht="15">
      <c r="A97" s="12">
        <v>10288</v>
      </c>
      <c r="B97" s="33" t="s">
        <v>100</v>
      </c>
      <c r="C97" s="75">
        <f>SUM(Calculation!K98:O98)</f>
        <v>25.451626341324204</v>
      </c>
      <c r="D97" s="155">
        <f t="shared" si="4"/>
        <v>0.003675715864505144</v>
      </c>
      <c r="E97" s="21">
        <f t="shared" si="5"/>
        <v>0.7351431729010288</v>
      </c>
    </row>
    <row r="98" spans="1:5" ht="15">
      <c r="A98" s="12">
        <v>10291</v>
      </c>
      <c r="B98" s="33" t="s">
        <v>101</v>
      </c>
      <c r="C98" s="75">
        <f>SUM(Calculation!K99:O99)</f>
        <v>76.83727043378997</v>
      </c>
      <c r="D98" s="155">
        <f t="shared" si="4"/>
        <v>0.011096814409073216</v>
      </c>
      <c r="E98" s="21">
        <f t="shared" si="5"/>
        <v>2.2193628818146434</v>
      </c>
    </row>
    <row r="99" spans="1:5" ht="15">
      <c r="A99" s="12">
        <v>10294</v>
      </c>
      <c r="B99" s="33" t="s">
        <v>102</v>
      </c>
      <c r="C99" s="75">
        <f>SUM(Calculation!K100:O100)</f>
        <v>36.10926575342466</v>
      </c>
      <c r="D99" s="155">
        <f t="shared" si="4"/>
        <v>0.005214888793569713</v>
      </c>
      <c r="E99" s="21">
        <f t="shared" si="5"/>
        <v>1.0429777587139426</v>
      </c>
    </row>
    <row r="100" spans="1:5" ht="15">
      <c r="A100" s="12">
        <v>10304</v>
      </c>
      <c r="B100" s="33" t="s">
        <v>103</v>
      </c>
      <c r="C100" s="75">
        <f>SUM(Calculation!K101:O101)</f>
        <v>13.38260799086758</v>
      </c>
      <c r="D100" s="155">
        <f t="shared" si="4"/>
        <v>0.0019327120334395877</v>
      </c>
      <c r="E100" s="21">
        <f t="shared" si="5"/>
        <v>0.38654240668791756</v>
      </c>
    </row>
    <row r="101" spans="1:5" ht="15">
      <c r="A101" s="12">
        <v>10306</v>
      </c>
      <c r="B101" s="33" t="s">
        <v>104</v>
      </c>
      <c r="C101" s="75">
        <f>SUM(Calculation!K102:O102)</f>
        <v>0.003</v>
      </c>
      <c r="D101" s="155">
        <f t="shared" si="4"/>
        <v>4.3325905565458295E-07</v>
      </c>
      <c r="E101" s="21">
        <f t="shared" si="5"/>
        <v>8.665181113091659E-05</v>
      </c>
    </row>
    <row r="102" spans="1:5" ht="15">
      <c r="A102" s="12">
        <v>10307</v>
      </c>
      <c r="B102" s="33" t="s">
        <v>105</v>
      </c>
      <c r="C102" s="75">
        <f>SUM(Calculation!K103:O103)</f>
        <v>68.589675</v>
      </c>
      <c r="D102" s="155">
        <f aca="true" t="shared" si="6" ref="D102:D133">C102/$C$1</f>
        <v>0.009905699272718251</v>
      </c>
      <c r="E102" s="21">
        <f aca="true" t="shared" si="7" ref="E102:E133">D102*C$3</f>
        <v>1.9811398545436503</v>
      </c>
    </row>
    <row r="103" spans="1:5" ht="15">
      <c r="A103" s="12">
        <v>10326</v>
      </c>
      <c r="B103" s="33" t="s">
        <v>106</v>
      </c>
      <c r="C103" s="75">
        <f>SUM(Calculation!K104:O104)</f>
        <v>27.84850102739726</v>
      </c>
      <c r="D103" s="155">
        <f t="shared" si="6"/>
        <v>0.004021871752175273</v>
      </c>
      <c r="E103" s="21">
        <f t="shared" si="7"/>
        <v>0.8043743504350547</v>
      </c>
    </row>
    <row r="104" spans="1:5" ht="15">
      <c r="A104" s="12">
        <v>10331</v>
      </c>
      <c r="B104" s="33" t="s">
        <v>107</v>
      </c>
      <c r="C104" s="75">
        <f>SUM(Calculation!K105:O105)</f>
        <v>35.48454121004566</v>
      </c>
      <c r="D104" s="155">
        <f t="shared" si="6"/>
        <v>0.005124666271666838</v>
      </c>
      <c r="E104" s="21">
        <f t="shared" si="7"/>
        <v>1.0249332543333676</v>
      </c>
    </row>
    <row r="105" spans="1:5" ht="15">
      <c r="A105" s="12">
        <v>10333</v>
      </c>
      <c r="B105" s="33" t="s">
        <v>108</v>
      </c>
      <c r="C105" s="75">
        <f>SUM(Calculation!K106:O106)</f>
        <v>18.9449122716895</v>
      </c>
      <c r="D105" s="155">
        <f t="shared" si="6"/>
        <v>0.0027360182667637042</v>
      </c>
      <c r="E105" s="21">
        <f t="shared" si="7"/>
        <v>0.5472036533527408</v>
      </c>
    </row>
    <row r="106" spans="1:5" ht="15">
      <c r="A106" s="12">
        <v>10338</v>
      </c>
      <c r="B106" s="33" t="s">
        <v>109</v>
      </c>
      <c r="C106" s="75">
        <f>SUM(Calculation!K107:O107)</f>
        <v>2.427825998858448</v>
      </c>
      <c r="D106" s="155">
        <f t="shared" si="6"/>
        <v>0.00035062586651968524</v>
      </c>
      <c r="E106" s="21">
        <f t="shared" si="7"/>
        <v>0.07012517330393706</v>
      </c>
    </row>
    <row r="107" spans="1:5" ht="15">
      <c r="A107" s="12">
        <v>10342</v>
      </c>
      <c r="B107" s="33" t="s">
        <v>110</v>
      </c>
      <c r="C107" s="75">
        <f>SUM(Calculation!K108:O108)</f>
        <v>38.13267511415525</v>
      </c>
      <c r="D107" s="155">
        <f t="shared" si="6"/>
        <v>0.005507108936513972</v>
      </c>
      <c r="E107" s="21">
        <f t="shared" si="7"/>
        <v>1.1014217873027945</v>
      </c>
    </row>
    <row r="108" spans="1:5" ht="15">
      <c r="A108" s="12">
        <v>10343</v>
      </c>
      <c r="B108" s="33" t="s">
        <v>111</v>
      </c>
      <c r="C108" s="75">
        <f>SUM(Calculation!K109:O109)</f>
        <v>11.952629680365295</v>
      </c>
      <c r="D108" s="155">
        <f t="shared" si="6"/>
        <v>0.0017261950159680023</v>
      </c>
      <c r="E108" s="21">
        <f t="shared" si="7"/>
        <v>0.34523900319360046</v>
      </c>
    </row>
    <row r="109" spans="1:5" ht="15">
      <c r="A109" s="12">
        <v>10349</v>
      </c>
      <c r="B109" s="33" t="s">
        <v>112</v>
      </c>
      <c r="C109" s="75">
        <f>SUM(Calculation!K110:O110)</f>
        <v>461.37778344748864</v>
      </c>
      <c r="D109" s="155">
        <f t="shared" si="6"/>
        <v>0.06663203425215453</v>
      </c>
      <c r="E109" s="21">
        <f t="shared" si="7"/>
        <v>13.326406850430905</v>
      </c>
    </row>
    <row r="110" spans="1:5" ht="15">
      <c r="A110" s="12">
        <v>10352</v>
      </c>
      <c r="B110" s="33" t="s">
        <v>113</v>
      </c>
      <c r="C110" s="75">
        <f>SUM(Calculation!K111:O111)</f>
        <v>16.131402796803656</v>
      </c>
      <c r="D110" s="155">
        <f t="shared" si="6"/>
        <v>0.0023296921140422834</v>
      </c>
      <c r="E110" s="21">
        <f t="shared" si="7"/>
        <v>0.46593842280845665</v>
      </c>
    </row>
    <row r="111" spans="1:5" ht="15">
      <c r="A111" s="12">
        <v>10354</v>
      </c>
      <c r="B111" s="33" t="s">
        <v>114</v>
      </c>
      <c r="C111" s="75">
        <f>SUM(Calculation!K112:O112)</f>
        <v>705.7899760273972</v>
      </c>
      <c r="D111" s="155">
        <f t="shared" si="6"/>
        <v>0.10192996616803361</v>
      </c>
      <c r="E111" s="21">
        <f t="shared" si="7"/>
        <v>20.385993233606722</v>
      </c>
    </row>
    <row r="112" spans="1:5" ht="15">
      <c r="A112" s="12">
        <v>10360</v>
      </c>
      <c r="B112" s="33" t="s">
        <v>115</v>
      </c>
      <c r="C112" s="75">
        <f>SUM(Calculation!K113:O113)</f>
        <v>6.872726398401826</v>
      </c>
      <c r="D112" s="155">
        <f t="shared" si="6"/>
        <v>0.000992556983047966</v>
      </c>
      <c r="E112" s="21">
        <f t="shared" si="7"/>
        <v>0.19851139660959322</v>
      </c>
    </row>
    <row r="113" spans="1:5" ht="15">
      <c r="A113" s="12">
        <v>10363</v>
      </c>
      <c r="B113" s="33" t="s">
        <v>116</v>
      </c>
      <c r="C113" s="75">
        <f>SUM(Calculation!K114:O114)</f>
        <v>91.0051196347032</v>
      </c>
      <c r="D113" s="155">
        <f t="shared" si="6"/>
        <v>0.013142930730887951</v>
      </c>
      <c r="E113" s="21">
        <f t="shared" si="7"/>
        <v>2.6285861461775903</v>
      </c>
    </row>
    <row r="114" spans="1:5" ht="15">
      <c r="A114" s="12">
        <v>10369</v>
      </c>
      <c r="B114" s="33" t="s">
        <v>117</v>
      </c>
      <c r="C114" s="75">
        <f>SUM(Calculation!K115:O115)</f>
        <v>16.651692579908676</v>
      </c>
      <c r="D114" s="155">
        <f t="shared" si="6"/>
        <v>0.002404832200740553</v>
      </c>
      <c r="E114" s="21">
        <f t="shared" si="7"/>
        <v>0.48096644014811063</v>
      </c>
    </row>
    <row r="115" spans="1:5" ht="15">
      <c r="A115" s="12">
        <v>10370</v>
      </c>
      <c r="B115" s="33" t="s">
        <v>118</v>
      </c>
      <c r="C115" s="75">
        <f>SUM(Calculation!K116:O116)</f>
        <v>366.71092340182656</v>
      </c>
      <c r="D115" s="155">
        <f t="shared" si="6"/>
        <v>0.05296027612376516</v>
      </c>
      <c r="E115" s="21">
        <f t="shared" si="7"/>
        <v>10.592055224753032</v>
      </c>
    </row>
    <row r="116" spans="1:5" ht="15">
      <c r="A116" s="12">
        <v>10371</v>
      </c>
      <c r="B116" s="33" t="s">
        <v>119</v>
      </c>
      <c r="C116" s="75">
        <f>SUM(Calculation!K117:O117)</f>
        <v>11.091897089041096</v>
      </c>
      <c r="D116" s="155">
        <f t="shared" si="6"/>
        <v>0.0016018882860719208</v>
      </c>
      <c r="E116" s="21">
        <f t="shared" si="7"/>
        <v>0.32037765721438416</v>
      </c>
    </row>
    <row r="117" spans="1:5" ht="15">
      <c r="A117" s="12">
        <v>10376</v>
      </c>
      <c r="B117" s="33" t="s">
        <v>120</v>
      </c>
      <c r="C117" s="75">
        <f>SUM(Calculation!K118:O118)</f>
        <v>55.39573584474886</v>
      </c>
      <c r="D117" s="155">
        <f t="shared" si="6"/>
        <v>0.008000234733128874</v>
      </c>
      <c r="E117" s="21">
        <f t="shared" si="7"/>
        <v>1.6000469466257747</v>
      </c>
    </row>
    <row r="118" spans="1:5" ht="15">
      <c r="A118" s="12">
        <v>10378</v>
      </c>
      <c r="B118" s="33" t="s">
        <v>121</v>
      </c>
      <c r="C118" s="75">
        <f>SUM(Calculation!K119:O119)</f>
        <v>2.022616609589041</v>
      </c>
      <c r="D118" s="155">
        <f t="shared" si="6"/>
        <v>0.00029210565407394076</v>
      </c>
      <c r="E118" s="21">
        <f t="shared" si="7"/>
        <v>0.05842113081478815</v>
      </c>
    </row>
    <row r="119" spans="1:5" ht="15">
      <c r="A119" s="12">
        <v>10379</v>
      </c>
      <c r="B119" s="33" t="s">
        <v>122</v>
      </c>
      <c r="C119" s="75">
        <f>SUM(Calculation!K120:O120)</f>
        <v>4.504687442922373</v>
      </c>
      <c r="D119" s="155">
        <f t="shared" si="6"/>
        <v>0.0006505655425132018</v>
      </c>
      <c r="E119" s="21">
        <f t="shared" si="7"/>
        <v>0.13011310850264035</v>
      </c>
    </row>
    <row r="120" spans="1:5" ht="15">
      <c r="A120" s="12">
        <v>10388</v>
      </c>
      <c r="B120" s="33" t="s">
        <v>123</v>
      </c>
      <c r="C120" s="75">
        <f>SUM(Calculation!K121:O121)</f>
        <v>146.60019557648405</v>
      </c>
      <c r="D120" s="155">
        <f t="shared" si="6"/>
        <v>0.02117195409808155</v>
      </c>
      <c r="E120" s="21">
        <f t="shared" si="7"/>
        <v>4.23439081961631</v>
      </c>
    </row>
    <row r="121" spans="1:5" ht="15">
      <c r="A121" s="12">
        <v>10391</v>
      </c>
      <c r="B121" s="33" t="s">
        <v>124</v>
      </c>
      <c r="C121" s="75">
        <f>SUM(Calculation!K122:O122)</f>
        <v>30.89307859589041</v>
      </c>
      <c r="D121" s="155">
        <f t="shared" si="6"/>
        <v>0.00446156868623943</v>
      </c>
      <c r="E121" s="21">
        <f t="shared" si="7"/>
        <v>0.892313737247886</v>
      </c>
    </row>
    <row r="122" spans="1:5" ht="15">
      <c r="A122" s="12">
        <v>10406</v>
      </c>
      <c r="B122" s="33" t="s">
        <v>125</v>
      </c>
      <c r="C122" s="75">
        <f>SUM(Calculation!K123:O123)</f>
        <v>0.5229613584474886</v>
      </c>
      <c r="D122" s="155">
        <f t="shared" si="6"/>
        <v>7.552591476826559E-05</v>
      </c>
      <c r="E122" s="21">
        <f t="shared" si="7"/>
        <v>0.015105182953653118</v>
      </c>
    </row>
    <row r="123" spans="1:5" ht="15">
      <c r="A123" s="12">
        <v>10408</v>
      </c>
      <c r="B123" s="33" t="s">
        <v>126</v>
      </c>
      <c r="C123" s="75">
        <f>SUM(Calculation!K124:O124)</f>
        <v>1.5553743721461188</v>
      </c>
      <c r="D123" s="155">
        <f t="shared" si="6"/>
        <v>0.0002246266772217891</v>
      </c>
      <c r="E123" s="21">
        <f t="shared" si="7"/>
        <v>0.04492533544435782</v>
      </c>
    </row>
    <row r="124" spans="1:5" ht="15">
      <c r="A124" s="12">
        <v>10409</v>
      </c>
      <c r="B124" s="33" t="s">
        <v>127</v>
      </c>
      <c r="C124" s="75">
        <f>SUM(Calculation!K125:O125)</f>
        <v>21.687001826484018</v>
      </c>
      <c r="D124" s="155">
        <f t="shared" si="6"/>
        <v>0.003132029977107227</v>
      </c>
      <c r="E124" s="21">
        <f t="shared" si="7"/>
        <v>0.6264059954214454</v>
      </c>
    </row>
    <row r="125" spans="1:5" ht="15">
      <c r="A125" s="12">
        <v>10426</v>
      </c>
      <c r="B125" s="33" t="s">
        <v>128</v>
      </c>
      <c r="C125" s="75">
        <f>SUM(Calculation!K126:O126)</f>
        <v>15.818367123287665</v>
      </c>
      <c r="D125" s="155">
        <f t="shared" si="6"/>
        <v>0.0022844836006110382</v>
      </c>
      <c r="E125" s="21">
        <f t="shared" si="7"/>
        <v>0.45689672012220767</v>
      </c>
    </row>
    <row r="126" spans="1:5" ht="15">
      <c r="A126" s="12">
        <v>10434</v>
      </c>
      <c r="B126" s="33" t="s">
        <v>129</v>
      </c>
      <c r="C126" s="75">
        <f>SUM(Calculation!K127:O127)</f>
        <v>26.469575228310493</v>
      </c>
      <c r="D126" s="155">
        <f t="shared" si="6"/>
        <v>0.0038227277223319154</v>
      </c>
      <c r="E126" s="21">
        <f t="shared" si="7"/>
        <v>0.7645455444663831</v>
      </c>
    </row>
    <row r="127" spans="1:5" ht="15">
      <c r="A127" s="12">
        <v>10436</v>
      </c>
      <c r="B127" s="33" t="s">
        <v>130</v>
      </c>
      <c r="C127" s="75">
        <f>SUM(Calculation!K128:O128)</f>
        <v>20.301533019406392</v>
      </c>
      <c r="D127" s="155">
        <f t="shared" si="6"/>
        <v>0.002931941008109449</v>
      </c>
      <c r="E127" s="21">
        <f t="shared" si="7"/>
        <v>0.5863882016218898</v>
      </c>
    </row>
    <row r="128" spans="1:5" ht="15">
      <c r="A128" s="12">
        <v>10440</v>
      </c>
      <c r="B128" s="33" t="s">
        <v>131</v>
      </c>
      <c r="C128" s="75">
        <f>SUM(Calculation!K129:O129)</f>
        <v>5.052249143835616</v>
      </c>
      <c r="D128" s="155">
        <f t="shared" si="6"/>
        <v>0.0007296442309966314</v>
      </c>
      <c r="E128" s="21">
        <f t="shared" si="7"/>
        <v>0.14592884619932628</v>
      </c>
    </row>
    <row r="129" spans="1:5" ht="15">
      <c r="A129" s="12">
        <v>10442</v>
      </c>
      <c r="B129" s="33" t="s">
        <v>132</v>
      </c>
      <c r="C129" s="75">
        <f>SUM(Calculation!K130:O130)</f>
        <v>11.461771118721456</v>
      </c>
      <c r="D129" s="155">
        <f t="shared" si="6"/>
        <v>0.0016553053770087436</v>
      </c>
      <c r="E129" s="21">
        <f t="shared" si="7"/>
        <v>0.33106107540174873</v>
      </c>
    </row>
    <row r="130" spans="1:5" ht="15">
      <c r="A130" s="12">
        <v>10446</v>
      </c>
      <c r="B130" s="33" t="s">
        <v>133</v>
      </c>
      <c r="C130" s="75">
        <f>SUM(Calculation!K131:O131)</f>
        <v>97.23344600456622</v>
      </c>
      <c r="D130" s="155">
        <f t="shared" si="6"/>
        <v>0.014042423664659747</v>
      </c>
      <c r="E130" s="21">
        <f t="shared" si="7"/>
        <v>2.8084847329319493</v>
      </c>
    </row>
    <row r="131" spans="1:5" ht="15">
      <c r="A131" s="12">
        <v>10448</v>
      </c>
      <c r="B131" s="33" t="s">
        <v>134</v>
      </c>
      <c r="C131" s="75">
        <f>SUM(Calculation!K132:O132)</f>
        <v>8.235857876712329</v>
      </c>
      <c r="D131" s="155">
        <f t="shared" si="6"/>
        <v>0.0011894200020565807</v>
      </c>
      <c r="E131" s="21">
        <f t="shared" si="7"/>
        <v>0.23788400041131613</v>
      </c>
    </row>
    <row r="132" spans="1:5" ht="15">
      <c r="A132" s="12">
        <v>10451</v>
      </c>
      <c r="B132" s="33" t="s">
        <v>135</v>
      </c>
      <c r="C132" s="75">
        <f>SUM(Calculation!K133:O133)</f>
        <v>27.901951398401824</v>
      </c>
      <c r="D132" s="155">
        <f t="shared" si="6"/>
        <v>0.004029591037930548</v>
      </c>
      <c r="E132" s="21">
        <f t="shared" si="7"/>
        <v>0.8059182075861097</v>
      </c>
    </row>
    <row r="133" spans="1:5" ht="15">
      <c r="A133" s="12">
        <v>10482</v>
      </c>
      <c r="B133" s="33" t="s">
        <v>136</v>
      </c>
      <c r="C133" s="75">
        <f>SUM(Calculation!K134:O134)</f>
        <v>2.809667694063927</v>
      </c>
      <c r="D133" s="155">
        <f t="shared" si="6"/>
        <v>0.0004057713239444422</v>
      </c>
      <c r="E133" s="21">
        <f t="shared" si="7"/>
        <v>0.08115426478888844</v>
      </c>
    </row>
    <row r="134" spans="1:5" ht="15">
      <c r="A134" s="12">
        <v>10502</v>
      </c>
      <c r="B134" s="33" t="s">
        <v>137</v>
      </c>
      <c r="C134" s="75">
        <f>SUM(Calculation!K135:O135)</f>
        <v>18.741638270547945</v>
      </c>
      <c r="D134" s="155">
        <f aca="true" t="shared" si="8" ref="D134:D139">C134/$C$1</f>
        <v>0.002706661499505798</v>
      </c>
      <c r="E134" s="21">
        <f aca="true" t="shared" si="9" ref="E134:E139">D134*C$3</f>
        <v>0.5413322999011596</v>
      </c>
    </row>
    <row r="135" spans="1:5" ht="15">
      <c r="A135" s="12">
        <v>13927</v>
      </c>
      <c r="B135" s="33" t="s">
        <v>138</v>
      </c>
      <c r="C135" s="75">
        <f>SUM(Calculation!K136:O136)</f>
        <v>3.4731445205479456</v>
      </c>
      <c r="D135" s="155">
        <f t="shared" si="8"/>
        <v>0.0005015904383748307</v>
      </c>
      <c r="E135" s="21">
        <f t="shared" si="9"/>
        <v>0.10031808767496614</v>
      </c>
    </row>
    <row r="136" spans="1:5" ht="15">
      <c r="A136" s="12">
        <v>10597</v>
      </c>
      <c r="B136" s="33" t="s">
        <v>139</v>
      </c>
      <c r="C136" s="75">
        <f>SUM(Calculation!K137:O137)</f>
        <v>12.350948287671235</v>
      </c>
      <c r="D136" s="155">
        <f t="shared" si="8"/>
        <v>0.0017837200638516758</v>
      </c>
      <c r="E136" s="21">
        <f t="shared" si="9"/>
        <v>0.3567440127703352</v>
      </c>
    </row>
    <row r="137" spans="1:5" ht="15">
      <c r="A137" s="12">
        <v>10706</v>
      </c>
      <c r="B137" s="33" t="s">
        <v>140</v>
      </c>
      <c r="C137" s="75">
        <f>SUM(Calculation!K138:O138)</f>
        <v>16.37800308219178</v>
      </c>
      <c r="D137" s="155">
        <f t="shared" si="8"/>
        <v>0.002365306049632753</v>
      </c>
      <c r="E137" s="21">
        <f t="shared" si="9"/>
        <v>0.4730612099265506</v>
      </c>
    </row>
    <row r="138" spans="1:5" ht="15">
      <c r="A138" s="12">
        <v>11680</v>
      </c>
      <c r="B138" s="33" t="s">
        <v>141</v>
      </c>
      <c r="C138" s="75">
        <f>SUM(Calculation!K139:O139)</f>
        <v>6.352280393835617</v>
      </c>
      <c r="D138" s="155">
        <f t="shared" si="8"/>
        <v>0.0009173943348954472</v>
      </c>
      <c r="E138" s="21">
        <f t="shared" si="9"/>
        <v>0.18347886697908944</v>
      </c>
    </row>
    <row r="139" spans="1:5" ht="15" thickBot="1">
      <c r="A139" s="13">
        <v>12026</v>
      </c>
      <c r="B139" s="34" t="s">
        <v>142</v>
      </c>
      <c r="C139" s="158">
        <f>SUM(Calculation!K140:O140)</f>
        <v>45.46798484589041</v>
      </c>
      <c r="D139" s="156">
        <f t="shared" si="8"/>
        <v>0.006566472058949123</v>
      </c>
      <c r="E139" s="77">
        <f t="shared" si="9"/>
        <v>1.3132944117898246</v>
      </c>
    </row>
  </sheetData>
  <mergeCells count="1">
    <mergeCell ref="A4:B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topLeftCell="A1">
      <selection activeCell="CH2" sqref="CH2"/>
    </sheetView>
  </sheetViews>
  <sheetFormatPr defaultColWidth="8.7109375" defaultRowHeight="15"/>
  <cols>
    <col min="1" max="6" width="16.7109375" style="148" customWidth="1"/>
    <col min="7" max="16384" width="8.7109375" style="1" customWidth="1"/>
  </cols>
  <sheetData>
    <row r="1" spans="1:6" ht="15">
      <c r="A1" s="147" t="s">
        <v>149</v>
      </c>
      <c r="B1" s="147" t="s">
        <v>3</v>
      </c>
      <c r="C1" s="147" t="s">
        <v>4</v>
      </c>
      <c r="D1" s="147" t="s">
        <v>186</v>
      </c>
      <c r="E1" s="147" t="s">
        <v>250</v>
      </c>
      <c r="F1" s="147" t="s">
        <v>144</v>
      </c>
    </row>
    <row r="2" spans="1:6" ht="15">
      <c r="A2" s="148" t="s">
        <v>8</v>
      </c>
      <c r="B2" s="43" t="s">
        <v>145</v>
      </c>
      <c r="C2" s="43" t="s">
        <v>153</v>
      </c>
      <c r="D2" s="148" t="s">
        <v>2</v>
      </c>
      <c r="E2" s="148" t="s">
        <v>189</v>
      </c>
      <c r="F2" s="148" t="s">
        <v>2</v>
      </c>
    </row>
    <row r="3" spans="1:6" ht="15">
      <c r="A3" s="148" t="s">
        <v>2</v>
      </c>
      <c r="B3" s="43" t="s">
        <v>153</v>
      </c>
      <c r="C3" s="43" t="s">
        <v>154</v>
      </c>
      <c r="D3" s="43" t="s">
        <v>153</v>
      </c>
      <c r="E3" s="148" t="s">
        <v>190</v>
      </c>
      <c r="F3" s="148" t="s">
        <v>176</v>
      </c>
    </row>
    <row r="4" spans="2:6" ht="15">
      <c r="B4" s="43" t="s">
        <v>154</v>
      </c>
      <c r="C4" s="43" t="s">
        <v>155</v>
      </c>
      <c r="D4" s="43" t="s">
        <v>154</v>
      </c>
      <c r="E4" s="148" t="s">
        <v>187</v>
      </c>
      <c r="F4" s="148" t="s">
        <v>175</v>
      </c>
    </row>
    <row r="5" spans="2:6" ht="15">
      <c r="B5" s="43" t="s">
        <v>155</v>
      </c>
      <c r="C5" s="43" t="s">
        <v>152</v>
      </c>
      <c r="D5" s="43" t="s">
        <v>155</v>
      </c>
      <c r="E5" s="148" t="s">
        <v>188</v>
      </c>
      <c r="F5" s="148" t="s">
        <v>177</v>
      </c>
    </row>
    <row r="6" spans="2:6" ht="15">
      <c r="B6" s="43" t="s">
        <v>152</v>
      </c>
      <c r="C6" s="43" t="s">
        <v>5</v>
      </c>
      <c r="D6" s="43" t="s">
        <v>152</v>
      </c>
      <c r="F6" s="148" t="s">
        <v>179</v>
      </c>
    </row>
    <row r="7" spans="2:6" ht="15">
      <c r="B7" s="43" t="s">
        <v>5</v>
      </c>
      <c r="C7" s="43" t="s">
        <v>146</v>
      </c>
      <c r="D7" s="43" t="s">
        <v>5</v>
      </c>
      <c r="F7" s="149"/>
    </row>
    <row r="8" spans="2:4" ht="15">
      <c r="B8" s="43" t="s">
        <v>146</v>
      </c>
      <c r="C8" s="43" t="s">
        <v>147</v>
      </c>
      <c r="D8" s="43" t="s">
        <v>146</v>
      </c>
    </row>
    <row r="9" spans="2:4" ht="15">
      <c r="B9" s="43" t="s">
        <v>147</v>
      </c>
      <c r="C9" s="43" t="s">
        <v>148</v>
      </c>
      <c r="D9" s="43" t="s">
        <v>147</v>
      </c>
    </row>
    <row r="10" spans="2:3" ht="15">
      <c r="B10" s="43" t="s">
        <v>148</v>
      </c>
      <c r="C10" s="43" t="s">
        <v>156</v>
      </c>
    </row>
    <row r="11" spans="2:3" ht="15">
      <c r="B11" s="43" t="s">
        <v>156</v>
      </c>
      <c r="C11" s="43" t="s">
        <v>157</v>
      </c>
    </row>
    <row r="12" spans="2:3" ht="15">
      <c r="B12" s="43" t="s">
        <v>157</v>
      </c>
      <c r="C12" s="43" t="s">
        <v>158</v>
      </c>
    </row>
    <row r="13" spans="2:3" ht="15">
      <c r="B13" s="43" t="s">
        <v>158</v>
      </c>
      <c r="C13" s="43" t="s">
        <v>159</v>
      </c>
    </row>
    <row r="14" spans="2:3" ht="15">
      <c r="B14" s="43" t="s">
        <v>159</v>
      </c>
      <c r="C14" s="43" t="s">
        <v>160</v>
      </c>
    </row>
    <row r="15" spans="2:3" ht="15">
      <c r="B15" s="43" t="s">
        <v>160</v>
      </c>
      <c r="C15" s="43" t="s">
        <v>161</v>
      </c>
    </row>
    <row r="16" ht="15">
      <c r="B16" s="43" t="s">
        <v>161</v>
      </c>
    </row>
  </sheetData>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B0E0C34BED4FC40B4913111E8F711BE" ma:contentTypeVersion="2" ma:contentTypeDescription="Create a new document." ma:contentTypeScope="" ma:versionID="9d9d7a0d7178fb8efeeac961acac2207">
  <xsd:schema xmlns:xsd="http://www.w3.org/2001/XMLSchema" xmlns:xs="http://www.w3.org/2001/XMLSchema" xmlns:p="http://schemas.microsoft.com/office/2006/metadata/properties" xmlns:ns2="0d59f44f-932d-48e0-83db-99a921fb491f" targetNamespace="http://schemas.microsoft.com/office/2006/metadata/properties" ma:root="true" ma:fieldsID="af13f487f6d0c63f9bd3f7ad2f7b89cd" ns2:_="">
    <xsd:import namespace="0d59f44f-932d-48e0-83db-99a921fb491f"/>
    <xsd:element name="properties">
      <xsd:complexType>
        <xsd:sequence>
          <xsd:element name="documentManagement">
            <xsd:complexType>
              <xsd:all>
                <xsd:element ref="ns2:Workshop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59f44f-932d-48e0-83db-99a921fb491f" elementFormDefault="qualified">
    <xsd:import namespace="http://schemas.microsoft.com/office/2006/documentManagement/types"/>
    <xsd:import namespace="http://schemas.microsoft.com/office/infopath/2007/PartnerControls"/>
    <xsd:element name="Workshop_x0020_Date" ma:index="8" nillable="true" ma:displayName="Workshop Date" ma:default="0000-Other" ma:format="Dropdown" ma:internalName="Workshop_x0020_Date">
      <xsd:simpleType>
        <xsd:restriction base="dms:Choice">
          <xsd:enumeration value="2023-07-26"/>
          <xsd:enumeration value="2023-08-01"/>
          <xsd:enumeration value="0000-Other"/>
          <xsd:enumeration value="2022-07-21"/>
          <xsd:enumeration value="2022-08-16"/>
          <xsd:enumeration value="2022-08-31"/>
          <xsd:enumeration value="2022-09-08"/>
          <xsd:enumeration value="2022-09-22"/>
          <xsd:enumeration value="2022-10-05"/>
          <xsd:enumeration value="2022-10-12"/>
          <xsd:enumeration value="2022-10-19"/>
          <xsd:enumeration value="2022-10-26"/>
          <xsd:enumeration value="2022-11-02"/>
          <xsd:enumeration value="2022-11-09"/>
          <xsd:enumeration value="2022-11-30"/>
          <xsd:enumeration value="2022-12-01"/>
          <xsd:enumeration value="2022-12-08"/>
          <xsd:enumeration value="2022-12-14"/>
          <xsd:enumeration value="2023-01-19"/>
          <xsd:enumeration value="2023-01-24"/>
          <xsd:enumeration value="2023-02-09"/>
          <xsd:enumeration value="2023-02-21"/>
          <xsd:enumeration value="2023-03-09"/>
          <xsd:enumeration value="2023-03-21"/>
          <xsd:enumeration value="2023-04"/>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Workshop_x0020_Date xmlns="0d59f44f-932d-48e0-83db-99a921fb491f">2023-07-26</Workshop_x0020_Date>
  </documentManagement>
</p:properties>
</file>

<file path=customXml/itemProps1.xml><?xml version="1.0" encoding="utf-8"?>
<ds:datastoreItem xmlns:ds="http://schemas.openxmlformats.org/officeDocument/2006/customXml" ds:itemID="{2DB98EC2-BD27-4AAA-8642-5E12B433AD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59f44f-932d-48e0-83db-99a921fb49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37BE09-67C8-4F96-BA70-ED473F159BBE}">
  <ds:schemaRefs>
    <ds:schemaRef ds:uri="http://schemas.microsoft.com/sharepoint/v3/contenttype/forms"/>
  </ds:schemaRefs>
</ds:datastoreItem>
</file>

<file path=customXml/itemProps3.xml><?xml version="1.0" encoding="utf-8"?>
<ds:datastoreItem xmlns:ds="http://schemas.openxmlformats.org/officeDocument/2006/customXml" ds:itemID="{633B6ED5-A42A-4DA5-8A4E-085F90D95B26}">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0d59f44f-932d-48e0-83db-99a921fb491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Burczak,Sarah E (BPA) - PS-6</dc:creator>
  <cp:keywords/>
  <dc:description/>
  <cp:lastModifiedBy>Schaefer,Tara C (CONTR) - PS-6</cp:lastModifiedBy>
  <dcterms:created xsi:type="dcterms:W3CDTF">2022-09-28T14:12:48Z</dcterms:created>
  <dcterms:modified xsi:type="dcterms:W3CDTF">2023-07-18T19:04:03Z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0x0101008B0E0C34BED4FC40B4913111E8F711BE</vt:lpwstr>
  </property>
</Properties>
</file>