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bookViews>
    <workbookView xWindow="0" yWindow="0" windowWidth="17280" windowHeight="6828" activeTab="0"/>
  </bookViews>
  <sheets>
    <sheet name="Table of Contents" sheetId="17" r:id="rId1"/>
    <sheet name="Analytica Results Location" sheetId="18" r:id="rId2"/>
    <sheet name="Table 1" sheetId="1" r:id="rId3"/>
    <sheet name="Table 1a" sheetId="2" r:id="rId4"/>
    <sheet name="Table 1b" sheetId="15" r:id="rId5"/>
    <sheet name="Table 2" sheetId="3" r:id="rId6"/>
    <sheet name="Table 2a" sheetId="4" r:id="rId7"/>
    <sheet name="Table 2b" sheetId="16" r:id="rId8"/>
    <sheet name="Table 3" sheetId="5" r:id="rId9"/>
    <sheet name="Table 4" sheetId="6" r:id="rId10"/>
    <sheet name="Table 4a" sheetId="7" r:id="rId11"/>
    <sheet name="Table 5" sheetId="9" r:id="rId12"/>
    <sheet name="Table 6" sheetId="10" r:id="rId13"/>
    <sheet name="Table 7" sheetId="11" r:id="rId14"/>
    <sheet name="Table 8" sheetId="12" r:id="rId15"/>
    <sheet name="Table 9" sheetId="13" r:id="rId16"/>
    <sheet name="Table 10" sheetId="19" r:id="rId17"/>
    <sheet name="Table 11" sheetId="20" r:id="rId18"/>
    <sheet name="Table 12" sheetId="21" r:id="rId19"/>
    <sheet name="Table 13" sheetId="22" r:id="rId20"/>
    <sheet name="Table 14" sheetId="23" r:id="rId21"/>
    <sheet name="Table 15" sheetId="24" r:id="rId22"/>
    <sheet name="Table 16" sheetId="25" r:id="rId23"/>
    <sheet name="Table 17" sheetId="26" r:id="rId24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<sst xmlns="http://schemas.openxmlformats.org/spreadsheetml/2006/main" count="951" uniqueCount="123">
  <si>
    <t>Actual</t>
  </si>
  <si>
    <t>Frozen Baseline</t>
  </si>
  <si>
    <t>RTF Baseline</t>
  </si>
  <si>
    <t>Applications</t>
  </si>
  <si>
    <t>Scenarios</t>
  </si>
  <si>
    <t>Decorative and Mini-Base</t>
  </si>
  <si>
    <t>General Purpose</t>
  </si>
  <si>
    <t>Globe</t>
  </si>
  <si>
    <t>Linear</t>
  </si>
  <si>
    <t>Outdoor - General Purpose</t>
  </si>
  <si>
    <t>Outdoor - Reflector</t>
  </si>
  <si>
    <t>Reflector</t>
  </si>
  <si>
    <t>Three-Way</t>
  </si>
  <si>
    <t>Market Savings</t>
  </si>
  <si>
    <t>Program Savings</t>
  </si>
  <si>
    <t>Technologies</t>
  </si>
  <si>
    <t>CFL</t>
  </si>
  <si>
    <t>HAL</t>
  </si>
  <si>
    <t>INC</t>
  </si>
  <si>
    <t>LED</t>
  </si>
  <si>
    <t>T-12</t>
  </si>
  <si>
    <t>T-8</t>
  </si>
  <si>
    <t>Manufactured</t>
  </si>
  <si>
    <t>Multi-Family</t>
  </si>
  <si>
    <t>Single Family</t>
  </si>
  <si>
    <t>Lumen_Bins</t>
  </si>
  <si>
    <t>250 to 1049 (24in)</t>
  </si>
  <si>
    <t>1050 to 1489 (48in)</t>
  </si>
  <si>
    <t>1490 to 2600 (96in)</t>
  </si>
  <si>
    <t>NEEA Savings</t>
  </si>
  <si>
    <t>Momentum Savings</t>
  </si>
  <si>
    <t>Technology Mix in Stock over Time</t>
  </si>
  <si>
    <t>TABLE OF CONTENTS</t>
  </si>
  <si>
    <t/>
  </si>
  <si>
    <t>(lumens/Watt)</t>
  </si>
  <si>
    <t>(Watts/lamp)</t>
  </si>
  <si>
    <t>(aMW)</t>
  </si>
  <si>
    <t>(%)</t>
  </si>
  <si>
    <t>Application</t>
  </si>
  <si>
    <t>RBSA Mix in Stock in 2011</t>
  </si>
  <si>
    <t>Savings Type</t>
  </si>
  <si>
    <t>Summary: This table summarizes the lamp stock in each application for the market scenario for each year.</t>
  </si>
  <si>
    <t>Application Lamp Stock by Year - Market Scenario</t>
  </si>
  <si>
    <t>Lamp Sales by Technology and Year - Market Scenario</t>
  </si>
  <si>
    <t>Summary: This table summarizes the lamp sales of each technology for the market scenario for each year.</t>
  </si>
  <si>
    <t>Lamp Stock by Technology and Year - Market Scenario</t>
  </si>
  <si>
    <t>Summary: This table summarizes the lamp stock of each technology for the market scenario for each year.</t>
  </si>
  <si>
    <t>Lamp Stock Outflow by Technology and Year - Market Scenario</t>
  </si>
  <si>
    <t>Summary: This table summarizes the lamp stock outflow of each technology for the market scenario for each year.</t>
  </si>
  <si>
    <t>Program</t>
  </si>
  <si>
    <t>NEEA</t>
  </si>
  <si>
    <t>Program and NEEA Lamps by Year</t>
  </si>
  <si>
    <t>(Lamps)</t>
  </si>
  <si>
    <t>Summary: This table summarizes the total program and NEEA lamps in each year.</t>
  </si>
  <si>
    <t>General Purpose Technology Sales Market Shares by Year - Market Scenario</t>
  </si>
  <si>
    <t>Application Sales Market Shares by Year - Market Scenario</t>
  </si>
  <si>
    <t>Technology Sales Shares by Application - Market Scenario</t>
  </si>
  <si>
    <t>Technology Sales Market Shares by Year - Market Scenario</t>
  </si>
  <si>
    <t>Sales Market Efficacy by Scenario, Time</t>
  </si>
  <si>
    <t>Summary: This table summarizes the average efficacy of all lamp sales in the market in each scenario over time.</t>
  </si>
  <si>
    <t>Sales Market Efficacy by Scenario, Application, Time</t>
  </si>
  <si>
    <t>Summary: This table summarizes the average efficacy of all lamp sales in the market in each scenario over time for each application.</t>
  </si>
  <si>
    <t>Sales Market Efficacy by Scenario, Application, Lumen Bin, Time</t>
  </si>
  <si>
    <t>Summary: This table summzarizes the average efficacy of all lamp sales in the market in each scenario over time for each application and lumen bin.</t>
  </si>
  <si>
    <t>Sales Market Wattage by Scenario, Time</t>
  </si>
  <si>
    <t>Summary: This table summarizes the average wattage of all lamp sales in the market in each scenario over time.</t>
  </si>
  <si>
    <t>Sales Market Wattage by Scenario, Application, Time</t>
  </si>
  <si>
    <t>Summary: This table summarizes the average wattage of all lamp sales in the market in each scenario over time for each application.</t>
  </si>
  <si>
    <t>Sales Market Wattage by Scenario, Application, Lumen Bin, Time</t>
  </si>
  <si>
    <t>Summary: This table summarizes the average wattage of all lamp sales in the market in each scenario over time for each application and lumen bin.</t>
  </si>
  <si>
    <t>Stock aMW Consumption by Scenario, Time</t>
  </si>
  <si>
    <t>Summary: This table summarizes the annual energy consumption of all lamp stock in the market in each scenario over time.</t>
  </si>
  <si>
    <t>Stock aMW Savings Relative To Frozen Baseline</t>
  </si>
  <si>
    <t>Summary: This table summarizes the annual energy savings of all lamp stock in the market for each savings type over time relative to the frozen baseline.</t>
  </si>
  <si>
    <t>Stock aMW Savings Relative To RTF Baseline</t>
  </si>
  <si>
    <t>Summary: This table summarizes the annual energy savings of all lamp stock in the market in each scenario over time relative to the RTF baseline.</t>
  </si>
  <si>
    <t>Technology Sales Shares by Application - Frozen Scenario</t>
  </si>
  <si>
    <t>Application Mix in Stock by Housing Type 2011</t>
  </si>
  <si>
    <t>Summary: This table summarizes the market share of each application in the total stock for each housing type in 2011.</t>
  </si>
  <si>
    <t>Technology Stock Shares by Application - Market Scenario</t>
  </si>
  <si>
    <t>Summary: This table summarizes the stock market share of each lamp technology within each application over time for the market scenario.</t>
  </si>
  <si>
    <t>Technology Stock Shares by Application - Frozen Scenario</t>
  </si>
  <si>
    <t>Summary: This table summarizes the stock market share of each lamp technology within each application over time for the frozen scenario.</t>
  </si>
  <si>
    <t>Summary: This table summarizes the stock market share of each lamp technology over time.</t>
  </si>
  <si>
    <t>Summary: This table summarizes the RBSA stock market share of each lamp technology in 2011.</t>
  </si>
  <si>
    <t>Summary: This table summarizes the sales market share of each application for the market scenario for each year.</t>
  </si>
  <si>
    <t>TABLE 1 - SALES MARKET EFFICACY BY SCENARIO, TIME</t>
  </si>
  <si>
    <t>TABLE 1A - SALES MARKET EFFICACY BY SCENARIO, APPLICATION, TIME</t>
  </si>
  <si>
    <t>TABLE 1B - SALES MARKET EFFICACY BY SCENARIO, APPLICATION, LUMEN BIN, TIME</t>
  </si>
  <si>
    <t>TABLE 2 - SALES MARKET WATTAGE BY SCENARIO, TIME</t>
  </si>
  <si>
    <t>TABLE 2A - SALES MARKET WATTAGE BY SCENARIO, APPLICATION, TIME</t>
  </si>
  <si>
    <t>TABLE 2B - SALES MARKET WATTAGE BY SCENARIO, APPLICATION, LUMEN BIN, TIME</t>
  </si>
  <si>
    <t>TABLE 3 - STOCK aMW CONSUMPTION BY SCENARIO, TIME</t>
  </si>
  <si>
    <t>TABLE 4 - STOCK aMW SAVINGS RELATIVE TO FROZEN BASELINE</t>
  </si>
  <si>
    <t>TABLE 4A - STOCK aMW SAVINGS RELATIVE TO RTF BASELINE</t>
  </si>
  <si>
    <t xml:space="preserve">Summary: This table summarizes the sales market share of each technology for the general purpose application for the market scenario for each year. Sales mixes adjusted for 5% CFL uninstall rate. </t>
  </si>
  <si>
    <t xml:space="preserve">Summary: This table summarizes the sales market share of each technology for all applications for the market scenario for each year. Sales mixes adjusted for 5% CFL uninstall rate. </t>
  </si>
  <si>
    <t xml:space="preserve">Summary: This table summarizes the sales market share of each lamp technology within each application over time for the frozen scenario. Sales mixes adjusted for 5% CFL uninstall rate. </t>
  </si>
  <si>
    <t xml:space="preserve">Summary: This table summarizes the sales market share of each lamp technology within each application over time for the market scenario. Sales mixes adjusted for 5% CFL uninstall rate. </t>
  </si>
  <si>
    <t>General Purpose Program and NEEA Lamps by Year</t>
  </si>
  <si>
    <t>Total</t>
  </si>
  <si>
    <t>Specialty Program and NEEA Lamps by Year</t>
  </si>
  <si>
    <t>Summary: This table summarizes the total general purpose program and NEEA lamps in each year.</t>
  </si>
  <si>
    <t>Summary: This table summarizes the total specialty program and NEEA lamps in each year.</t>
  </si>
  <si>
    <t>TABLE 5 - TECHNOLOGY SALES SHARES BY APPLICATION - MARKET SCENARIO</t>
  </si>
  <si>
    <t>TABLE 6 - TECHNOLOGY SALES SHARES BY APPLICATION - FROZEN SCENARIO</t>
  </si>
  <si>
    <t>TABLE 7 - TECHNOLOGY SALES MARKET SHARES BY YEAR - MARKET SCENARIO</t>
  </si>
  <si>
    <t>TABLE 8 - TECHNOLOGY MIX IN STOCK OVER TIME</t>
  </si>
  <si>
    <t>TABLE 9 - APPLICATION MIX IN STOCK BY HOUSING TYPE 2011</t>
  </si>
  <si>
    <t>TABLE 10 - APPLICATION LAMP STOCK BY YEAR - MARKET SCNEARIO</t>
  </si>
  <si>
    <t>TABLE 11 - LAMP SALES BY TECHNOLOGY AND YEAR - MARKET SCENARIO</t>
  </si>
  <si>
    <t>TABLE 12 - LAMP STOCK BY TECHNOLOGY AND YEAR - MARKET SCENARIO</t>
  </si>
  <si>
    <t>TABLE 13 - LAMP STOCK OUTFLOW BY TECHNOLOGY AND YEAR - MARKET SCENARIO</t>
  </si>
  <si>
    <t>TABLE 14 - PROGRAM AND NEEA LAMPS BY YEAR</t>
  </si>
  <si>
    <t>TABLE 15 - APPLICATION SALES MARKET SHARES BY YEAR - MARKET SCENARIO</t>
  </si>
  <si>
    <t>TABLE 16 - TECHNOLOGY STOCK SHARES BY APPLICATION - MARKET SCENARIO</t>
  </si>
  <si>
    <t>TABLE 17 - TECHNOLOGY STOCK SHARES BY APPLICATION - FROZEN SCENARIO</t>
  </si>
  <si>
    <t>Specialty</t>
  </si>
  <si>
    <t>Year</t>
  </si>
  <si>
    <t>CFLs</t>
  </si>
  <si>
    <t>LEDs</t>
  </si>
  <si>
    <t>General Purpose and Specialty Lamps by Technology and Year</t>
  </si>
  <si>
    <t xml:space="preserve">Summary: This table summarizes the total general purpose and specialty lamps by technology type in each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</si>
</sst>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0"/>
      <name val="Segoe UI"/>
      <family val="2"/>
    </font>
    <font>
      <b/>
      <i/>
      <sz val="10"/>
      <color theme="0"/>
      <name val="Segoe UI"/>
      <family val="2"/>
    </font>
    <font>
      <b/>
      <sz val="10"/>
      <color theme="0"/>
      <name val="Segoe UI"/>
      <family val="2"/>
    </font>
    <font>
      <sz val="10"/>
      <color rgb="FFFF0000"/>
      <name val="Segoe UI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5562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CDC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9" fontId="2" fillId="3" borderId="2" xfId="15" applyFont="1" applyFill="1" applyBorder="1" applyAlignment="1">
      <alignment horizontal="center"/>
    </xf>
    <xf numFmtId="9" fontId="2" fillId="3" borderId="0" xfId="15" applyFont="1" applyFill="1" applyAlignment="1">
      <alignment horizontal="center"/>
    </xf>
    <xf numFmtId="0" fontId="7" fillId="4" borderId="3" xfId="2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164" fontId="2" fillId="4" borderId="0" xfId="0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/>
    <xf numFmtId="0" fontId="8" fillId="4" borderId="10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9" fontId="2" fillId="4" borderId="10" xfId="15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0" xfId="0" applyFont="1" applyFill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3" borderId="0" xfId="0" applyFont="1" applyFill="1"/>
    <xf numFmtId="0" fontId="9" fillId="4" borderId="3" xfId="2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43" fontId="2" fillId="3" borderId="0" xfId="18" applyFont="1" applyFill="1" applyAlignment="1">
      <alignment horizontal="center"/>
    </xf>
    <xf numFmtId="43" fontId="2" fillId="4" borderId="7" xfId="18" applyFont="1" applyFill="1" applyBorder="1" applyAlignment="1">
      <alignment horizontal="center"/>
    </xf>
    <xf numFmtId="43" fontId="2" fillId="4" borderId="8" xfId="18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2" fillId="3" borderId="2" xfId="18" applyNumberFormat="1" applyFont="1" applyFill="1" applyBorder="1" applyAlignment="1">
      <alignment horizontal="center"/>
    </xf>
    <xf numFmtId="1" fontId="2" fillId="3" borderId="2" xfId="18" applyNumberFormat="1" applyFont="1" applyFill="1" applyBorder="1" applyAlignment="1">
      <alignment horizontal="center"/>
    </xf>
    <xf numFmtId="166" fontId="2" fillId="3" borderId="2" xfId="15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4" fillId="3" borderId="2" xfId="18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1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customXml" Target="../customXml/item1.xml" /><Relationship Id="rId28" Type="http://schemas.openxmlformats.org/officeDocument/2006/relationships/customXml" Target="../customXml/item2.xml" /><Relationship Id="rId29" Type="http://schemas.openxmlformats.org/officeDocument/2006/relationships/customXml" Target="../customXml/item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11</xdr:col>
      <xdr:colOff>180975</xdr:colOff>
      <xdr:row>1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6276975" cy="180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PA">
      <a:dk1>
        <a:srgbClr val="222A35"/>
      </a:dk1>
      <a:lt1>
        <a:sysClr val="window" lastClr="FFFFFF"/>
      </a:lt1>
      <a:dk2>
        <a:srgbClr val="44546A"/>
      </a:dk2>
      <a:lt2>
        <a:srgbClr val="E7E6E6"/>
      </a:lt2>
      <a:accent1>
        <a:srgbClr val="556270"/>
      </a:accent1>
      <a:accent2>
        <a:srgbClr val="4ECDC4"/>
      </a:accent2>
      <a:accent3>
        <a:srgbClr val="ABD256"/>
      </a:accent3>
      <a:accent4>
        <a:srgbClr val="FF6B6B"/>
      </a:accent4>
      <a:accent5>
        <a:srgbClr val="C44D58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tabSelected="1" zoomScale="85" zoomScaleNormal="85" workbookViewId="0" topLeftCell="A1">
      <selection activeCell="C17" sqref="C17"/>
    </sheetView>
  </sheetViews>
  <sheetFormatPr defaultColWidth="8.8515625" defaultRowHeight="15"/>
  <cols>
    <col min="1" max="1" width="3.140625" style="64" customWidth="1"/>
    <col min="2" max="2" width="3.421875" style="64" customWidth="1"/>
    <col min="3" max="3" width="102.140625" style="64" bestFit="1" customWidth="1"/>
    <col min="4" max="4" width="4.421875" style="64" customWidth="1"/>
    <col min="5" max="16384" width="8.8515625" style="64" customWidth="1"/>
  </cols>
  <sheetData>
    <row r="1" ht="15.6" thickBot="1"/>
    <row r="2" spans="2:4" ht="15">
      <c r="B2" s="54"/>
      <c r="C2" s="55"/>
      <c r="D2" s="56"/>
    </row>
    <row r="3" spans="2:4" ht="15">
      <c r="B3" s="57"/>
      <c r="C3" s="1" t="s">
        <v>32</v>
      </c>
      <c r="D3" s="58"/>
    </row>
    <row r="4" spans="2:4" ht="15">
      <c r="B4" s="57"/>
      <c r="C4" s="59"/>
      <c r="D4" s="58"/>
    </row>
    <row r="5" spans="2:4" ht="15">
      <c r="B5" s="60"/>
      <c r="C5" s="65" t="s">
        <v>86</v>
      </c>
      <c r="D5" s="58"/>
    </row>
    <row r="6" spans="2:4" ht="15">
      <c r="B6" s="60"/>
      <c r="C6" s="2" t="s">
        <v>33</v>
      </c>
      <c r="D6" s="58"/>
    </row>
    <row r="7" spans="2:4" ht="15">
      <c r="B7" s="60"/>
      <c r="C7" s="12" t="s">
        <v>87</v>
      </c>
      <c r="D7" s="58"/>
    </row>
    <row r="8" spans="2:4" ht="15">
      <c r="B8" s="60"/>
      <c r="C8" s="2" t="s">
        <v>33</v>
      </c>
      <c r="D8" s="58"/>
    </row>
    <row r="9" spans="2:4" ht="15">
      <c r="B9" s="60"/>
      <c r="C9" s="12" t="s">
        <v>88</v>
      </c>
      <c r="D9" s="58"/>
    </row>
    <row r="10" spans="2:4" ht="15">
      <c r="B10" s="60"/>
      <c r="C10" s="2" t="s">
        <v>33</v>
      </c>
      <c r="D10" s="58"/>
    </row>
    <row r="11" spans="2:4" ht="15">
      <c r="B11" s="60"/>
      <c r="C11" s="12" t="s">
        <v>89</v>
      </c>
      <c r="D11" s="58"/>
    </row>
    <row r="12" spans="2:4" ht="15">
      <c r="B12" s="60"/>
      <c r="C12" s="2" t="s">
        <v>33</v>
      </c>
      <c r="D12" s="58"/>
    </row>
    <row r="13" spans="2:4" ht="15">
      <c r="B13" s="60"/>
      <c r="C13" s="12" t="s">
        <v>90</v>
      </c>
      <c r="D13" s="58"/>
    </row>
    <row r="14" spans="2:4" ht="15">
      <c r="B14" s="60"/>
      <c r="C14" s="2" t="s">
        <v>33</v>
      </c>
      <c r="D14" s="58"/>
    </row>
    <row r="15" spans="2:4" ht="15">
      <c r="B15" s="60"/>
      <c r="C15" s="12" t="s">
        <v>91</v>
      </c>
      <c r="D15" s="58"/>
    </row>
    <row r="16" spans="2:4" ht="15">
      <c r="B16" s="60"/>
      <c r="C16" s="2" t="s">
        <v>33</v>
      </c>
      <c r="D16" s="58"/>
    </row>
    <row r="17" spans="2:4" ht="15">
      <c r="B17" s="60"/>
      <c r="C17" s="12" t="s">
        <v>92</v>
      </c>
      <c r="D17" s="58"/>
    </row>
    <row r="18" spans="2:4" ht="15">
      <c r="B18" s="60"/>
      <c r="C18" s="2" t="s">
        <v>33</v>
      </c>
      <c r="D18" s="58"/>
    </row>
    <row r="19" spans="2:4" ht="15">
      <c r="B19" s="60"/>
      <c r="C19" s="12" t="s">
        <v>93</v>
      </c>
      <c r="D19" s="58"/>
    </row>
    <row r="20" spans="2:4" ht="15">
      <c r="B20" s="60"/>
      <c r="C20" s="2" t="s">
        <v>33</v>
      </c>
      <c r="D20" s="58"/>
    </row>
    <row r="21" spans="2:4" ht="15">
      <c r="B21" s="60"/>
      <c r="C21" s="12" t="s">
        <v>94</v>
      </c>
      <c r="D21" s="58"/>
    </row>
    <row r="22" spans="2:4" ht="15">
      <c r="B22" s="60"/>
      <c r="C22" s="2" t="s">
        <v>33</v>
      </c>
      <c r="D22" s="58"/>
    </row>
    <row r="23" spans="2:4" ht="15">
      <c r="B23" s="60"/>
      <c r="C23" s="12" t="s">
        <v>104</v>
      </c>
      <c r="D23" s="58"/>
    </row>
    <row r="24" spans="2:4" ht="15">
      <c r="B24" s="60"/>
      <c r="C24" s="2" t="s">
        <v>33</v>
      </c>
      <c r="D24" s="58"/>
    </row>
    <row r="25" spans="2:4" ht="15">
      <c r="B25" s="60"/>
      <c r="C25" s="12" t="s">
        <v>105</v>
      </c>
      <c r="D25" s="58"/>
    </row>
    <row r="26" spans="2:4" ht="15">
      <c r="B26" s="60"/>
      <c r="C26" s="2" t="s">
        <v>33</v>
      </c>
      <c r="D26" s="58"/>
    </row>
    <row r="27" spans="2:4" ht="15">
      <c r="B27" s="60"/>
      <c r="C27" s="12" t="s">
        <v>106</v>
      </c>
      <c r="D27" s="58"/>
    </row>
    <row r="28" spans="2:4" ht="15">
      <c r="B28" s="60"/>
      <c r="C28" s="2" t="s">
        <v>33</v>
      </c>
      <c r="D28" s="58"/>
    </row>
    <row r="29" spans="2:4" ht="15">
      <c r="B29" s="60"/>
      <c r="C29" s="12" t="s">
        <v>107</v>
      </c>
      <c r="D29" s="58"/>
    </row>
    <row r="30" spans="2:4" ht="15">
      <c r="B30" s="60"/>
      <c r="C30" s="2" t="s">
        <v>33</v>
      </c>
      <c r="D30" s="58"/>
    </row>
    <row r="31" spans="2:4" ht="15">
      <c r="B31" s="60"/>
      <c r="C31" s="12" t="s">
        <v>108</v>
      </c>
      <c r="D31" s="58"/>
    </row>
    <row r="32" spans="2:4" ht="15">
      <c r="B32" s="60"/>
      <c r="C32" s="2" t="s">
        <v>33</v>
      </c>
      <c r="D32" s="58"/>
    </row>
    <row r="33" spans="2:4" ht="15">
      <c r="B33" s="60"/>
      <c r="C33" s="12" t="s">
        <v>109</v>
      </c>
      <c r="D33" s="58"/>
    </row>
    <row r="34" spans="2:4" ht="15">
      <c r="B34" s="60"/>
      <c r="C34" s="2" t="s">
        <v>33</v>
      </c>
      <c r="D34" s="58"/>
    </row>
    <row r="35" spans="2:4" ht="15">
      <c r="B35" s="60"/>
      <c r="C35" s="12" t="s">
        <v>110</v>
      </c>
      <c r="D35" s="58"/>
    </row>
    <row r="36" spans="2:4" ht="15">
      <c r="B36" s="60"/>
      <c r="C36" s="2" t="s">
        <v>33</v>
      </c>
      <c r="D36" s="58"/>
    </row>
    <row r="37" spans="2:4" ht="15">
      <c r="B37" s="60"/>
      <c r="C37" s="12" t="s">
        <v>111</v>
      </c>
      <c r="D37" s="58"/>
    </row>
    <row r="38" spans="2:4" ht="15">
      <c r="B38" s="60"/>
      <c r="C38" s="2" t="s">
        <v>33</v>
      </c>
      <c r="D38" s="58"/>
    </row>
    <row r="39" spans="2:4" ht="15">
      <c r="B39" s="60"/>
      <c r="C39" s="12" t="s">
        <v>112</v>
      </c>
      <c r="D39" s="58"/>
    </row>
    <row r="40" spans="2:4" ht="15">
      <c r="B40" s="60"/>
      <c r="C40" s="2" t="s">
        <v>33</v>
      </c>
      <c r="D40" s="58"/>
    </row>
    <row r="41" spans="2:4" ht="15">
      <c r="B41" s="60"/>
      <c r="C41" s="12" t="s">
        <v>113</v>
      </c>
      <c r="D41" s="58"/>
    </row>
    <row r="42" spans="2:4" ht="15">
      <c r="B42" s="60"/>
      <c r="C42" s="2" t="s">
        <v>33</v>
      </c>
      <c r="D42" s="58"/>
    </row>
    <row r="43" spans="2:4" ht="15">
      <c r="B43" s="60"/>
      <c r="C43" s="12" t="s">
        <v>114</v>
      </c>
      <c r="D43" s="58"/>
    </row>
    <row r="44" spans="2:4" ht="15">
      <c r="B44" s="60"/>
      <c r="C44" s="2" t="s">
        <v>33</v>
      </c>
      <c r="D44" s="58"/>
    </row>
    <row r="45" spans="2:4" ht="15">
      <c r="B45" s="60"/>
      <c r="C45" s="12" t="s">
        <v>115</v>
      </c>
      <c r="D45" s="58"/>
    </row>
    <row r="46" spans="2:4" ht="15">
      <c r="B46" s="60"/>
      <c r="C46" s="2" t="s">
        <v>33</v>
      </c>
      <c r="D46" s="58"/>
    </row>
    <row r="47" spans="2:4" ht="15">
      <c r="B47" s="60"/>
      <c r="C47" s="12" t="s">
        <v>116</v>
      </c>
      <c r="D47" s="58"/>
    </row>
    <row r="48" spans="2:5" ht="15.6" thickBot="1">
      <c r="B48" s="61"/>
      <c r="C48" s="62"/>
      <c r="D48" s="63"/>
      <c r="E48" s="64" t="str">
        <f aca="true" t="shared" si="0" ref="E48">UPPER(C48)</f>
        <v/>
      </c>
    </row>
  </sheetData>
  <hyperlinks>
    <hyperlink ref="C5" location="'Table 1'!A1" display="TABLE 1 - MARKET EFFICACY BY SCENARIO, TIME"/>
    <hyperlink ref="C7" location="'Table 1a'!A1" display="MARKET EFFICACY BY SCENARIO, APPLICATION, TIME"/>
    <hyperlink ref="C9" location="'Table 1b'!A1" display="MARKET EFFICACY BY SCENARIO, APPLICATION, LUMEN BIN, TIME"/>
    <hyperlink ref="C11" location="'Table 2'!A1" display="MARKET WATTAGE BY SCENARIO, TIME"/>
    <hyperlink ref="C13" location="'Table 2a'!A1" display="MARKET WATTAGE BY SCENARIO, APPLICATION, TIME"/>
    <hyperlink ref="C15" location="'Table 2b'!A1" display="MARKET WATT BY SCENARIO, APPLICATION, LUMEN BIN, TIME"/>
    <hyperlink ref="C17" location="'Table 3'!A1" display="AMW CONSUMPTION BY SCENARIO, TIME"/>
    <hyperlink ref="C19" location="'Table 4'!A1" display="AMW SAVINGS RELATIVE TO FROZEN BASELINE"/>
    <hyperlink ref="C21" location="'Table 4a'!A1" display="AMW SAVINGS RELATIVE TO RTF BASELINE"/>
    <hyperlink ref="C25" location="'Table 6'!A1" display="TABLE 6 - TECHNOLOGY SALES SHARES BY APPLICATION - FROZEN SCENARIO"/>
    <hyperlink ref="C27" location="'Table 7'!A1" display="TABLE 7 - TECHNOLOGY SALES MARKET SHARES BY YEAR - MARKET SCENARIO"/>
    <hyperlink ref="C29" location="'Table 8'!A1" display="TABLE 8 - TECHNOLOGY MIX IN STOCK OVER TIME"/>
    <hyperlink ref="C31" location="'Table 9'!A1" display="TABLE 9 - APPLICATION MIX IN STOCK BY HOUSING TYPE 2011"/>
    <hyperlink ref="C23" location="'Table 5'!A1" display="TABLE 5 - TECHNOLOGY SALES SHARES BY APPLICATION - MARKET SCENARIO"/>
    <hyperlink ref="C33" location="'Table 10'!A1" display="TABLE 10 - APPLICATION LAMP STOCK BY YEAR - MARKET SCNEARIO"/>
    <hyperlink ref="C37" location="'Table 12'!A1" display="TABLE 12 - LAMP STOCK BY TECHNOLOGY AND YEAR - MARKET SCENARIO"/>
    <hyperlink ref="C39" location="'Table 13'!A1" display="TABLE 13 - LAMP STOCK OUTFLOW BY TECHNOLOGY AND YEAR - MARKET SCENARIO"/>
    <hyperlink ref="C41" location="'Table 14'!A1" display="TABLE 14 - PROGRAM AND NEEA LAMPS BY YEAR"/>
    <hyperlink ref="C35" location="'Table 11'!A1" display="TABLE 11 - LAMP SALES BY TECHNOLOGY AND YEAR - MARKET SCENARIO"/>
    <hyperlink ref="C45" location="'Table 16'!A1" display="TABLE 16 - TECHNOLOGY STOCK SHARES BY APPLICATION - MARKET SCENARIO"/>
    <hyperlink ref="C47" location="'Table 17'!A1" display="TABLE 17 - TECHNOLOGY STOCK SHARES BY APPLICATION - FROZEN SCENARIO"/>
    <hyperlink ref="C43" location="'Table 15'!A1" display="TABLE 15 - APPLICATION SALES MARKET SHARES BY YEAR - MARKET SCENARIO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 topLeftCell="A1">
      <selection activeCell="C9" sqref="C9"/>
    </sheetView>
  </sheetViews>
  <sheetFormatPr defaultColWidth="8.8515625" defaultRowHeight="15"/>
  <cols>
    <col min="1" max="2" width="2.7109375" style="6" customWidth="1"/>
    <col min="3" max="3" width="19.57421875" style="6" customWidth="1"/>
    <col min="4" max="5" width="9.28125" style="6" bestFit="1" customWidth="1"/>
    <col min="6" max="9" width="9.00390625" style="6" bestFit="1" customWidth="1"/>
    <col min="10" max="10" width="2.7109375" style="6" customWidth="1"/>
    <col min="11" max="16384" width="8.8515625" style="6" customWidth="1"/>
  </cols>
  <sheetData>
    <row r="1" ht="15.6" thickBot="1"/>
    <row r="2" spans="2:10" ht="15">
      <c r="B2" s="28"/>
      <c r="C2" s="29"/>
      <c r="D2" s="29"/>
      <c r="E2" s="29"/>
      <c r="F2" s="29"/>
      <c r="G2" s="29"/>
      <c r="H2" s="29"/>
      <c r="I2" s="29"/>
      <c r="J2" s="30"/>
    </row>
    <row r="3" spans="2:10" ht="15">
      <c r="B3" s="31"/>
      <c r="C3" s="92" t="s">
        <v>72</v>
      </c>
      <c r="D3" s="92"/>
      <c r="E3" s="92"/>
      <c r="F3" s="92"/>
      <c r="G3" s="92"/>
      <c r="H3" s="92"/>
      <c r="I3" s="92"/>
      <c r="J3" s="32"/>
    </row>
    <row r="4" spans="2:10" ht="15">
      <c r="B4" s="31"/>
      <c r="C4" s="93" t="s">
        <v>36</v>
      </c>
      <c r="D4" s="93"/>
      <c r="E4" s="93"/>
      <c r="F4" s="93"/>
      <c r="G4" s="93"/>
      <c r="H4" s="93"/>
      <c r="I4" s="93"/>
      <c r="J4" s="32"/>
    </row>
    <row r="5" spans="2:10" ht="15">
      <c r="B5" s="31"/>
      <c r="C5" s="45"/>
      <c r="D5" s="45"/>
      <c r="E5" s="45"/>
      <c r="F5" s="45"/>
      <c r="G5" s="45"/>
      <c r="H5" s="45"/>
      <c r="I5" s="45"/>
      <c r="J5" s="32"/>
    </row>
    <row r="6" spans="2:10" ht="15">
      <c r="B6" s="31"/>
      <c r="C6" s="94" t="s">
        <v>73</v>
      </c>
      <c r="D6" s="94"/>
      <c r="E6" s="94"/>
      <c r="F6" s="94"/>
      <c r="G6" s="94"/>
      <c r="H6" s="94"/>
      <c r="I6" s="94"/>
      <c r="J6" s="32"/>
    </row>
    <row r="7" spans="2:10" ht="15">
      <c r="B7" s="31"/>
      <c r="C7" s="94"/>
      <c r="D7" s="94"/>
      <c r="E7" s="94"/>
      <c r="F7" s="94"/>
      <c r="G7" s="94"/>
      <c r="H7" s="94"/>
      <c r="I7" s="94"/>
      <c r="J7" s="32"/>
    </row>
    <row r="8" spans="2:10" ht="15">
      <c r="B8" s="31"/>
      <c r="C8" s="45"/>
      <c r="D8" s="45"/>
      <c r="E8" s="45"/>
      <c r="F8" s="45"/>
      <c r="G8" s="45"/>
      <c r="H8" s="45"/>
      <c r="I8" s="45"/>
      <c r="J8" s="32"/>
    </row>
    <row r="9" spans="2:10" ht="15.6" thickBot="1">
      <c r="B9" s="31"/>
      <c r="C9" s="66" t="s">
        <v>40</v>
      </c>
      <c r="D9" s="26">
        <v>2010</v>
      </c>
      <c r="E9" s="26">
        <v>2011</v>
      </c>
      <c r="F9" s="26">
        <v>2012</v>
      </c>
      <c r="G9" s="26">
        <v>2013</v>
      </c>
      <c r="H9" s="26">
        <v>2014</v>
      </c>
      <c r="I9" s="26">
        <v>2015</v>
      </c>
      <c r="J9" s="32"/>
    </row>
    <row r="10" spans="2:10" ht="15.6" thickBot="1">
      <c r="B10" s="31"/>
      <c r="C10" s="67" t="s">
        <v>13</v>
      </c>
      <c r="D10" s="7">
        <v>2.1667252247410134</v>
      </c>
      <c r="E10" s="7">
        <v>28.184227084465547</v>
      </c>
      <c r="F10" s="7">
        <v>64.09776673443332</v>
      </c>
      <c r="G10" s="7">
        <v>73.30147127975476</v>
      </c>
      <c r="H10" s="7">
        <v>68.80835744088029</v>
      </c>
      <c r="I10" s="7">
        <v>65.42101456750655</v>
      </c>
      <c r="J10" s="32"/>
    </row>
    <row r="11" spans="2:10" ht="15.6" thickBot="1">
      <c r="B11" s="31"/>
      <c r="C11" s="67" t="s">
        <v>14</v>
      </c>
      <c r="D11" s="7">
        <v>26.690658634556176</v>
      </c>
      <c r="E11" s="7">
        <v>42.24683612063688</v>
      </c>
      <c r="F11" s="7">
        <v>26.480396840071815</v>
      </c>
      <c r="G11" s="7">
        <v>24.056018661368824</v>
      </c>
      <c r="H11" s="7">
        <v>33.83976683953814</v>
      </c>
      <c r="I11" s="7">
        <v>28.511321796334524</v>
      </c>
      <c r="J11" s="32"/>
    </row>
    <row r="12" spans="2:10" ht="15.6" thickBot="1">
      <c r="B12" s="31"/>
      <c r="C12" s="67" t="s">
        <v>29</v>
      </c>
      <c r="D12" s="7">
        <v>13.434782332843834</v>
      </c>
      <c r="E12" s="7">
        <v>4.02152918689315</v>
      </c>
      <c r="F12" s="7">
        <v>3.9253225613228997</v>
      </c>
      <c r="G12" s="7">
        <v>3.871901929721467</v>
      </c>
      <c r="H12" s="7">
        <v>2.8277784981536755</v>
      </c>
      <c r="I12" s="7">
        <v>0</v>
      </c>
      <c r="J12" s="32"/>
    </row>
    <row r="13" spans="2:10" ht="15.6" thickBot="1">
      <c r="B13" s="31"/>
      <c r="C13" s="67" t="s">
        <v>30</v>
      </c>
      <c r="D13" s="7">
        <v>-37.958715742658995</v>
      </c>
      <c r="E13" s="7">
        <v>-18.084138223064482</v>
      </c>
      <c r="F13" s="7">
        <v>33.6920473330386</v>
      </c>
      <c r="G13" s="7">
        <v>45.37355068866447</v>
      </c>
      <c r="H13" s="7">
        <v>32.140812103188466</v>
      </c>
      <c r="I13" s="7">
        <v>36.90969277117202</v>
      </c>
      <c r="J13" s="32"/>
    </row>
    <row r="14" spans="2:10" ht="15.6" thickBot="1">
      <c r="B14" s="34"/>
      <c r="C14" s="33"/>
      <c r="D14" s="33"/>
      <c r="E14" s="33"/>
      <c r="F14" s="33"/>
      <c r="G14" s="33"/>
      <c r="H14" s="33"/>
      <c r="I14" s="33"/>
      <c r="J14" s="35"/>
    </row>
  </sheetData>
  <mergeCells count="3">
    <mergeCell ref="C3:I3"/>
    <mergeCell ref="C4:I4"/>
    <mergeCell ref="C6:I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 topLeftCell="A1"/>
  </sheetViews>
  <sheetFormatPr defaultColWidth="8.8515625" defaultRowHeight="15"/>
  <cols>
    <col min="1" max="2" width="2.7109375" style="6" customWidth="1"/>
    <col min="3" max="3" width="19.7109375" style="6" customWidth="1"/>
    <col min="4" max="9" width="8.8515625" style="6" customWidth="1"/>
    <col min="10" max="10" width="2.7109375" style="6" customWidth="1"/>
    <col min="11" max="16384" width="8.8515625" style="6" customWidth="1"/>
  </cols>
  <sheetData>
    <row r="1" ht="15.6" thickBot="1"/>
    <row r="2" spans="2:10" ht="15">
      <c r="B2" s="28"/>
      <c r="C2" s="43"/>
      <c r="D2" s="43"/>
      <c r="E2" s="43"/>
      <c r="F2" s="43"/>
      <c r="G2" s="43"/>
      <c r="H2" s="43"/>
      <c r="I2" s="43"/>
      <c r="J2" s="44"/>
    </row>
    <row r="3" spans="2:10" ht="15">
      <c r="B3" s="31"/>
      <c r="C3" s="92" t="s">
        <v>74</v>
      </c>
      <c r="D3" s="92"/>
      <c r="E3" s="92"/>
      <c r="F3" s="92"/>
      <c r="G3" s="92"/>
      <c r="H3" s="92"/>
      <c r="I3" s="92"/>
      <c r="J3" s="46"/>
    </row>
    <row r="4" spans="2:10" ht="15">
      <c r="B4" s="31"/>
      <c r="C4" s="93" t="s">
        <v>36</v>
      </c>
      <c r="D4" s="93"/>
      <c r="E4" s="93"/>
      <c r="F4" s="93"/>
      <c r="G4" s="93"/>
      <c r="H4" s="93"/>
      <c r="I4" s="93"/>
      <c r="J4" s="46"/>
    </row>
    <row r="5" spans="2:10" ht="15">
      <c r="B5" s="31"/>
      <c r="C5" s="45"/>
      <c r="D5" s="45"/>
      <c r="E5" s="45"/>
      <c r="F5" s="45"/>
      <c r="G5" s="45"/>
      <c r="H5" s="45"/>
      <c r="I5" s="45"/>
      <c r="J5" s="46"/>
    </row>
    <row r="6" spans="2:10" ht="15">
      <c r="B6" s="31"/>
      <c r="C6" s="94" t="s">
        <v>75</v>
      </c>
      <c r="D6" s="94"/>
      <c r="E6" s="94"/>
      <c r="F6" s="94"/>
      <c r="G6" s="94"/>
      <c r="H6" s="94"/>
      <c r="I6" s="94"/>
      <c r="J6" s="46"/>
    </row>
    <row r="7" spans="2:10" ht="15">
      <c r="B7" s="31"/>
      <c r="C7" s="94"/>
      <c r="D7" s="94"/>
      <c r="E7" s="94"/>
      <c r="F7" s="94"/>
      <c r="G7" s="94"/>
      <c r="H7" s="94"/>
      <c r="I7" s="94"/>
      <c r="J7" s="46"/>
    </row>
    <row r="8" spans="2:10" ht="15">
      <c r="B8" s="31"/>
      <c r="C8" s="45"/>
      <c r="D8" s="45"/>
      <c r="E8" s="45"/>
      <c r="F8" s="45"/>
      <c r="G8" s="45"/>
      <c r="H8" s="45"/>
      <c r="I8" s="45"/>
      <c r="J8" s="46"/>
    </row>
    <row r="9" spans="2:10" ht="15.6" thickBot="1">
      <c r="B9" s="31"/>
      <c r="C9" s="83" t="s">
        <v>40</v>
      </c>
      <c r="D9" s="26">
        <v>2010</v>
      </c>
      <c r="E9" s="26">
        <v>2011</v>
      </c>
      <c r="F9" s="26">
        <v>2012</v>
      </c>
      <c r="G9" s="26">
        <v>2013</v>
      </c>
      <c r="H9" s="26">
        <v>2014</v>
      </c>
      <c r="I9" s="26">
        <v>2015</v>
      </c>
      <c r="J9" s="46"/>
    </row>
    <row r="10" spans="2:10" ht="15.6" thickBot="1">
      <c r="B10" s="31"/>
      <c r="C10" s="84" t="s">
        <v>13</v>
      </c>
      <c r="D10" s="7">
        <v>74.72342610881606</v>
      </c>
      <c r="E10" s="7">
        <v>53.03580276585945</v>
      </c>
      <c r="F10" s="7">
        <v>77.0519514618245</v>
      </c>
      <c r="G10" s="7">
        <v>77.72142862692505</v>
      </c>
      <c r="H10" s="7">
        <v>-74.62625483474736</v>
      </c>
      <c r="I10" s="7">
        <v>-61.57812045707357</v>
      </c>
      <c r="J10" s="32"/>
    </row>
    <row r="11" spans="2:10" ht="15.6" thickBot="1">
      <c r="B11" s="31"/>
      <c r="C11" s="84" t="s">
        <v>14</v>
      </c>
      <c r="D11" s="7">
        <v>26.690658634556176</v>
      </c>
      <c r="E11" s="7">
        <v>42.24683612063688</v>
      </c>
      <c r="F11" s="7">
        <v>26.480396840071815</v>
      </c>
      <c r="G11" s="7">
        <v>24.056018661368824</v>
      </c>
      <c r="H11" s="7">
        <v>33.83976683953814</v>
      </c>
      <c r="I11" s="7">
        <v>28.511321796334524</v>
      </c>
      <c r="J11" s="32"/>
    </row>
    <row r="12" spans="2:10" ht="15.6" thickBot="1">
      <c r="B12" s="31"/>
      <c r="C12" s="84" t="s">
        <v>29</v>
      </c>
      <c r="D12" s="7">
        <v>13.434782332843834</v>
      </c>
      <c r="E12" s="7">
        <v>4.02152918689315</v>
      </c>
      <c r="F12" s="7">
        <v>3.9253225613228997</v>
      </c>
      <c r="G12" s="7">
        <v>3.871901929721467</v>
      </c>
      <c r="H12" s="7">
        <v>2.8277784981536755</v>
      </c>
      <c r="I12" s="7">
        <v>0</v>
      </c>
      <c r="J12" s="32"/>
    </row>
    <row r="13" spans="2:10" ht="15.6" thickBot="1">
      <c r="B13" s="31"/>
      <c r="C13" s="84" t="s">
        <v>30</v>
      </c>
      <c r="D13" s="7">
        <v>34.597985141416046</v>
      </c>
      <c r="E13" s="7">
        <v>6.767437458329423</v>
      </c>
      <c r="F13" s="7">
        <v>46.64623206042978</v>
      </c>
      <c r="G13" s="7">
        <v>49.793508035834755</v>
      </c>
      <c r="H13" s="7">
        <v>-111.29380017243918</v>
      </c>
      <c r="I13" s="7">
        <v>-90.0894422534081</v>
      </c>
      <c r="J13" s="32"/>
    </row>
    <row r="14" spans="2:10" ht="15.6" thickBot="1">
      <c r="B14" s="34"/>
      <c r="C14" s="33"/>
      <c r="D14" s="33"/>
      <c r="E14" s="33"/>
      <c r="F14" s="33"/>
      <c r="G14" s="33"/>
      <c r="H14" s="33"/>
      <c r="I14" s="33"/>
      <c r="J14" s="35"/>
    </row>
  </sheetData>
  <mergeCells count="3">
    <mergeCell ref="C3:I3"/>
    <mergeCell ref="C4:I4"/>
    <mergeCell ref="C6:I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 topLeftCell="A1"/>
  </sheetViews>
  <sheetFormatPr defaultColWidth="8.8515625" defaultRowHeight="15"/>
  <cols>
    <col min="1" max="2" width="2.7109375" style="6" customWidth="1"/>
    <col min="3" max="3" width="24.57421875" style="6" customWidth="1"/>
    <col min="4" max="4" width="12.00390625" style="6" bestFit="1" customWidth="1"/>
    <col min="5" max="11" width="8.8515625" style="6" customWidth="1"/>
    <col min="12" max="12" width="2.7109375" style="6" customWidth="1"/>
    <col min="13" max="16384" width="8.8515625" style="6" customWidth="1"/>
  </cols>
  <sheetData>
    <row r="1" ht="15.6" thickBot="1">
      <c r="C1" s="8"/>
    </row>
    <row r="2" spans="2:12" ht="15">
      <c r="B2" s="28"/>
      <c r="C2" s="37"/>
      <c r="D2" s="29"/>
      <c r="E2" s="29"/>
      <c r="F2" s="29"/>
      <c r="G2" s="29"/>
      <c r="H2" s="29"/>
      <c r="I2" s="29"/>
      <c r="J2" s="29"/>
      <c r="K2" s="29"/>
      <c r="L2" s="30"/>
    </row>
    <row r="3" spans="2:12" ht="15">
      <c r="B3" s="31"/>
      <c r="C3" s="95" t="s">
        <v>56</v>
      </c>
      <c r="D3" s="95"/>
      <c r="E3" s="95"/>
      <c r="F3" s="95"/>
      <c r="G3" s="95"/>
      <c r="H3" s="95"/>
      <c r="I3" s="95"/>
      <c r="J3" s="95"/>
      <c r="K3" s="95"/>
      <c r="L3" s="32"/>
    </row>
    <row r="4" spans="2:12" ht="15">
      <c r="B4" s="31"/>
      <c r="C4" s="94" t="s">
        <v>37</v>
      </c>
      <c r="D4" s="94"/>
      <c r="E4" s="94"/>
      <c r="F4" s="94"/>
      <c r="G4" s="94"/>
      <c r="H4" s="94"/>
      <c r="I4" s="94"/>
      <c r="J4" s="94"/>
      <c r="K4" s="94"/>
      <c r="L4" s="32"/>
    </row>
    <row r="5" spans="2:12" ht="15">
      <c r="B5" s="31"/>
      <c r="C5" s="45"/>
      <c r="D5" s="45"/>
      <c r="E5" s="45"/>
      <c r="F5" s="45"/>
      <c r="G5" s="45"/>
      <c r="H5" s="45"/>
      <c r="I5" s="45"/>
      <c r="J5" s="45"/>
      <c r="K5" s="45"/>
      <c r="L5" s="32"/>
    </row>
    <row r="6" spans="2:12" ht="15">
      <c r="B6" s="31"/>
      <c r="C6" s="94" t="s">
        <v>98</v>
      </c>
      <c r="D6" s="94"/>
      <c r="E6" s="94"/>
      <c r="F6" s="94"/>
      <c r="G6" s="94"/>
      <c r="H6" s="94"/>
      <c r="I6" s="94"/>
      <c r="J6" s="94"/>
      <c r="K6" s="94"/>
      <c r="L6" s="32"/>
    </row>
    <row r="7" spans="2:12" ht="15">
      <c r="B7" s="31"/>
      <c r="C7" s="94"/>
      <c r="D7" s="94"/>
      <c r="E7" s="94"/>
      <c r="F7" s="94"/>
      <c r="G7" s="94"/>
      <c r="H7" s="94"/>
      <c r="I7" s="94"/>
      <c r="J7" s="94"/>
      <c r="K7" s="94"/>
      <c r="L7" s="32"/>
    </row>
    <row r="8" spans="2:12" ht="15">
      <c r="B8" s="31"/>
      <c r="C8" s="45"/>
      <c r="D8" s="45"/>
      <c r="E8" s="45"/>
      <c r="F8" s="45"/>
      <c r="G8" s="45"/>
      <c r="H8" s="45"/>
      <c r="I8" s="45"/>
      <c r="J8" s="45"/>
      <c r="K8" s="45"/>
      <c r="L8" s="32"/>
    </row>
    <row r="9" spans="2:16" ht="15.6" thickBot="1">
      <c r="B9" s="31"/>
      <c r="C9" s="26" t="s">
        <v>3</v>
      </c>
      <c r="D9" s="26" t="s">
        <v>15</v>
      </c>
      <c r="E9" s="26">
        <v>2009</v>
      </c>
      <c r="F9" s="26">
        <v>2010</v>
      </c>
      <c r="G9" s="26">
        <v>2011</v>
      </c>
      <c r="H9" s="26">
        <v>2012</v>
      </c>
      <c r="I9" s="26">
        <v>2013</v>
      </c>
      <c r="J9" s="26">
        <v>2014</v>
      </c>
      <c r="K9" s="26">
        <v>2015</v>
      </c>
      <c r="L9" s="32"/>
      <c r="M9" s="9"/>
      <c r="N9" s="9"/>
      <c r="O9" s="9"/>
      <c r="P9" s="9"/>
    </row>
    <row r="10" spans="2:16" ht="15.6" thickBot="1">
      <c r="B10" s="31"/>
      <c r="C10" s="45" t="s">
        <v>5</v>
      </c>
      <c r="D10" s="45" t="s">
        <v>16</v>
      </c>
      <c r="E10" s="10">
        <v>0.01657524242110324</v>
      </c>
      <c r="F10" s="10">
        <v>0.01654826594350332</v>
      </c>
      <c r="G10" s="10">
        <v>0.019531922102840944</v>
      </c>
      <c r="H10" s="10">
        <v>0.0641850407847379</v>
      </c>
      <c r="I10" s="10">
        <v>0.10949479650506751</v>
      </c>
      <c r="J10" s="10">
        <v>0.09888749800666456</v>
      </c>
      <c r="K10" s="10">
        <v>0.0954896863902808</v>
      </c>
      <c r="L10" s="32"/>
      <c r="M10" s="11"/>
      <c r="N10" s="11"/>
      <c r="O10" s="11"/>
      <c r="P10" s="11"/>
    </row>
    <row r="11" spans="2:16" ht="15.6" thickBot="1">
      <c r="B11" s="31"/>
      <c r="C11" s="45" t="s">
        <v>5</v>
      </c>
      <c r="D11" s="45" t="s">
        <v>17</v>
      </c>
      <c r="E11" s="10">
        <v>0.005545487525848424</v>
      </c>
      <c r="F11" s="10">
        <v>0.005852899270740903</v>
      </c>
      <c r="G11" s="10">
        <v>0.02006323695428523</v>
      </c>
      <c r="H11" s="10">
        <v>0.0208017910634282</v>
      </c>
      <c r="I11" s="10">
        <v>0.029120667711199234</v>
      </c>
      <c r="J11" s="10">
        <v>0.025726929187323104</v>
      </c>
      <c r="K11" s="10">
        <v>0.03708875367449315</v>
      </c>
      <c r="L11" s="32"/>
      <c r="M11" s="11"/>
      <c r="N11" s="11"/>
      <c r="O11" s="11"/>
      <c r="P11" s="11"/>
    </row>
    <row r="12" spans="2:16" ht="15.6" thickBot="1">
      <c r="B12" s="31"/>
      <c r="C12" s="45" t="s">
        <v>5</v>
      </c>
      <c r="D12" s="45" t="s">
        <v>18</v>
      </c>
      <c r="E12" s="10">
        <v>0.9778771560413176</v>
      </c>
      <c r="F12" s="10">
        <v>0.9775937829757457</v>
      </c>
      <c r="G12" s="10">
        <v>0.9579808602109698</v>
      </c>
      <c r="H12" s="10">
        <v>0.9125855103319293</v>
      </c>
      <c r="I12" s="10">
        <v>0.7713717176161269</v>
      </c>
      <c r="J12" s="10">
        <v>0.7657922271740131</v>
      </c>
      <c r="K12" s="10">
        <v>0.6491001928925939</v>
      </c>
      <c r="L12" s="32"/>
      <c r="M12" s="11"/>
      <c r="N12" s="11"/>
      <c r="O12" s="11"/>
      <c r="P12" s="11"/>
    </row>
    <row r="13" spans="2:16" ht="15.6" thickBot="1">
      <c r="B13" s="31"/>
      <c r="C13" s="45" t="s">
        <v>5</v>
      </c>
      <c r="D13" s="45" t="s">
        <v>19</v>
      </c>
      <c r="E13" s="10">
        <v>2.114011730695617E-06</v>
      </c>
      <c r="F13" s="10">
        <v>5.051810010074551E-06</v>
      </c>
      <c r="G13" s="10">
        <v>0.002423980731904003</v>
      </c>
      <c r="H13" s="10">
        <v>0.0024276578199045537</v>
      </c>
      <c r="I13" s="10">
        <v>0.09001281816760638</v>
      </c>
      <c r="J13" s="10">
        <v>0.1095933456319992</v>
      </c>
      <c r="K13" s="10">
        <v>0.21832136704263205</v>
      </c>
      <c r="L13" s="32"/>
      <c r="M13" s="11"/>
      <c r="N13" s="11"/>
      <c r="O13" s="11"/>
      <c r="P13" s="11"/>
    </row>
    <row r="14" spans="2:16" ht="15.6" thickBot="1">
      <c r="B14" s="31"/>
      <c r="C14" s="45" t="s">
        <v>6</v>
      </c>
      <c r="D14" s="45" t="s">
        <v>16</v>
      </c>
      <c r="E14" s="10">
        <v>0.30243059699057595</v>
      </c>
      <c r="F14" s="10">
        <v>0.2985789258608851</v>
      </c>
      <c r="G14" s="10">
        <v>0.3314917590151151</v>
      </c>
      <c r="H14" s="10">
        <v>0.43192505081073446</v>
      </c>
      <c r="I14" s="10">
        <v>0.353962467698266</v>
      </c>
      <c r="J14" s="10">
        <v>0.3188507686373087</v>
      </c>
      <c r="K14" s="10">
        <v>0.28186517905566666</v>
      </c>
      <c r="L14" s="32"/>
      <c r="M14" s="11"/>
      <c r="N14" s="11"/>
      <c r="O14" s="11"/>
      <c r="P14" s="11"/>
    </row>
    <row r="15" spans="2:16" ht="15.6" thickBot="1">
      <c r="B15" s="31"/>
      <c r="C15" s="45" t="s">
        <v>6</v>
      </c>
      <c r="D15" s="45" t="s">
        <v>17</v>
      </c>
      <c r="E15" s="10">
        <v>0.0005159184391235731</v>
      </c>
      <c r="F15" s="10">
        <v>0.000612388964342331</v>
      </c>
      <c r="G15" s="10">
        <v>0.00452126483350545</v>
      </c>
      <c r="H15" s="10">
        <v>0.07102375272633672</v>
      </c>
      <c r="I15" s="10">
        <v>0.20099225357920117</v>
      </c>
      <c r="J15" s="10">
        <v>0.33742306572687897</v>
      </c>
      <c r="K15" s="10">
        <v>0.3707644937882909</v>
      </c>
      <c r="L15" s="32"/>
      <c r="M15" s="11"/>
      <c r="N15" s="11"/>
      <c r="O15" s="11"/>
      <c r="P15" s="11"/>
    </row>
    <row r="16" spans="2:16" ht="15.6" thickBot="1">
      <c r="B16" s="31"/>
      <c r="C16" s="45" t="s">
        <v>6</v>
      </c>
      <c r="D16" s="45" t="s">
        <v>18</v>
      </c>
      <c r="E16" s="10">
        <v>0.6970308571339715</v>
      </c>
      <c r="F16" s="10">
        <v>0.7007518205237985</v>
      </c>
      <c r="G16" s="10">
        <v>0.654692845408868</v>
      </c>
      <c r="H16" s="10">
        <v>0.4761184578663184</v>
      </c>
      <c r="I16" s="10">
        <v>0.35999744431134517</v>
      </c>
      <c r="J16" s="10">
        <v>0.19864915434396568</v>
      </c>
      <c r="K16" s="10">
        <v>0.08184077733914115</v>
      </c>
      <c r="L16" s="32"/>
      <c r="M16" s="11"/>
      <c r="N16" s="11"/>
      <c r="O16" s="11"/>
      <c r="P16" s="11"/>
    </row>
    <row r="17" spans="2:16" ht="15.6" thickBot="1">
      <c r="B17" s="31"/>
      <c r="C17" s="45" t="s">
        <v>6</v>
      </c>
      <c r="D17" s="45" t="s">
        <v>19</v>
      </c>
      <c r="E17" s="10">
        <v>2.2627436329013738E-05</v>
      </c>
      <c r="F17" s="10">
        <v>5.68646509740422E-05</v>
      </c>
      <c r="G17" s="10">
        <v>0.009294130742511467</v>
      </c>
      <c r="H17" s="10">
        <v>0.020932738596610295</v>
      </c>
      <c r="I17" s="10">
        <v>0.08504783441118773</v>
      </c>
      <c r="J17" s="10">
        <v>0.14507701129184677</v>
      </c>
      <c r="K17" s="10">
        <v>0.2655295498169013</v>
      </c>
      <c r="L17" s="32"/>
      <c r="M17" s="11"/>
      <c r="N17" s="11"/>
      <c r="O17" s="11"/>
      <c r="P17" s="11"/>
    </row>
    <row r="18" spans="2:16" ht="15.6" thickBot="1">
      <c r="B18" s="31"/>
      <c r="C18" s="45" t="s">
        <v>7</v>
      </c>
      <c r="D18" s="45" t="s">
        <v>16</v>
      </c>
      <c r="E18" s="10">
        <v>0.12223723423294088</v>
      </c>
      <c r="F18" s="10">
        <v>0.14225553471806282</v>
      </c>
      <c r="G18" s="10">
        <v>0.15813994785033403</v>
      </c>
      <c r="H18" s="10">
        <v>0.15739950835362196</v>
      </c>
      <c r="I18" s="10">
        <v>0.13441309437805152</v>
      </c>
      <c r="J18" s="10">
        <v>0.11202395432934115</v>
      </c>
      <c r="K18" s="10">
        <v>0.07765131106549117</v>
      </c>
      <c r="L18" s="32"/>
      <c r="M18" s="11"/>
      <c r="N18" s="11"/>
      <c r="O18" s="11"/>
      <c r="P18" s="11"/>
    </row>
    <row r="19" spans="2:16" ht="15.6" thickBot="1">
      <c r="B19" s="31"/>
      <c r="C19" s="45" t="s">
        <v>7</v>
      </c>
      <c r="D19" s="45" t="s">
        <v>17</v>
      </c>
      <c r="E19" s="10">
        <v>0.0024192596685764056</v>
      </c>
      <c r="F19" s="10">
        <v>0.0024391911255969814</v>
      </c>
      <c r="G19" s="10">
        <v>0.019911786024747552</v>
      </c>
      <c r="H19" s="10">
        <v>0.020000930283486328</v>
      </c>
      <c r="I19" s="10">
        <v>0.14168474445097612</v>
      </c>
      <c r="J19" s="10">
        <v>0.054692533973435445</v>
      </c>
      <c r="K19" s="10">
        <v>0.11200461348724103</v>
      </c>
      <c r="L19" s="32"/>
      <c r="M19" s="11"/>
      <c r="N19" s="11"/>
      <c r="O19" s="11"/>
      <c r="P19" s="11"/>
    </row>
    <row r="20" spans="2:16" ht="15.6" thickBot="1">
      <c r="B20" s="31"/>
      <c r="C20" s="45" t="s">
        <v>7</v>
      </c>
      <c r="D20" s="45" t="s">
        <v>18</v>
      </c>
      <c r="E20" s="10">
        <v>0.8753381766326594</v>
      </c>
      <c r="F20" s="10">
        <v>0.8552868140611868</v>
      </c>
      <c r="G20" s="10">
        <v>0.8168905978750302</v>
      </c>
      <c r="H20" s="10">
        <v>0.8175192501373044</v>
      </c>
      <c r="I20" s="10">
        <v>0.6360637488325364</v>
      </c>
      <c r="J20" s="10">
        <v>0.7140253747008781</v>
      </c>
      <c r="K20" s="10">
        <v>0.5201672913224067</v>
      </c>
      <c r="L20" s="32"/>
      <c r="M20" s="11"/>
      <c r="N20" s="11"/>
      <c r="O20" s="11"/>
      <c r="P20" s="11"/>
    </row>
    <row r="21" spans="2:16" ht="15.6" thickBot="1">
      <c r="B21" s="31"/>
      <c r="C21" s="45" t="s">
        <v>7</v>
      </c>
      <c r="D21" s="45" t="s">
        <v>19</v>
      </c>
      <c r="E21" s="10">
        <v>5.329465823288473E-06</v>
      </c>
      <c r="F21" s="10">
        <v>1.846009515337023E-05</v>
      </c>
      <c r="G21" s="10">
        <v>0.005057668249888184</v>
      </c>
      <c r="H21" s="10">
        <v>0.005080311225587227</v>
      </c>
      <c r="I21" s="10">
        <v>0.087838412338436</v>
      </c>
      <c r="J21" s="10">
        <v>0.1192581369963452</v>
      </c>
      <c r="K21" s="10">
        <v>0.29017678412486103</v>
      </c>
      <c r="L21" s="32"/>
      <c r="M21" s="11"/>
      <c r="N21" s="11"/>
      <c r="O21" s="11"/>
      <c r="P21" s="11"/>
    </row>
    <row r="22" spans="2:16" ht="15.6" thickBot="1">
      <c r="B22" s="31"/>
      <c r="C22" s="45" t="s">
        <v>8</v>
      </c>
      <c r="D22" s="45" t="s">
        <v>20</v>
      </c>
      <c r="E22" s="10">
        <v>0.6501234578512137</v>
      </c>
      <c r="F22" s="10">
        <v>0.658897871638954</v>
      </c>
      <c r="G22" s="10">
        <v>0.6599609851255787</v>
      </c>
      <c r="H22" s="10">
        <v>0.68238155407126</v>
      </c>
      <c r="I22" s="10">
        <v>0.645018077289684</v>
      </c>
      <c r="J22" s="10">
        <v>0.571188340662559</v>
      </c>
      <c r="K22" s="10">
        <v>0.70004772681726</v>
      </c>
      <c r="L22" s="32"/>
      <c r="M22" s="11"/>
      <c r="N22" s="11"/>
      <c r="O22" s="11"/>
      <c r="P22" s="11"/>
    </row>
    <row r="23" spans="2:16" ht="15.6" thickBot="1">
      <c r="B23" s="31"/>
      <c r="C23" s="45" t="s">
        <v>8</v>
      </c>
      <c r="D23" s="45" t="s">
        <v>21</v>
      </c>
      <c r="E23" s="10">
        <v>0.3498765421487864</v>
      </c>
      <c r="F23" s="10">
        <v>0.34110212836104614</v>
      </c>
      <c r="G23" s="10">
        <v>0.34003901487442134</v>
      </c>
      <c r="H23" s="10">
        <v>0.31761844592874</v>
      </c>
      <c r="I23" s="10">
        <v>0.354981922710316</v>
      </c>
      <c r="J23" s="10">
        <v>0.42881165933744103</v>
      </c>
      <c r="K23" s="10">
        <v>0.29995227318274</v>
      </c>
      <c r="L23" s="32"/>
      <c r="M23" s="11"/>
      <c r="N23" s="11"/>
      <c r="O23" s="11"/>
      <c r="P23" s="11"/>
    </row>
    <row r="24" spans="2:16" ht="15.6" thickBot="1">
      <c r="B24" s="31"/>
      <c r="C24" s="45" t="s">
        <v>9</v>
      </c>
      <c r="D24" s="45" t="s">
        <v>16</v>
      </c>
      <c r="E24" s="10">
        <v>0.27268165604473893</v>
      </c>
      <c r="F24" s="10">
        <v>0.29989917481265077</v>
      </c>
      <c r="G24" s="10">
        <v>0.3259846286117773</v>
      </c>
      <c r="H24" s="10">
        <v>0.43874183945026524</v>
      </c>
      <c r="I24" s="10">
        <v>0.3785088197681604</v>
      </c>
      <c r="J24" s="10">
        <v>0.3249804408136844</v>
      </c>
      <c r="K24" s="10">
        <v>0.29257106647664927</v>
      </c>
      <c r="L24" s="32"/>
      <c r="M24" s="11"/>
      <c r="N24" s="11"/>
      <c r="O24" s="11"/>
      <c r="P24" s="11"/>
    </row>
    <row r="25" spans="2:16" ht="15.6" thickBot="1">
      <c r="B25" s="31"/>
      <c r="C25" s="45" t="s">
        <v>9</v>
      </c>
      <c r="D25" s="45" t="s">
        <v>17</v>
      </c>
      <c r="E25" s="10">
        <v>0.001596191067590594</v>
      </c>
      <c r="F25" s="10">
        <v>0.001805365867997971</v>
      </c>
      <c r="G25" s="10">
        <v>0.0052986983247625494</v>
      </c>
      <c r="H25" s="10">
        <v>0.07025516352521766</v>
      </c>
      <c r="I25" s="10">
        <v>0.21637294087893685</v>
      </c>
      <c r="J25" s="10">
        <v>0.3472016316803101</v>
      </c>
      <c r="K25" s="10">
        <v>0.37825297062584695</v>
      </c>
      <c r="L25" s="32"/>
      <c r="M25" s="11"/>
      <c r="N25" s="11"/>
      <c r="O25" s="11"/>
      <c r="P25" s="11"/>
    </row>
    <row r="26" spans="2:16" ht="15.6" thickBot="1">
      <c r="B26" s="31"/>
      <c r="C26" s="45" t="s">
        <v>9</v>
      </c>
      <c r="D26" s="45" t="s">
        <v>18</v>
      </c>
      <c r="E26" s="10">
        <v>0.7256861808570848</v>
      </c>
      <c r="F26" s="10">
        <v>0.6982134406107289</v>
      </c>
      <c r="G26" s="10">
        <v>0.660330258878879</v>
      </c>
      <c r="H26" s="10">
        <v>0.4725700975396137</v>
      </c>
      <c r="I26" s="10">
        <v>0.32776256394031666</v>
      </c>
      <c r="J26" s="10">
        <v>0.18941229000200016</v>
      </c>
      <c r="K26" s="10">
        <v>0.07802663921829996</v>
      </c>
      <c r="L26" s="32"/>
      <c r="M26" s="11"/>
      <c r="N26" s="11"/>
      <c r="O26" s="11"/>
      <c r="P26" s="11"/>
    </row>
    <row r="27" spans="2:16" ht="15.6" thickBot="1">
      <c r="B27" s="31"/>
      <c r="C27" s="45" t="s">
        <v>9</v>
      </c>
      <c r="D27" s="45" t="s">
        <v>19</v>
      </c>
      <c r="E27" s="10">
        <v>3.597203058555366E-05</v>
      </c>
      <c r="F27" s="10">
        <v>8.201870862241216E-05</v>
      </c>
      <c r="G27" s="10">
        <v>0.008386414184581241</v>
      </c>
      <c r="H27" s="10">
        <v>0.01843289948490343</v>
      </c>
      <c r="I27" s="10">
        <v>0.0773556754125861</v>
      </c>
      <c r="J27" s="10">
        <v>0.1384056375040054</v>
      </c>
      <c r="K27" s="10">
        <v>0.2511493236792037</v>
      </c>
      <c r="L27" s="32"/>
      <c r="M27" s="11"/>
      <c r="N27" s="11"/>
      <c r="O27" s="11"/>
      <c r="P27" s="11"/>
    </row>
    <row r="28" spans="2:16" ht="15.6" thickBot="1">
      <c r="B28" s="31"/>
      <c r="C28" s="45" t="s">
        <v>10</v>
      </c>
      <c r="D28" s="45" t="s">
        <v>16</v>
      </c>
      <c r="E28" s="10">
        <v>0.02261096837095354</v>
      </c>
      <c r="F28" s="10">
        <v>0.03426191768187733</v>
      </c>
      <c r="G28" s="10">
        <v>0.16876876105393288</v>
      </c>
      <c r="H28" s="10">
        <v>0.20656062584601545</v>
      </c>
      <c r="I28" s="10">
        <v>0.18648120002139132</v>
      </c>
      <c r="J28" s="10">
        <v>0.15608743192709393</v>
      </c>
      <c r="K28" s="10">
        <v>0.11742719978751784</v>
      </c>
      <c r="L28" s="32"/>
      <c r="M28" s="11"/>
      <c r="N28" s="11"/>
      <c r="O28" s="11"/>
      <c r="P28" s="11"/>
    </row>
    <row r="29" spans="2:16" ht="15.6" thickBot="1">
      <c r="B29" s="31"/>
      <c r="C29" s="45" t="s">
        <v>10</v>
      </c>
      <c r="D29" s="45" t="s">
        <v>17</v>
      </c>
      <c r="E29" s="10">
        <v>0.0374584908458598</v>
      </c>
      <c r="F29" s="10">
        <v>0.02818817931142979</v>
      </c>
      <c r="G29" s="10">
        <v>0.2278422090099646</v>
      </c>
      <c r="H29" s="10">
        <v>0.38858321825727304</v>
      </c>
      <c r="I29" s="10">
        <v>0.5281309993073381</v>
      </c>
      <c r="J29" s="10">
        <v>0.4644416489057095</v>
      </c>
      <c r="K29" s="10">
        <v>0.46006159447527867</v>
      </c>
      <c r="L29" s="32"/>
      <c r="M29" s="11"/>
      <c r="N29" s="11"/>
      <c r="O29" s="11"/>
      <c r="P29" s="11"/>
    </row>
    <row r="30" spans="2:16" ht="15.6" thickBot="1">
      <c r="B30" s="31"/>
      <c r="C30" s="45" t="s">
        <v>10</v>
      </c>
      <c r="D30" s="45" t="s">
        <v>18</v>
      </c>
      <c r="E30" s="10">
        <v>0.9399011285285449</v>
      </c>
      <c r="F30" s="10">
        <v>0.9374451536233402</v>
      </c>
      <c r="G30" s="10">
        <v>0.5812588200067618</v>
      </c>
      <c r="H30" s="10">
        <v>0.3447983917395107</v>
      </c>
      <c r="I30" s="10">
        <v>0.1939877748215983</v>
      </c>
      <c r="J30" s="10">
        <v>0.24344139279396804</v>
      </c>
      <c r="K30" s="10">
        <v>0.15412826997975768</v>
      </c>
      <c r="L30" s="32"/>
      <c r="M30" s="11"/>
      <c r="N30" s="11"/>
      <c r="O30" s="11"/>
      <c r="P30" s="11"/>
    </row>
    <row r="31" spans="2:16" ht="15.6" thickBot="1">
      <c r="B31" s="31"/>
      <c r="C31" s="45" t="s">
        <v>10</v>
      </c>
      <c r="D31" s="45" t="s">
        <v>19</v>
      </c>
      <c r="E31" s="10">
        <v>2.9412254641719314E-05</v>
      </c>
      <c r="F31" s="10">
        <v>0.00010474938335261415</v>
      </c>
      <c r="G31" s="10">
        <v>0.022130209929340873</v>
      </c>
      <c r="H31" s="10">
        <v>0.06005776415720087</v>
      </c>
      <c r="I31" s="10">
        <v>0.09140002584967218</v>
      </c>
      <c r="J31" s="10">
        <v>0.13602952637322857</v>
      </c>
      <c r="K31" s="10">
        <v>0.26838293575744576</v>
      </c>
      <c r="L31" s="32"/>
      <c r="M31" s="11"/>
      <c r="N31" s="11"/>
      <c r="O31" s="11"/>
      <c r="P31" s="11"/>
    </row>
    <row r="32" spans="2:16" ht="15.6" thickBot="1">
      <c r="B32" s="31"/>
      <c r="C32" s="45" t="s">
        <v>11</v>
      </c>
      <c r="D32" s="45" t="s">
        <v>16</v>
      </c>
      <c r="E32" s="10">
        <v>0.028957491343350905</v>
      </c>
      <c r="F32" s="10">
        <v>0.028116861525009567</v>
      </c>
      <c r="G32" s="10">
        <v>0.15398895825925038</v>
      </c>
      <c r="H32" s="10">
        <v>0.2131212055794591</v>
      </c>
      <c r="I32" s="10">
        <v>0.2017690867117522</v>
      </c>
      <c r="J32" s="10">
        <v>0.1649638756510044</v>
      </c>
      <c r="K32" s="10">
        <v>0.10545808360050427</v>
      </c>
      <c r="L32" s="32"/>
      <c r="M32" s="11"/>
      <c r="N32" s="11"/>
      <c r="O32" s="11"/>
      <c r="P32" s="11"/>
    </row>
    <row r="33" spans="2:16" ht="15.6" thickBot="1">
      <c r="B33" s="31"/>
      <c r="C33" s="45" t="s">
        <v>11</v>
      </c>
      <c r="D33" s="45" t="s">
        <v>17</v>
      </c>
      <c r="E33" s="10">
        <v>0.0226525687463785</v>
      </c>
      <c r="F33" s="10">
        <v>0.022825879398637425</v>
      </c>
      <c r="G33" s="10">
        <v>0.12408794011340303</v>
      </c>
      <c r="H33" s="10">
        <v>0.21335759089125614</v>
      </c>
      <c r="I33" s="10">
        <v>0.3092574692408791</v>
      </c>
      <c r="J33" s="10">
        <v>0.24844966117061548</v>
      </c>
      <c r="K33" s="10">
        <v>0.2522734304003779</v>
      </c>
      <c r="L33" s="32"/>
      <c r="M33" s="11"/>
      <c r="N33" s="11"/>
      <c r="O33" s="11"/>
      <c r="P33" s="11"/>
    </row>
    <row r="34" spans="2:16" ht="15.6" thickBot="1">
      <c r="B34" s="31"/>
      <c r="C34" s="45" t="s">
        <v>11</v>
      </c>
      <c r="D34" s="45" t="s">
        <v>18</v>
      </c>
      <c r="E34" s="10">
        <v>0.9483010814398094</v>
      </c>
      <c r="F34" s="10">
        <v>0.9488291565340975</v>
      </c>
      <c r="G34" s="10">
        <v>0.6825644271871872</v>
      </c>
      <c r="H34" s="10">
        <v>0.49819678589361893</v>
      </c>
      <c r="I34" s="10">
        <v>0.37504749482794597</v>
      </c>
      <c r="J34" s="10">
        <v>0.3883330785593564</v>
      </c>
      <c r="K34" s="10">
        <v>0.29685839529170915</v>
      </c>
      <c r="L34" s="32"/>
      <c r="M34" s="11"/>
      <c r="N34" s="11"/>
      <c r="O34" s="11"/>
      <c r="P34" s="11"/>
    </row>
    <row r="35" spans="2:16" ht="15.6" thickBot="1">
      <c r="B35" s="31"/>
      <c r="C35" s="45" t="s">
        <v>11</v>
      </c>
      <c r="D35" s="45" t="s">
        <v>19</v>
      </c>
      <c r="E35" s="10">
        <v>8.885847046120025E-05</v>
      </c>
      <c r="F35" s="10">
        <v>0.000228102542255458</v>
      </c>
      <c r="G35" s="10">
        <v>0.03935867444015946</v>
      </c>
      <c r="H35" s="10">
        <v>0.07532441763566586</v>
      </c>
      <c r="I35" s="10">
        <v>0.11392594921942283</v>
      </c>
      <c r="J35" s="10">
        <v>0.19825338461902375</v>
      </c>
      <c r="K35" s="10">
        <v>0.34541009070740875</v>
      </c>
      <c r="L35" s="32"/>
      <c r="M35" s="11"/>
      <c r="N35" s="11"/>
      <c r="O35" s="11"/>
      <c r="P35" s="11"/>
    </row>
    <row r="36" spans="2:16" ht="15.6" thickBot="1">
      <c r="B36" s="31"/>
      <c r="C36" s="45" t="s">
        <v>12</v>
      </c>
      <c r="D36" s="45" t="s">
        <v>16</v>
      </c>
      <c r="E36" s="10">
        <v>0.09401039547440972</v>
      </c>
      <c r="F36" s="10">
        <v>0.09608806726310647</v>
      </c>
      <c r="G36" s="10">
        <v>0.09852012215370598</v>
      </c>
      <c r="H36" s="10">
        <v>0.11143357107843402</v>
      </c>
      <c r="I36" s="10">
        <v>0.10597559120298496</v>
      </c>
      <c r="J36" s="10">
        <v>0.08015173605120286</v>
      </c>
      <c r="K36" s="10">
        <v>0.07238562231175187</v>
      </c>
      <c r="L36" s="32"/>
      <c r="M36" s="11"/>
      <c r="N36" s="11"/>
      <c r="O36" s="11"/>
      <c r="P36" s="11"/>
    </row>
    <row r="37" spans="2:16" ht="15.6" thickBot="1">
      <c r="B37" s="31"/>
      <c r="C37" s="45" t="s">
        <v>12</v>
      </c>
      <c r="D37" s="45" t="s">
        <v>17</v>
      </c>
      <c r="E37" s="10">
        <v>0.004195709263985817</v>
      </c>
      <c r="F37" s="10">
        <v>0.006038980686849084</v>
      </c>
      <c r="G37" s="10">
        <v>0.014144604146323224</v>
      </c>
      <c r="H37" s="10">
        <v>0.021517416929274842</v>
      </c>
      <c r="I37" s="10">
        <v>0.12075314847775769</v>
      </c>
      <c r="J37" s="10">
        <v>0.03423697985959402</v>
      </c>
      <c r="K37" s="10">
        <v>0.051760298359110835</v>
      </c>
      <c r="L37" s="32"/>
      <c r="M37" s="11"/>
      <c r="N37" s="11"/>
      <c r="O37" s="11"/>
      <c r="P37" s="11"/>
    </row>
    <row r="38" spans="2:16" ht="15.6" thickBot="1">
      <c r="B38" s="31"/>
      <c r="C38" s="45" t="s">
        <v>12</v>
      </c>
      <c r="D38" s="45" t="s">
        <v>18</v>
      </c>
      <c r="E38" s="10">
        <v>0.9017938952616045</v>
      </c>
      <c r="F38" s="10">
        <v>0.8978729520500444</v>
      </c>
      <c r="G38" s="10">
        <v>0.8873352736999708</v>
      </c>
      <c r="H38" s="10">
        <v>0.867049011992291</v>
      </c>
      <c r="I38" s="10">
        <v>0.7719836058492198</v>
      </c>
      <c r="J38" s="10">
        <v>0.8313397170255273</v>
      </c>
      <c r="K38" s="10">
        <v>0.8470088973946555</v>
      </c>
      <c r="L38" s="32"/>
      <c r="M38" s="11"/>
      <c r="N38" s="11"/>
      <c r="O38" s="11"/>
      <c r="P38" s="11"/>
    </row>
    <row r="39" spans="2:16" ht="15.6" thickBot="1">
      <c r="B39" s="31"/>
      <c r="C39" s="45" t="s">
        <v>12</v>
      </c>
      <c r="D39" s="45" t="s">
        <v>19</v>
      </c>
      <c r="E39" s="10">
        <v>0</v>
      </c>
      <c r="F39" s="10">
        <v>0</v>
      </c>
      <c r="G39" s="10">
        <v>0</v>
      </c>
      <c r="H39" s="10">
        <v>0</v>
      </c>
      <c r="I39" s="10">
        <v>0.0012876544700374764</v>
      </c>
      <c r="J39" s="10">
        <v>0.05427156706367576</v>
      </c>
      <c r="K39" s="10">
        <v>0.028845181934481805</v>
      </c>
      <c r="L39" s="32"/>
      <c r="M39" s="11"/>
      <c r="N39" s="11"/>
      <c r="O39" s="11"/>
      <c r="P39" s="11"/>
    </row>
    <row r="40" spans="2:12" ht="15.6" thickBot="1"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5"/>
    </row>
  </sheetData>
  <mergeCells count="3">
    <mergeCell ref="C3:K3"/>
    <mergeCell ref="C4:K4"/>
    <mergeCell ref="C6:K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workbookViewId="0" topLeftCell="A1"/>
  </sheetViews>
  <sheetFormatPr defaultColWidth="8.8515625" defaultRowHeight="15"/>
  <cols>
    <col min="1" max="2" width="2.7109375" style="6" customWidth="1"/>
    <col min="3" max="3" width="24.28125" style="6" customWidth="1"/>
    <col min="4" max="4" width="12.00390625" style="6" bestFit="1" customWidth="1"/>
    <col min="5" max="11" width="8.8515625" style="6" customWidth="1"/>
    <col min="12" max="12" width="2.7109375" style="6" customWidth="1"/>
    <col min="13" max="16384" width="8.8515625" style="6" customWidth="1"/>
  </cols>
  <sheetData>
    <row r="1" ht="15.6" thickBot="1">
      <c r="C1" s="8"/>
    </row>
    <row r="2" spans="2:12" ht="15">
      <c r="B2" s="28"/>
      <c r="C2" s="37"/>
      <c r="D2" s="29"/>
      <c r="E2" s="29"/>
      <c r="F2" s="29"/>
      <c r="G2" s="29"/>
      <c r="H2" s="29"/>
      <c r="I2" s="29"/>
      <c r="J2" s="29"/>
      <c r="K2" s="29"/>
      <c r="L2" s="30"/>
    </row>
    <row r="3" spans="2:12" ht="15">
      <c r="B3" s="31"/>
      <c r="C3" s="92" t="s">
        <v>76</v>
      </c>
      <c r="D3" s="92"/>
      <c r="E3" s="92"/>
      <c r="F3" s="92"/>
      <c r="G3" s="92"/>
      <c r="H3" s="92"/>
      <c r="I3" s="92"/>
      <c r="J3" s="92"/>
      <c r="K3" s="92"/>
      <c r="L3" s="32"/>
    </row>
    <row r="4" spans="2:12" ht="15">
      <c r="B4" s="31"/>
      <c r="C4" s="93" t="s">
        <v>37</v>
      </c>
      <c r="D4" s="93"/>
      <c r="E4" s="93"/>
      <c r="F4" s="93"/>
      <c r="G4" s="93"/>
      <c r="H4" s="93"/>
      <c r="I4" s="93"/>
      <c r="J4" s="93"/>
      <c r="K4" s="93"/>
      <c r="L4" s="32"/>
    </row>
    <row r="5" spans="2:12" ht="15">
      <c r="B5" s="31"/>
      <c r="C5" s="45"/>
      <c r="D5" s="45"/>
      <c r="E5" s="45"/>
      <c r="F5" s="45"/>
      <c r="G5" s="45"/>
      <c r="H5" s="45"/>
      <c r="I5" s="45"/>
      <c r="J5" s="45"/>
      <c r="K5" s="45"/>
      <c r="L5" s="32"/>
    </row>
    <row r="6" spans="2:12" ht="15">
      <c r="B6" s="31"/>
      <c r="C6" s="94" t="s">
        <v>97</v>
      </c>
      <c r="D6" s="94"/>
      <c r="E6" s="94"/>
      <c r="F6" s="94"/>
      <c r="G6" s="94"/>
      <c r="H6" s="94"/>
      <c r="I6" s="94"/>
      <c r="J6" s="94"/>
      <c r="K6" s="94"/>
      <c r="L6" s="32"/>
    </row>
    <row r="7" spans="2:12" ht="15">
      <c r="B7" s="31"/>
      <c r="C7" s="94"/>
      <c r="D7" s="94"/>
      <c r="E7" s="94"/>
      <c r="F7" s="94"/>
      <c r="G7" s="94"/>
      <c r="H7" s="94"/>
      <c r="I7" s="94"/>
      <c r="J7" s="94"/>
      <c r="K7" s="94"/>
      <c r="L7" s="32"/>
    </row>
    <row r="8" spans="2:12" ht="15">
      <c r="B8" s="31"/>
      <c r="C8" s="45"/>
      <c r="D8" s="45"/>
      <c r="E8" s="45"/>
      <c r="F8" s="45"/>
      <c r="G8" s="45"/>
      <c r="H8" s="45"/>
      <c r="I8" s="45"/>
      <c r="J8" s="45"/>
      <c r="K8" s="45"/>
      <c r="L8" s="32"/>
    </row>
    <row r="9" spans="2:16" ht="15.6" thickBot="1">
      <c r="B9" s="31"/>
      <c r="C9" s="26" t="s">
        <v>3</v>
      </c>
      <c r="D9" s="26" t="s">
        <v>15</v>
      </c>
      <c r="E9" s="26">
        <v>2009</v>
      </c>
      <c r="F9" s="26">
        <v>2010</v>
      </c>
      <c r="G9" s="26">
        <v>2011</v>
      </c>
      <c r="H9" s="26">
        <v>2012</v>
      </c>
      <c r="I9" s="26">
        <v>2013</v>
      </c>
      <c r="J9" s="26">
        <v>2014</v>
      </c>
      <c r="K9" s="26">
        <v>2015</v>
      </c>
      <c r="L9" s="32"/>
      <c r="M9" s="9"/>
      <c r="N9" s="9"/>
      <c r="O9" s="9"/>
      <c r="P9" s="9"/>
    </row>
    <row r="10" spans="2:16" ht="15.6" thickBot="1">
      <c r="B10" s="31"/>
      <c r="C10" s="45" t="s">
        <v>5</v>
      </c>
      <c r="D10" s="45" t="s">
        <v>16</v>
      </c>
      <c r="E10" s="10">
        <v>0.01657524242110324</v>
      </c>
      <c r="F10" s="10">
        <v>0.016584485834347393</v>
      </c>
      <c r="G10" s="10">
        <v>0.016631573533414806</v>
      </c>
      <c r="H10" s="10">
        <v>0.016613031346071047</v>
      </c>
      <c r="I10" s="10">
        <v>0.016649217013727444</v>
      </c>
      <c r="J10" s="10">
        <v>0.016653009463804685</v>
      </c>
      <c r="K10" s="10">
        <v>0.016718420569373327</v>
      </c>
      <c r="L10" s="32"/>
      <c r="M10" s="11"/>
      <c r="N10" s="11"/>
      <c r="O10" s="11"/>
      <c r="P10" s="11"/>
    </row>
    <row r="11" spans="2:16" ht="15.6" thickBot="1">
      <c r="B11" s="31"/>
      <c r="C11" s="45" t="s">
        <v>5</v>
      </c>
      <c r="D11" s="45" t="s">
        <v>17</v>
      </c>
      <c r="E11" s="10">
        <v>0.005545487525848424</v>
      </c>
      <c r="F11" s="10">
        <v>0.00533950247970942</v>
      </c>
      <c r="G11" s="10">
        <v>0.004731901515301113</v>
      </c>
      <c r="H11" s="10">
        <v>0.005473354525326154</v>
      </c>
      <c r="I11" s="10">
        <v>0.0051011520270046575</v>
      </c>
      <c r="J11" s="10">
        <v>0.005464453067459205</v>
      </c>
      <c r="K11" s="10">
        <v>0.0054335322075263785</v>
      </c>
      <c r="L11" s="32"/>
      <c r="M11" s="11"/>
      <c r="N11" s="11"/>
      <c r="O11" s="11"/>
      <c r="P11" s="11"/>
    </row>
    <row r="12" spans="2:16" ht="15.6" thickBot="1">
      <c r="B12" s="31"/>
      <c r="C12" s="45" t="s">
        <v>5</v>
      </c>
      <c r="D12" s="45" t="s">
        <v>18</v>
      </c>
      <c r="E12" s="10">
        <v>0.9778771560413176</v>
      </c>
      <c r="F12" s="10">
        <v>0.9780738970933864</v>
      </c>
      <c r="G12" s="10">
        <v>0.9786344086883815</v>
      </c>
      <c r="H12" s="10">
        <v>0.977911499988318</v>
      </c>
      <c r="I12" s="10">
        <v>0.9782475158116682</v>
      </c>
      <c r="J12" s="10">
        <v>0.9778804233890824</v>
      </c>
      <c r="K12" s="10">
        <v>0.9778459331949384</v>
      </c>
      <c r="L12" s="32"/>
      <c r="M12" s="11"/>
      <c r="N12" s="11"/>
      <c r="O12" s="11"/>
      <c r="P12" s="11"/>
    </row>
    <row r="13" spans="2:16" ht="15.6" thickBot="1">
      <c r="B13" s="31"/>
      <c r="C13" s="45" t="s">
        <v>5</v>
      </c>
      <c r="D13" s="45" t="s">
        <v>19</v>
      </c>
      <c r="E13" s="10">
        <v>2.114011730695617E-06</v>
      </c>
      <c r="F13" s="10">
        <v>2.1145925568127545E-06</v>
      </c>
      <c r="G13" s="10">
        <v>2.1162629025297017E-06</v>
      </c>
      <c r="H13" s="10">
        <v>2.1141402848356406E-06</v>
      </c>
      <c r="I13" s="10">
        <v>2.115147599662206E-06</v>
      </c>
      <c r="J13" s="10">
        <v>2.1140796537018337E-06</v>
      </c>
      <c r="K13" s="10">
        <v>2.114028161905544E-06</v>
      </c>
      <c r="L13" s="32"/>
      <c r="M13" s="11"/>
      <c r="N13" s="11"/>
      <c r="O13" s="11"/>
      <c r="P13" s="11"/>
    </row>
    <row r="14" spans="2:16" ht="15.6" thickBot="1">
      <c r="B14" s="31"/>
      <c r="C14" s="45" t="s">
        <v>6</v>
      </c>
      <c r="D14" s="45" t="s">
        <v>16</v>
      </c>
      <c r="E14" s="10">
        <v>0.30243059699057595</v>
      </c>
      <c r="F14" s="10">
        <v>0.3026388697922746</v>
      </c>
      <c r="G14" s="10">
        <v>0.30206821099803993</v>
      </c>
      <c r="H14" s="10">
        <v>0.30182941759349935</v>
      </c>
      <c r="I14" s="10">
        <v>0.3026466644687387</v>
      </c>
      <c r="J14" s="10">
        <v>0.3036689919595267</v>
      </c>
      <c r="K14" s="10">
        <v>0.305283008238259</v>
      </c>
      <c r="L14" s="32"/>
      <c r="M14" s="11"/>
      <c r="N14" s="11"/>
      <c r="O14" s="11"/>
      <c r="P14" s="11"/>
    </row>
    <row r="15" spans="2:16" ht="15.6" thickBot="1">
      <c r="B15" s="31"/>
      <c r="C15" s="45" t="s">
        <v>6</v>
      </c>
      <c r="D15" s="45" t="s">
        <v>17</v>
      </c>
      <c r="E15" s="10">
        <v>0.0005159184391235731</v>
      </c>
      <c r="F15" s="10">
        <v>0.0005180007165962755</v>
      </c>
      <c r="G15" s="10">
        <v>0.0005126280439464406</v>
      </c>
      <c r="H15" s="10">
        <v>0.0005116357414981891</v>
      </c>
      <c r="I15" s="10">
        <v>0.0005200264645450239</v>
      </c>
      <c r="J15" s="10">
        <v>0.0005306909886689541</v>
      </c>
      <c r="K15" s="10">
        <v>0.0005475811729589111</v>
      </c>
      <c r="L15" s="32"/>
      <c r="M15" s="11"/>
      <c r="N15" s="11"/>
      <c r="O15" s="11"/>
      <c r="P15" s="11"/>
    </row>
    <row r="16" spans="2:16" ht="15.6" thickBot="1">
      <c r="B16" s="31"/>
      <c r="C16" s="45" t="s">
        <v>6</v>
      </c>
      <c r="D16" s="45" t="s">
        <v>18</v>
      </c>
      <c r="E16" s="10">
        <v>0.6970308571339715</v>
      </c>
      <c r="F16" s="10">
        <v>0.6968205370322769</v>
      </c>
      <c r="G16" s="10">
        <v>0.6973965059601568</v>
      </c>
      <c r="H16" s="10">
        <v>0.6976363912002451</v>
      </c>
      <c r="I16" s="10">
        <v>0.6968109128728482</v>
      </c>
      <c r="J16" s="10">
        <v>0.695778136934036</v>
      </c>
      <c r="K16" s="10">
        <v>0.6941475769486778</v>
      </c>
      <c r="L16" s="32"/>
      <c r="M16" s="11"/>
      <c r="N16" s="11"/>
      <c r="O16" s="11"/>
      <c r="P16" s="11"/>
    </row>
    <row r="17" spans="2:16" ht="15.6" thickBot="1">
      <c r="B17" s="31"/>
      <c r="C17" s="45" t="s">
        <v>6</v>
      </c>
      <c r="D17" s="45" t="s">
        <v>19</v>
      </c>
      <c r="E17" s="10">
        <v>2.2627436329013738E-05</v>
      </c>
      <c r="F17" s="10">
        <v>2.2592458852158228E-05</v>
      </c>
      <c r="G17" s="10">
        <v>2.2654997856741315E-05</v>
      </c>
      <c r="H17" s="10">
        <v>2.2555464757421682E-05</v>
      </c>
      <c r="I17" s="10">
        <v>2.2396193868115013E-05</v>
      </c>
      <c r="J17" s="10">
        <v>2.2180117768289425E-05</v>
      </c>
      <c r="K17" s="10">
        <v>2.1833640104400114E-05</v>
      </c>
      <c r="L17" s="32"/>
      <c r="M17" s="11"/>
      <c r="N17" s="11"/>
      <c r="O17" s="11"/>
      <c r="P17" s="11"/>
    </row>
    <row r="18" spans="2:16" ht="15.6" thickBot="1">
      <c r="B18" s="31"/>
      <c r="C18" s="45" t="s">
        <v>7</v>
      </c>
      <c r="D18" s="45" t="s">
        <v>16</v>
      </c>
      <c r="E18" s="10">
        <v>0.12223723423294088</v>
      </c>
      <c r="F18" s="10">
        <v>0.12194526924884812</v>
      </c>
      <c r="G18" s="10">
        <v>0.11658864651810825</v>
      </c>
      <c r="H18" s="10">
        <v>0.11406208097773092</v>
      </c>
      <c r="I18" s="10">
        <v>0.11293061654292605</v>
      </c>
      <c r="J18" s="10">
        <v>0.11209687297341847</v>
      </c>
      <c r="K18" s="10">
        <v>0.11231180016491005</v>
      </c>
      <c r="L18" s="32"/>
      <c r="M18" s="11"/>
      <c r="N18" s="11"/>
      <c r="O18" s="11"/>
      <c r="P18" s="11"/>
    </row>
    <row r="19" spans="2:16" ht="15.6" thickBot="1">
      <c r="B19" s="31"/>
      <c r="C19" s="45" t="s">
        <v>7</v>
      </c>
      <c r="D19" s="45" t="s">
        <v>17</v>
      </c>
      <c r="E19" s="10">
        <v>0.0024192596685764056</v>
      </c>
      <c r="F19" s="10">
        <v>0.0024185918980284406</v>
      </c>
      <c r="G19" s="10">
        <v>0.0024457776918358673</v>
      </c>
      <c r="H19" s="10">
        <v>0.0024493710674878574</v>
      </c>
      <c r="I19" s="10">
        <v>0.002458491970842497</v>
      </c>
      <c r="J19" s="10">
        <v>0.0024561630139974086</v>
      </c>
      <c r="K19" s="10">
        <v>0.0024550579494167675</v>
      </c>
      <c r="L19" s="32"/>
      <c r="M19" s="11"/>
      <c r="N19" s="11"/>
      <c r="O19" s="11"/>
      <c r="P19" s="11"/>
    </row>
    <row r="20" spans="2:16" ht="15.6" thickBot="1">
      <c r="B20" s="31"/>
      <c r="C20" s="45" t="s">
        <v>7</v>
      </c>
      <c r="D20" s="45" t="s">
        <v>18</v>
      </c>
      <c r="E20" s="10">
        <v>0.8753381766326594</v>
      </c>
      <c r="F20" s="10">
        <v>0.8756308108583536</v>
      </c>
      <c r="G20" s="10">
        <v>0.8809601879068165</v>
      </c>
      <c r="H20" s="10">
        <v>0.8834831521555777</v>
      </c>
      <c r="I20" s="10">
        <v>0.8846054755942931</v>
      </c>
      <c r="J20" s="10">
        <v>0.8854415532511807</v>
      </c>
      <c r="K20" s="10">
        <v>0.8852277335586524</v>
      </c>
      <c r="L20" s="32"/>
      <c r="M20" s="11"/>
      <c r="N20" s="11"/>
      <c r="O20" s="11"/>
      <c r="P20" s="11"/>
    </row>
    <row r="21" spans="2:16" ht="15.6" thickBot="1">
      <c r="B21" s="31"/>
      <c r="C21" s="45" t="s">
        <v>7</v>
      </c>
      <c r="D21" s="45" t="s">
        <v>19</v>
      </c>
      <c r="E21" s="10">
        <v>5.329465823288473E-06</v>
      </c>
      <c r="F21" s="10">
        <v>5.327994769825547E-06</v>
      </c>
      <c r="G21" s="10">
        <v>5.3878832393675145E-06</v>
      </c>
      <c r="H21" s="10">
        <v>5.395799203485077E-06</v>
      </c>
      <c r="I21" s="10">
        <v>5.415891938191258E-06</v>
      </c>
      <c r="J21" s="10">
        <v>5.410761403395414E-06</v>
      </c>
      <c r="K21" s="10">
        <v>5.4083270206825744E-06</v>
      </c>
      <c r="L21" s="32"/>
      <c r="M21" s="11"/>
      <c r="N21" s="11"/>
      <c r="O21" s="11"/>
      <c r="P21" s="11"/>
    </row>
    <row r="22" spans="2:16" ht="15.6" thickBot="1">
      <c r="B22" s="31"/>
      <c r="C22" s="45" t="s">
        <v>8</v>
      </c>
      <c r="D22" s="45" t="s">
        <v>20</v>
      </c>
      <c r="E22" s="10">
        <v>0.6501234578512137</v>
      </c>
      <c r="F22" s="10">
        <v>0.6501234578512138</v>
      </c>
      <c r="G22" s="10">
        <v>0.6501234578512137</v>
      </c>
      <c r="H22" s="10">
        <v>0.6501234578512137</v>
      </c>
      <c r="I22" s="10">
        <v>0.6501234578512136</v>
      </c>
      <c r="J22" s="10">
        <v>0.6501234578512137</v>
      </c>
      <c r="K22" s="10">
        <v>0.6501234578512136</v>
      </c>
      <c r="L22" s="32"/>
      <c r="M22" s="11"/>
      <c r="N22" s="11"/>
      <c r="O22" s="11"/>
      <c r="P22" s="11"/>
    </row>
    <row r="23" spans="2:16" ht="15.6" thickBot="1">
      <c r="B23" s="31"/>
      <c r="C23" s="45" t="s">
        <v>8</v>
      </c>
      <c r="D23" s="45" t="s">
        <v>21</v>
      </c>
      <c r="E23" s="10">
        <v>0.3498765421487864</v>
      </c>
      <c r="F23" s="10">
        <v>0.34987654214878633</v>
      </c>
      <c r="G23" s="10">
        <v>0.34987654214878633</v>
      </c>
      <c r="H23" s="10">
        <v>0.34987654214878633</v>
      </c>
      <c r="I23" s="10">
        <v>0.34987654214878633</v>
      </c>
      <c r="J23" s="10">
        <v>0.34987654214878633</v>
      </c>
      <c r="K23" s="10">
        <v>0.34987654214878633</v>
      </c>
      <c r="L23" s="32"/>
      <c r="M23" s="11"/>
      <c r="N23" s="11"/>
      <c r="O23" s="11"/>
      <c r="P23" s="11"/>
    </row>
    <row r="24" spans="2:16" ht="15.6" thickBot="1">
      <c r="B24" s="31"/>
      <c r="C24" s="45" t="s">
        <v>9</v>
      </c>
      <c r="D24" s="45" t="s">
        <v>16</v>
      </c>
      <c r="E24" s="10">
        <v>0.27268165604473893</v>
      </c>
      <c r="F24" s="10">
        <v>0.27293682880210635</v>
      </c>
      <c r="G24" s="10">
        <v>0.2734989041882672</v>
      </c>
      <c r="H24" s="10">
        <v>0.27403184904020267</v>
      </c>
      <c r="I24" s="10">
        <v>0.2741439370386122</v>
      </c>
      <c r="J24" s="10">
        <v>0.27387879270420246</v>
      </c>
      <c r="K24" s="10">
        <v>0.27381002436697</v>
      </c>
      <c r="L24" s="32"/>
      <c r="M24" s="11"/>
      <c r="N24" s="11"/>
      <c r="O24" s="11"/>
      <c r="P24" s="11"/>
    </row>
    <row r="25" spans="2:16" ht="15.6" thickBot="1">
      <c r="B25" s="31"/>
      <c r="C25" s="45" t="s">
        <v>9</v>
      </c>
      <c r="D25" s="45" t="s">
        <v>17</v>
      </c>
      <c r="E25" s="10">
        <v>0.001596191067590594</v>
      </c>
      <c r="F25" s="10">
        <v>0.0016020991681769048</v>
      </c>
      <c r="G25" s="10">
        <v>0.0016149677573694594</v>
      </c>
      <c r="H25" s="10">
        <v>0.0016240139007465378</v>
      </c>
      <c r="I25" s="10">
        <v>0.0016247681287109058</v>
      </c>
      <c r="J25" s="10">
        <v>0.00161874512822734</v>
      </c>
      <c r="K25" s="10">
        <v>0.0016178904418923884</v>
      </c>
      <c r="L25" s="32"/>
      <c r="M25" s="11"/>
      <c r="N25" s="11"/>
      <c r="O25" s="11"/>
      <c r="P25" s="11"/>
    </row>
    <row r="26" spans="2:16" ht="15.6" thickBot="1">
      <c r="B26" s="31"/>
      <c r="C26" s="45" t="s">
        <v>9</v>
      </c>
      <c r="D26" s="45" t="s">
        <v>18</v>
      </c>
      <c r="E26" s="10">
        <v>0.7256861808570848</v>
      </c>
      <c r="F26" s="10">
        <v>0.7254253772611597</v>
      </c>
      <c r="G26" s="10">
        <v>0.724851045289307</v>
      </c>
      <c r="H26" s="10">
        <v>0.7243096621874442</v>
      </c>
      <c r="I26" s="10">
        <v>0.7241969578591536</v>
      </c>
      <c r="J26" s="10">
        <v>0.7244678360825536</v>
      </c>
      <c r="K26" s="10">
        <v>0.7245373779320088</v>
      </c>
      <c r="L26" s="32"/>
      <c r="M26" s="11"/>
      <c r="N26" s="11"/>
      <c r="O26" s="11"/>
      <c r="P26" s="11"/>
    </row>
    <row r="27" spans="2:16" ht="15.6" thickBot="1">
      <c r="B27" s="31"/>
      <c r="C27" s="45" t="s">
        <v>9</v>
      </c>
      <c r="D27" s="45" t="s">
        <v>19</v>
      </c>
      <c r="E27" s="10">
        <v>3.597203058555366E-05</v>
      </c>
      <c r="F27" s="10">
        <v>3.569476855699342E-05</v>
      </c>
      <c r="G27" s="10">
        <v>3.508276505636477E-05</v>
      </c>
      <c r="H27" s="10">
        <v>3.447487160655791E-05</v>
      </c>
      <c r="I27" s="10">
        <v>3.4336973523320705E-05</v>
      </c>
      <c r="J27" s="10">
        <v>3.4626085016641734E-05</v>
      </c>
      <c r="K27" s="10">
        <v>3.470725912888158E-05</v>
      </c>
      <c r="L27" s="32"/>
      <c r="M27" s="11"/>
      <c r="N27" s="11"/>
      <c r="O27" s="11"/>
      <c r="P27" s="11"/>
    </row>
    <row r="28" spans="2:16" ht="15.6" thickBot="1">
      <c r="B28" s="31"/>
      <c r="C28" s="45" t="s">
        <v>10</v>
      </c>
      <c r="D28" s="45" t="s">
        <v>16</v>
      </c>
      <c r="E28" s="10">
        <v>0.02261096837095354</v>
      </c>
      <c r="F28" s="10">
        <v>0.022571818194372373</v>
      </c>
      <c r="G28" s="10">
        <v>0.021975494382691647</v>
      </c>
      <c r="H28" s="10">
        <v>0.022298823262123176</v>
      </c>
      <c r="I28" s="10">
        <v>0.022091326050588653</v>
      </c>
      <c r="J28" s="10">
        <v>0.022146345749755075</v>
      </c>
      <c r="K28" s="10">
        <v>0.022177064368905163</v>
      </c>
      <c r="L28" s="32"/>
      <c r="M28" s="11"/>
      <c r="N28" s="11"/>
      <c r="O28" s="11"/>
      <c r="P28" s="11"/>
    </row>
    <row r="29" spans="2:16" ht="15.6" thickBot="1">
      <c r="B29" s="31"/>
      <c r="C29" s="45" t="s">
        <v>10</v>
      </c>
      <c r="D29" s="45" t="s">
        <v>17</v>
      </c>
      <c r="E29" s="10">
        <v>0.0374584908458598</v>
      </c>
      <c r="F29" s="10">
        <v>0.03741523733022708</v>
      </c>
      <c r="G29" s="10">
        <v>0.03710425053914693</v>
      </c>
      <c r="H29" s="10">
        <v>0.03712176128763988</v>
      </c>
      <c r="I29" s="10">
        <v>0.03703531601914209</v>
      </c>
      <c r="J29" s="10">
        <v>0.03710264417297041</v>
      </c>
      <c r="K29" s="10">
        <v>0.03707460482654945</v>
      </c>
      <c r="L29" s="32"/>
      <c r="M29" s="11"/>
      <c r="N29" s="11"/>
      <c r="O29" s="11"/>
      <c r="P29" s="11"/>
    </row>
    <row r="30" spans="2:16" ht="15.6" thickBot="1">
      <c r="B30" s="31"/>
      <c r="C30" s="45" t="s">
        <v>10</v>
      </c>
      <c r="D30" s="45" t="s">
        <v>18</v>
      </c>
      <c r="E30" s="10">
        <v>0.9399011285285449</v>
      </c>
      <c r="F30" s="10">
        <v>0.9399835998306781</v>
      </c>
      <c r="G30" s="10">
        <v>0.9408922558703429</v>
      </c>
      <c r="H30" s="10">
        <v>0.9405505496292255</v>
      </c>
      <c r="I30" s="10">
        <v>0.9408449800183752</v>
      </c>
      <c r="J30" s="10">
        <v>0.9407225430857376</v>
      </c>
      <c r="K30" s="10">
        <v>0.9407197545263409</v>
      </c>
      <c r="L30" s="32"/>
      <c r="M30" s="11"/>
      <c r="N30" s="11"/>
      <c r="O30" s="11"/>
      <c r="P30" s="11"/>
    </row>
    <row r="31" spans="2:16" ht="15.6" thickBot="1">
      <c r="B31" s="31"/>
      <c r="C31" s="45" t="s">
        <v>10</v>
      </c>
      <c r="D31" s="45" t="s">
        <v>19</v>
      </c>
      <c r="E31" s="10">
        <v>2.9412254641719314E-05</v>
      </c>
      <c r="F31" s="10">
        <v>2.9344644722344572E-05</v>
      </c>
      <c r="G31" s="10">
        <v>2.7999207818532752E-05</v>
      </c>
      <c r="H31" s="10">
        <v>2.8865821011525965E-05</v>
      </c>
      <c r="I31" s="10">
        <v>2.8377911893922013E-05</v>
      </c>
      <c r="J31" s="10">
        <v>2.8466991536998098E-05</v>
      </c>
      <c r="K31" s="10">
        <v>2.857627820442785E-05</v>
      </c>
      <c r="L31" s="32"/>
      <c r="M31" s="11"/>
      <c r="N31" s="11"/>
      <c r="O31" s="11"/>
      <c r="P31" s="11"/>
    </row>
    <row r="32" spans="2:16" ht="15.6" thickBot="1">
      <c r="B32" s="31"/>
      <c r="C32" s="45" t="s">
        <v>11</v>
      </c>
      <c r="D32" s="45" t="s">
        <v>16</v>
      </c>
      <c r="E32" s="10">
        <v>0.028957491343350905</v>
      </c>
      <c r="F32" s="10">
        <v>0.029175703152672497</v>
      </c>
      <c r="G32" s="10">
        <v>0.029501401831102895</v>
      </c>
      <c r="H32" s="10">
        <v>0.02977196863663275</v>
      </c>
      <c r="I32" s="10">
        <v>0.029575084928475166</v>
      </c>
      <c r="J32" s="10">
        <v>0.029936868210018695</v>
      </c>
      <c r="K32" s="10">
        <v>0.02991445491458753</v>
      </c>
      <c r="L32" s="32"/>
      <c r="M32" s="11"/>
      <c r="N32" s="11"/>
      <c r="O32" s="11"/>
      <c r="P32" s="11"/>
    </row>
    <row r="33" spans="2:16" ht="15.6" thickBot="1">
      <c r="B33" s="31"/>
      <c r="C33" s="45" t="s">
        <v>11</v>
      </c>
      <c r="D33" s="45" t="s">
        <v>17</v>
      </c>
      <c r="E33" s="10">
        <v>0.0226525687463785</v>
      </c>
      <c r="F33" s="10">
        <v>0.02282067844631767</v>
      </c>
      <c r="G33" s="10">
        <v>0.0229844803889532</v>
      </c>
      <c r="H33" s="10">
        <v>0.023010178581723065</v>
      </c>
      <c r="I33" s="10">
        <v>0.023523278810913775</v>
      </c>
      <c r="J33" s="10">
        <v>0.023888790353320352</v>
      </c>
      <c r="K33" s="10">
        <v>0.023628442644001497</v>
      </c>
      <c r="L33" s="32"/>
      <c r="M33" s="11"/>
      <c r="N33" s="11"/>
      <c r="O33" s="11"/>
      <c r="P33" s="11"/>
    </row>
    <row r="34" spans="2:16" ht="15.6" thickBot="1">
      <c r="B34" s="31"/>
      <c r="C34" s="45" t="s">
        <v>11</v>
      </c>
      <c r="D34" s="45" t="s">
        <v>18</v>
      </c>
      <c r="E34" s="10">
        <v>0.9483010814398094</v>
      </c>
      <c r="F34" s="10">
        <v>0.947915135327808</v>
      </c>
      <c r="G34" s="10">
        <v>0.947426133648454</v>
      </c>
      <c r="H34" s="10">
        <v>0.9471302053792644</v>
      </c>
      <c r="I34" s="10">
        <v>0.9468141184598203</v>
      </c>
      <c r="J34" s="10">
        <v>0.946087507167187</v>
      </c>
      <c r="K34" s="10">
        <v>0.9463700583740235</v>
      </c>
      <c r="L34" s="32"/>
      <c r="M34" s="11"/>
      <c r="N34" s="11"/>
      <c r="O34" s="11"/>
      <c r="P34" s="11"/>
    </row>
    <row r="35" spans="2:16" ht="15.6" thickBot="1">
      <c r="B35" s="31"/>
      <c r="C35" s="45" t="s">
        <v>11</v>
      </c>
      <c r="D35" s="45" t="s">
        <v>19</v>
      </c>
      <c r="E35" s="10">
        <v>8.885847046120025E-05</v>
      </c>
      <c r="F35" s="10">
        <v>8.84830732018967E-05</v>
      </c>
      <c r="G35" s="10">
        <v>8.798413148993685E-05</v>
      </c>
      <c r="H35" s="10">
        <v>8.764740237990102E-05</v>
      </c>
      <c r="I35" s="10">
        <v>8.751780079070707E-05</v>
      </c>
      <c r="J35" s="10">
        <v>8.683426947397506E-05</v>
      </c>
      <c r="K35" s="10">
        <v>8.704406738750602E-05</v>
      </c>
      <c r="L35" s="32"/>
      <c r="M35" s="11"/>
      <c r="N35" s="11"/>
      <c r="O35" s="11"/>
      <c r="P35" s="11"/>
    </row>
    <row r="36" spans="2:16" ht="15.6" thickBot="1">
      <c r="B36" s="31"/>
      <c r="C36" s="45" t="s">
        <v>12</v>
      </c>
      <c r="D36" s="45" t="s">
        <v>16</v>
      </c>
      <c r="E36" s="10">
        <v>0.09401039547440972</v>
      </c>
      <c r="F36" s="10">
        <v>0.09401039547440973</v>
      </c>
      <c r="G36" s="10">
        <v>0.09401039547440972</v>
      </c>
      <c r="H36" s="10">
        <v>0.09401039547440973</v>
      </c>
      <c r="I36" s="10">
        <v>0.09401039547440973</v>
      </c>
      <c r="J36" s="10">
        <v>0.09401039547440972</v>
      </c>
      <c r="K36" s="10">
        <v>0.09401039547440974</v>
      </c>
      <c r="L36" s="32"/>
      <c r="M36" s="11"/>
      <c r="N36" s="11"/>
      <c r="O36" s="11"/>
      <c r="P36" s="11"/>
    </row>
    <row r="37" spans="2:16" ht="15.6" thickBot="1">
      <c r="B37" s="31"/>
      <c r="C37" s="45" t="s">
        <v>12</v>
      </c>
      <c r="D37" s="45" t="s">
        <v>17</v>
      </c>
      <c r="E37" s="10">
        <v>0.004195709263985817</v>
      </c>
      <c r="F37" s="10">
        <v>0.004195709263985817</v>
      </c>
      <c r="G37" s="10">
        <v>0.004195709263985817</v>
      </c>
      <c r="H37" s="10">
        <v>0.0041957092639858164</v>
      </c>
      <c r="I37" s="10">
        <v>0.0041957092639858164</v>
      </c>
      <c r="J37" s="10">
        <v>0.0041957092639858164</v>
      </c>
      <c r="K37" s="10">
        <v>0.0041957092639858164</v>
      </c>
      <c r="L37" s="32"/>
      <c r="M37" s="11"/>
      <c r="N37" s="11"/>
      <c r="O37" s="11"/>
      <c r="P37" s="11"/>
    </row>
    <row r="38" spans="2:16" ht="15.6" thickBot="1">
      <c r="B38" s="31"/>
      <c r="C38" s="45" t="s">
        <v>12</v>
      </c>
      <c r="D38" s="45" t="s">
        <v>18</v>
      </c>
      <c r="E38" s="10">
        <v>0.9017938952616045</v>
      </c>
      <c r="F38" s="10">
        <v>0.9017938952616045</v>
      </c>
      <c r="G38" s="10">
        <v>0.9017938952616046</v>
      </c>
      <c r="H38" s="10">
        <v>0.9017938952616045</v>
      </c>
      <c r="I38" s="10">
        <v>0.9017938952616044</v>
      </c>
      <c r="J38" s="10">
        <v>0.9017938952616044</v>
      </c>
      <c r="K38" s="10">
        <v>0.9017938952616045</v>
      </c>
      <c r="L38" s="32"/>
      <c r="M38" s="11"/>
      <c r="N38" s="11"/>
      <c r="O38" s="11"/>
      <c r="P38" s="11"/>
    </row>
    <row r="39" spans="2:12" ht="15.6" thickBot="1"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5"/>
    </row>
  </sheetData>
  <mergeCells count="3">
    <mergeCell ref="C3:K3"/>
    <mergeCell ref="C4:K4"/>
    <mergeCell ref="C6:K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workbookViewId="0" topLeftCell="A1"/>
  </sheetViews>
  <sheetFormatPr defaultColWidth="8.8515625" defaultRowHeight="15"/>
  <cols>
    <col min="1" max="2" width="2.7109375" style="6" customWidth="1"/>
    <col min="3" max="3" width="24.421875" style="6" bestFit="1" customWidth="1"/>
    <col min="4" max="10" width="8.8515625" style="6" customWidth="1"/>
    <col min="11" max="11" width="2.7109375" style="6" customWidth="1"/>
    <col min="12" max="16384" width="8.8515625" style="6" customWidth="1"/>
  </cols>
  <sheetData>
    <row r="1" ht="15.6" thickBot="1">
      <c r="C1" s="8"/>
    </row>
    <row r="2" spans="2:11" ht="15">
      <c r="B2" s="28"/>
      <c r="C2" s="37"/>
      <c r="D2" s="29"/>
      <c r="E2" s="29"/>
      <c r="F2" s="29"/>
      <c r="G2" s="29"/>
      <c r="H2" s="29"/>
      <c r="I2" s="29"/>
      <c r="J2" s="29"/>
      <c r="K2" s="30"/>
    </row>
    <row r="3" spans="2:11" ht="15">
      <c r="B3" s="31"/>
      <c r="C3" s="92" t="s">
        <v>54</v>
      </c>
      <c r="D3" s="92"/>
      <c r="E3" s="92"/>
      <c r="F3" s="92"/>
      <c r="G3" s="92"/>
      <c r="H3" s="92"/>
      <c r="I3" s="92"/>
      <c r="J3" s="92"/>
      <c r="K3" s="32"/>
    </row>
    <row r="4" spans="2:11" ht="15">
      <c r="B4" s="31"/>
      <c r="C4" s="93" t="s">
        <v>37</v>
      </c>
      <c r="D4" s="93"/>
      <c r="E4" s="93"/>
      <c r="F4" s="93"/>
      <c r="G4" s="93"/>
      <c r="H4" s="93"/>
      <c r="I4" s="93"/>
      <c r="J4" s="93"/>
      <c r="K4" s="32"/>
    </row>
    <row r="5" spans="2:11" ht="15">
      <c r="B5" s="31"/>
      <c r="C5" s="67"/>
      <c r="D5" s="67"/>
      <c r="E5" s="67"/>
      <c r="F5" s="67"/>
      <c r="G5" s="67"/>
      <c r="H5" s="67"/>
      <c r="I5" s="67"/>
      <c r="J5" s="67"/>
      <c r="K5" s="32"/>
    </row>
    <row r="6" spans="2:11" ht="15">
      <c r="B6" s="31"/>
      <c r="C6" s="94" t="s">
        <v>95</v>
      </c>
      <c r="D6" s="94"/>
      <c r="E6" s="94"/>
      <c r="F6" s="94"/>
      <c r="G6" s="94"/>
      <c r="H6" s="94"/>
      <c r="I6" s="94"/>
      <c r="J6" s="94"/>
      <c r="K6" s="32"/>
    </row>
    <row r="7" spans="2:11" ht="15">
      <c r="B7" s="31"/>
      <c r="C7" s="94"/>
      <c r="D7" s="94"/>
      <c r="E7" s="94"/>
      <c r="F7" s="94"/>
      <c r="G7" s="94"/>
      <c r="H7" s="94"/>
      <c r="I7" s="94"/>
      <c r="J7" s="94"/>
      <c r="K7" s="32"/>
    </row>
    <row r="8" spans="2:11" ht="15">
      <c r="B8" s="31"/>
      <c r="C8" s="67"/>
      <c r="D8" s="67"/>
      <c r="E8" s="67"/>
      <c r="F8" s="67"/>
      <c r="G8" s="67"/>
      <c r="H8" s="67"/>
      <c r="I8" s="67"/>
      <c r="J8" s="67"/>
      <c r="K8" s="32"/>
    </row>
    <row r="9" spans="2:11" ht="15.6" thickBot="1">
      <c r="B9" s="31"/>
      <c r="C9" s="66" t="s">
        <v>15</v>
      </c>
      <c r="D9" s="66">
        <v>2009</v>
      </c>
      <c r="E9" s="66">
        <v>2010</v>
      </c>
      <c r="F9" s="66">
        <v>2011</v>
      </c>
      <c r="G9" s="66">
        <v>2012</v>
      </c>
      <c r="H9" s="66">
        <v>2013</v>
      </c>
      <c r="I9" s="66">
        <v>2014</v>
      </c>
      <c r="J9" s="66">
        <v>2015</v>
      </c>
      <c r="K9" s="32"/>
    </row>
    <row r="10" spans="2:11" ht="15.6" thickBot="1">
      <c r="B10" s="31"/>
      <c r="C10" s="67" t="s">
        <v>16</v>
      </c>
      <c r="D10" s="10">
        <f>'Table 5'!E14</f>
        <v>0.30243059699057595</v>
      </c>
      <c r="E10" s="10">
        <f>'Table 5'!F14</f>
        <v>0.2985789258608851</v>
      </c>
      <c r="F10" s="10">
        <f>'Table 5'!G14</f>
        <v>0.3314917590151151</v>
      </c>
      <c r="G10" s="10">
        <f>'Table 5'!H14</f>
        <v>0.43192505081073446</v>
      </c>
      <c r="H10" s="10">
        <f>'Table 5'!I14</f>
        <v>0.353962467698266</v>
      </c>
      <c r="I10" s="10">
        <f>'Table 5'!J14</f>
        <v>0.3188507686373087</v>
      </c>
      <c r="J10" s="10">
        <f>'Table 5'!K14</f>
        <v>0.28186517905566666</v>
      </c>
      <c r="K10" s="32"/>
    </row>
    <row r="11" spans="2:11" ht="15.6" thickBot="1">
      <c r="B11" s="31"/>
      <c r="C11" s="67" t="s">
        <v>17</v>
      </c>
      <c r="D11" s="10">
        <f>'Table 5'!E15</f>
        <v>0.0005159184391235731</v>
      </c>
      <c r="E11" s="10">
        <f>'Table 5'!F15</f>
        <v>0.000612388964342331</v>
      </c>
      <c r="F11" s="10">
        <f>'Table 5'!G15</f>
        <v>0.00452126483350545</v>
      </c>
      <c r="G11" s="10">
        <f>'Table 5'!H15</f>
        <v>0.07102375272633672</v>
      </c>
      <c r="H11" s="10">
        <f>'Table 5'!I15</f>
        <v>0.20099225357920117</v>
      </c>
      <c r="I11" s="10">
        <f>'Table 5'!J15</f>
        <v>0.33742306572687897</v>
      </c>
      <c r="J11" s="10">
        <f>'Table 5'!K15</f>
        <v>0.3707644937882909</v>
      </c>
      <c r="K11" s="32"/>
    </row>
    <row r="12" spans="2:11" ht="15.6" thickBot="1">
      <c r="B12" s="31"/>
      <c r="C12" s="67" t="s">
        <v>18</v>
      </c>
      <c r="D12" s="10">
        <f>'Table 5'!E16</f>
        <v>0.6970308571339715</v>
      </c>
      <c r="E12" s="10">
        <f>'Table 5'!F16</f>
        <v>0.7007518205237985</v>
      </c>
      <c r="F12" s="10">
        <f>'Table 5'!G16</f>
        <v>0.654692845408868</v>
      </c>
      <c r="G12" s="10">
        <f>'Table 5'!H16</f>
        <v>0.4761184578663184</v>
      </c>
      <c r="H12" s="10">
        <f>'Table 5'!I16</f>
        <v>0.35999744431134517</v>
      </c>
      <c r="I12" s="10">
        <f>'Table 5'!J16</f>
        <v>0.19864915434396568</v>
      </c>
      <c r="J12" s="10">
        <f>'Table 5'!K16</f>
        <v>0.08184077733914115</v>
      </c>
      <c r="K12" s="32"/>
    </row>
    <row r="13" spans="2:11" ht="15.6" thickBot="1">
      <c r="B13" s="31"/>
      <c r="C13" s="67" t="s">
        <v>19</v>
      </c>
      <c r="D13" s="10">
        <f>'Table 5'!E17</f>
        <v>2.2627436329013738E-05</v>
      </c>
      <c r="E13" s="10">
        <f>'Table 5'!F17</f>
        <v>5.68646509740422E-05</v>
      </c>
      <c r="F13" s="10">
        <f>'Table 5'!G17</f>
        <v>0.009294130742511467</v>
      </c>
      <c r="G13" s="10">
        <f>'Table 5'!H17</f>
        <v>0.020932738596610295</v>
      </c>
      <c r="H13" s="10">
        <f>'Table 5'!I17</f>
        <v>0.08504783441118773</v>
      </c>
      <c r="I13" s="10">
        <f>'Table 5'!J17</f>
        <v>0.14507701129184677</v>
      </c>
      <c r="J13" s="10">
        <f>'Table 5'!K17</f>
        <v>0.2655295498169013</v>
      </c>
      <c r="K13" s="32"/>
    </row>
    <row r="14" spans="2:11" ht="15.6" thickBot="1">
      <c r="B14" s="34"/>
      <c r="C14" s="68"/>
      <c r="D14" s="38"/>
      <c r="E14" s="38"/>
      <c r="F14" s="38"/>
      <c r="G14" s="38"/>
      <c r="H14" s="38"/>
      <c r="I14" s="38"/>
      <c r="J14" s="38"/>
      <c r="K14" s="35"/>
    </row>
    <row r="15" spans="3:10" ht="15.6" thickBot="1">
      <c r="C15" s="9"/>
      <c r="D15" s="11"/>
      <c r="E15" s="11"/>
      <c r="F15" s="11"/>
      <c r="G15" s="11"/>
      <c r="H15" s="11"/>
      <c r="I15" s="11"/>
      <c r="J15" s="11"/>
    </row>
    <row r="16" spans="2:11" ht="15">
      <c r="B16" s="28"/>
      <c r="C16" s="37"/>
      <c r="D16" s="29"/>
      <c r="E16" s="29"/>
      <c r="F16" s="29"/>
      <c r="G16" s="29"/>
      <c r="H16" s="29"/>
      <c r="I16" s="29"/>
      <c r="J16" s="29"/>
      <c r="K16" s="30"/>
    </row>
    <row r="17" spans="2:11" ht="15">
      <c r="B17" s="31"/>
      <c r="C17" s="92" t="s">
        <v>57</v>
      </c>
      <c r="D17" s="92"/>
      <c r="E17" s="92"/>
      <c r="F17" s="92"/>
      <c r="G17" s="92"/>
      <c r="H17" s="92"/>
      <c r="I17" s="92"/>
      <c r="J17" s="92"/>
      <c r="K17" s="32"/>
    </row>
    <row r="18" spans="2:11" ht="15">
      <c r="B18" s="31"/>
      <c r="C18" s="93" t="s">
        <v>37</v>
      </c>
      <c r="D18" s="93"/>
      <c r="E18" s="93"/>
      <c r="F18" s="93"/>
      <c r="G18" s="93"/>
      <c r="H18" s="93"/>
      <c r="I18" s="93"/>
      <c r="J18" s="93"/>
      <c r="K18" s="32"/>
    </row>
    <row r="19" spans="2:11" ht="15">
      <c r="B19" s="31"/>
      <c r="C19" s="73"/>
      <c r="D19" s="73"/>
      <c r="E19" s="73"/>
      <c r="F19" s="73"/>
      <c r="G19" s="73"/>
      <c r="H19" s="73"/>
      <c r="I19" s="73"/>
      <c r="J19" s="73"/>
      <c r="K19" s="32"/>
    </row>
    <row r="20" spans="2:11" ht="15">
      <c r="B20" s="31"/>
      <c r="C20" s="94" t="s">
        <v>96</v>
      </c>
      <c r="D20" s="94"/>
      <c r="E20" s="94"/>
      <c r="F20" s="94"/>
      <c r="G20" s="94"/>
      <c r="H20" s="94"/>
      <c r="I20" s="94"/>
      <c r="J20" s="94"/>
      <c r="K20" s="32"/>
    </row>
    <row r="21" spans="2:11" ht="15">
      <c r="B21" s="31"/>
      <c r="C21" s="94"/>
      <c r="D21" s="94"/>
      <c r="E21" s="94"/>
      <c r="F21" s="94"/>
      <c r="G21" s="94"/>
      <c r="H21" s="94"/>
      <c r="I21" s="94"/>
      <c r="J21" s="94"/>
      <c r="K21" s="32"/>
    </row>
    <row r="22" spans="2:11" ht="15">
      <c r="B22" s="31"/>
      <c r="C22" s="73"/>
      <c r="D22" s="73"/>
      <c r="E22" s="73"/>
      <c r="F22" s="73"/>
      <c r="G22" s="73"/>
      <c r="H22" s="73"/>
      <c r="I22" s="73"/>
      <c r="J22" s="73"/>
      <c r="K22" s="32"/>
    </row>
    <row r="23" spans="2:11" ht="15.6" thickBot="1">
      <c r="B23" s="31"/>
      <c r="C23" s="72" t="s">
        <v>15</v>
      </c>
      <c r="D23" s="72">
        <v>2009</v>
      </c>
      <c r="E23" s="72">
        <v>2010</v>
      </c>
      <c r="F23" s="72">
        <v>2011</v>
      </c>
      <c r="G23" s="72">
        <v>2012</v>
      </c>
      <c r="H23" s="72">
        <v>2013</v>
      </c>
      <c r="I23" s="72">
        <v>2014</v>
      </c>
      <c r="J23" s="72">
        <v>2015</v>
      </c>
      <c r="K23" s="32"/>
    </row>
    <row r="24" spans="2:11" ht="15.6" thickBot="1">
      <c r="B24" s="31"/>
      <c r="C24" s="73" t="s">
        <v>16</v>
      </c>
      <c r="D24" s="10">
        <v>0.2062852440484552</v>
      </c>
      <c r="E24" s="10">
        <v>0.20634114326312578</v>
      </c>
      <c r="F24" s="10">
        <v>0.2385541429000136</v>
      </c>
      <c r="G24" s="10">
        <v>0.2982064054242275</v>
      </c>
      <c r="H24" s="10">
        <v>0.25916262960623726</v>
      </c>
      <c r="I24" s="10">
        <v>0.22376429908815929</v>
      </c>
      <c r="J24" s="10">
        <v>0.18892076354569112</v>
      </c>
      <c r="K24" s="32"/>
    </row>
    <row r="25" spans="2:11" ht="15.6" thickBot="1">
      <c r="B25" s="31"/>
      <c r="C25" s="73" t="s">
        <v>17</v>
      </c>
      <c r="D25" s="10">
        <v>0.004724135546959622</v>
      </c>
      <c r="E25" s="10">
        <v>0.004667954965518715</v>
      </c>
      <c r="F25" s="10">
        <v>0.030616765324985768</v>
      </c>
      <c r="G25" s="10">
        <v>0.09005753820691641</v>
      </c>
      <c r="H25" s="10">
        <v>0.19259109750619682</v>
      </c>
      <c r="I25" s="10">
        <v>0.23914183581560827</v>
      </c>
      <c r="J25" s="10">
        <v>0.2628503613672997</v>
      </c>
      <c r="K25" s="32"/>
    </row>
    <row r="26" spans="2:11" ht="15.6" thickBot="1">
      <c r="B26" s="31"/>
      <c r="C26" s="73" t="s">
        <v>18</v>
      </c>
      <c r="D26" s="10">
        <v>0.7770435196358261</v>
      </c>
      <c r="E26" s="10">
        <v>0.7754723903958924</v>
      </c>
      <c r="F26" s="10">
        <v>0.7031121447991895</v>
      </c>
      <c r="G26" s="10">
        <v>0.5660794358594277</v>
      </c>
      <c r="H26" s="10">
        <v>0.4380901495708934</v>
      </c>
      <c r="I26" s="10">
        <v>0.37058673361815664</v>
      </c>
      <c r="J26" s="10">
        <v>0.25621256627384925</v>
      </c>
      <c r="K26" s="32"/>
    </row>
    <row r="27" spans="2:11" ht="15.6" thickBot="1">
      <c r="B27" s="31"/>
      <c r="C27" s="74" t="s">
        <v>19</v>
      </c>
      <c r="D27" s="10">
        <v>2.575853903673562E-05</v>
      </c>
      <c r="E27" s="10">
        <v>6.551513499376173E-05</v>
      </c>
      <c r="F27" s="10">
        <v>0.011572114009828592</v>
      </c>
      <c r="G27" s="10">
        <v>0.025440783135038416</v>
      </c>
      <c r="H27" s="10">
        <v>0.08691985152024113</v>
      </c>
      <c r="I27" s="10">
        <v>0.138089766293553</v>
      </c>
      <c r="J27" s="10">
        <v>0.25756554777216123</v>
      </c>
      <c r="K27" s="32"/>
    </row>
    <row r="28" spans="2:11" ht="15.6" thickBot="1">
      <c r="B28" s="31"/>
      <c r="C28" s="74" t="s">
        <v>20</v>
      </c>
      <c r="D28" s="10">
        <v>0.007750344232614784</v>
      </c>
      <c r="E28" s="10">
        <v>0.008864150590012035</v>
      </c>
      <c r="F28" s="10">
        <v>0.01065495986891774</v>
      </c>
      <c r="G28" s="10">
        <v>0.013794914524388217</v>
      </c>
      <c r="H28" s="10">
        <v>0.014987815357514717</v>
      </c>
      <c r="I28" s="10">
        <v>0.016231667665749492</v>
      </c>
      <c r="J28" s="10">
        <v>0.024117176953875705</v>
      </c>
      <c r="K28" s="32"/>
    </row>
    <row r="29" spans="2:11" ht="15.6" thickBot="1">
      <c r="B29" s="31"/>
      <c r="C29" s="73" t="s">
        <v>21</v>
      </c>
      <c r="D29" s="10">
        <v>0.004170997997107554</v>
      </c>
      <c r="E29" s="10">
        <v>0.004588845650457212</v>
      </c>
      <c r="F29" s="10">
        <v>0.005489873097064777</v>
      </c>
      <c r="G29" s="10">
        <v>0.006420922850001941</v>
      </c>
      <c r="H29" s="10">
        <v>0.00824845643891672</v>
      </c>
      <c r="I29" s="10">
        <v>0.012185697518773202</v>
      </c>
      <c r="J29" s="10">
        <v>0.010333584087122913</v>
      </c>
      <c r="K29" s="32"/>
    </row>
    <row r="30" spans="2:11" ht="15.6" thickBot="1">
      <c r="B30" s="34"/>
      <c r="C30" s="68"/>
      <c r="D30" s="38"/>
      <c r="E30" s="38"/>
      <c r="F30" s="38"/>
      <c r="G30" s="38"/>
      <c r="H30" s="38"/>
      <c r="I30" s="38"/>
      <c r="J30" s="38"/>
      <c r="K30" s="35"/>
    </row>
  </sheetData>
  <mergeCells count="6">
    <mergeCell ref="C20:J21"/>
    <mergeCell ref="C6:J7"/>
    <mergeCell ref="C3:J3"/>
    <mergeCell ref="C4:J4"/>
    <mergeCell ref="C17:J17"/>
    <mergeCell ref="C18:J18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 topLeftCell="A1"/>
  </sheetViews>
  <sheetFormatPr defaultColWidth="8.8515625" defaultRowHeight="15"/>
  <cols>
    <col min="1" max="2" width="2.7109375" style="6" customWidth="1"/>
    <col min="3" max="3" width="12.57421875" style="6" bestFit="1" customWidth="1"/>
    <col min="4" max="9" width="8.8515625" style="6" customWidth="1"/>
    <col min="10" max="10" width="2.7109375" style="6" customWidth="1"/>
    <col min="11" max="11" width="8.8515625" style="6" customWidth="1"/>
    <col min="12" max="12" width="2.7109375" style="6" customWidth="1"/>
    <col min="13" max="13" width="17.421875" style="6" customWidth="1"/>
    <col min="14" max="14" width="24.8515625" style="6" customWidth="1"/>
    <col min="15" max="15" width="2.7109375" style="6" customWidth="1"/>
    <col min="16" max="16384" width="8.8515625" style="6" customWidth="1"/>
  </cols>
  <sheetData>
    <row r="1" ht="15.6" thickBot="1"/>
    <row r="2" spans="2:15" ht="15">
      <c r="B2" s="28"/>
      <c r="C2" s="29"/>
      <c r="D2" s="29"/>
      <c r="E2" s="29"/>
      <c r="F2" s="29"/>
      <c r="G2" s="29"/>
      <c r="H2" s="29"/>
      <c r="I2" s="29"/>
      <c r="J2" s="30"/>
      <c r="L2" s="28"/>
      <c r="M2" s="29"/>
      <c r="N2" s="29"/>
      <c r="O2" s="30"/>
    </row>
    <row r="3" spans="2:15" ht="15">
      <c r="B3" s="31"/>
      <c r="C3" s="92" t="s">
        <v>31</v>
      </c>
      <c r="D3" s="92"/>
      <c r="E3" s="92"/>
      <c r="F3" s="92"/>
      <c r="G3" s="92"/>
      <c r="H3" s="92"/>
      <c r="I3" s="92"/>
      <c r="J3" s="46"/>
      <c r="L3" s="31"/>
      <c r="M3" s="92" t="s">
        <v>39</v>
      </c>
      <c r="N3" s="92"/>
      <c r="O3" s="46"/>
    </row>
    <row r="4" spans="2:15" ht="15">
      <c r="B4" s="31"/>
      <c r="C4" s="93" t="s">
        <v>37</v>
      </c>
      <c r="D4" s="93"/>
      <c r="E4" s="93"/>
      <c r="F4" s="93"/>
      <c r="G4" s="93"/>
      <c r="H4" s="93"/>
      <c r="I4" s="93"/>
      <c r="J4" s="46"/>
      <c r="L4" s="31"/>
      <c r="M4" s="93" t="s">
        <v>37</v>
      </c>
      <c r="N4" s="93"/>
      <c r="O4" s="46"/>
    </row>
    <row r="5" spans="2:15" ht="15">
      <c r="B5" s="31"/>
      <c r="C5" s="25"/>
      <c r="D5" s="25"/>
      <c r="E5" s="45"/>
      <c r="F5" s="45"/>
      <c r="G5" s="45"/>
      <c r="H5" s="45"/>
      <c r="I5" s="45"/>
      <c r="J5" s="46"/>
      <c r="L5" s="31"/>
      <c r="M5" s="25"/>
      <c r="N5" s="67"/>
      <c r="O5" s="46"/>
    </row>
    <row r="6" spans="2:15" ht="15">
      <c r="B6" s="31"/>
      <c r="C6" s="94" t="s">
        <v>83</v>
      </c>
      <c r="D6" s="94"/>
      <c r="E6" s="94"/>
      <c r="F6" s="94"/>
      <c r="G6" s="94"/>
      <c r="H6" s="94"/>
      <c r="I6" s="94"/>
      <c r="J6" s="46"/>
      <c r="L6" s="31"/>
      <c r="M6" s="94" t="s">
        <v>84</v>
      </c>
      <c r="N6" s="94"/>
      <c r="O6" s="46"/>
    </row>
    <row r="7" spans="2:15" ht="15">
      <c r="B7" s="31"/>
      <c r="C7" s="94"/>
      <c r="D7" s="94"/>
      <c r="E7" s="94"/>
      <c r="F7" s="94"/>
      <c r="G7" s="94"/>
      <c r="H7" s="94"/>
      <c r="I7" s="94"/>
      <c r="J7" s="46"/>
      <c r="L7" s="31"/>
      <c r="M7" s="94"/>
      <c r="N7" s="94"/>
      <c r="O7" s="46"/>
    </row>
    <row r="8" spans="2:15" ht="15">
      <c r="B8" s="31"/>
      <c r="C8" s="25"/>
      <c r="D8" s="25"/>
      <c r="E8" s="45"/>
      <c r="F8" s="45"/>
      <c r="G8" s="45"/>
      <c r="H8" s="45"/>
      <c r="I8" s="45"/>
      <c r="J8" s="46"/>
      <c r="L8" s="31"/>
      <c r="M8" s="25"/>
      <c r="N8" s="67"/>
      <c r="O8" s="46"/>
    </row>
    <row r="9" spans="2:15" ht="15.6" thickBot="1">
      <c r="B9" s="31"/>
      <c r="C9" s="66" t="s">
        <v>15</v>
      </c>
      <c r="D9" s="26">
        <v>2010</v>
      </c>
      <c r="E9" s="26">
        <v>2011</v>
      </c>
      <c r="F9" s="26">
        <v>2012</v>
      </c>
      <c r="G9" s="26">
        <v>2013</v>
      </c>
      <c r="H9" s="26">
        <v>2014</v>
      </c>
      <c r="I9" s="26">
        <v>2015</v>
      </c>
      <c r="J9" s="46"/>
      <c r="L9" s="31"/>
      <c r="M9" s="66" t="s">
        <v>15</v>
      </c>
      <c r="N9" s="66">
        <v>2011</v>
      </c>
      <c r="O9" s="46"/>
    </row>
    <row r="10" spans="2:15" ht="15.6" thickBot="1">
      <c r="B10" s="39"/>
      <c r="C10" s="67" t="s">
        <v>16</v>
      </c>
      <c r="D10" s="77">
        <v>0.21013530195535207</v>
      </c>
      <c r="E10" s="77">
        <v>0.2761487369529114</v>
      </c>
      <c r="F10" s="77">
        <v>0.3479834458685389</v>
      </c>
      <c r="G10" s="77">
        <v>0.3987059180474068</v>
      </c>
      <c r="H10" s="77">
        <v>0.42541661496252814</v>
      </c>
      <c r="I10" s="77">
        <v>0.4312682262004367</v>
      </c>
      <c r="J10" s="32"/>
      <c r="L10" s="39"/>
      <c r="M10" s="67" t="s">
        <v>16</v>
      </c>
      <c r="N10" s="77">
        <v>0.26627852838365984</v>
      </c>
      <c r="O10" s="32"/>
    </row>
    <row r="11" spans="2:15" ht="15.6" thickBot="1">
      <c r="B11" s="39"/>
      <c r="C11" s="67" t="s">
        <v>17</v>
      </c>
      <c r="D11" s="77">
        <v>0.058810538683683494</v>
      </c>
      <c r="E11" s="77">
        <v>0.03735794137093632</v>
      </c>
      <c r="F11" s="77">
        <v>0.04316751669552249</v>
      </c>
      <c r="G11" s="77">
        <v>0.08581208809613197</v>
      </c>
      <c r="H11" s="77">
        <v>0.13065379086104256</v>
      </c>
      <c r="I11" s="77">
        <v>0.1559507106455652</v>
      </c>
      <c r="J11" s="32"/>
      <c r="L11" s="39"/>
      <c r="M11" s="67" t="s">
        <v>17</v>
      </c>
      <c r="N11" s="77">
        <v>0.04864896266532849</v>
      </c>
      <c r="O11" s="32"/>
    </row>
    <row r="12" spans="2:15" ht="15.6" thickBot="1">
      <c r="B12" s="39"/>
      <c r="C12" s="67" t="s">
        <v>18</v>
      </c>
      <c r="D12" s="77">
        <v>0.6425959434138556</v>
      </c>
      <c r="E12" s="77">
        <v>0.5944306173486337</v>
      </c>
      <c r="F12" s="77">
        <v>0.5095756462904144</v>
      </c>
      <c r="G12" s="77">
        <v>0.3925928847346249</v>
      </c>
      <c r="H12" s="77">
        <v>0.2879703416624278</v>
      </c>
      <c r="I12" s="77">
        <v>0.20249975187682465</v>
      </c>
      <c r="J12" s="32"/>
      <c r="L12" s="39"/>
      <c r="M12" s="67" t="s">
        <v>18</v>
      </c>
      <c r="N12" s="77">
        <v>0.5950465934194935</v>
      </c>
      <c r="O12" s="32"/>
    </row>
    <row r="13" spans="2:15" ht="15.6" thickBot="1">
      <c r="B13" s="39"/>
      <c r="C13" s="67" t="s">
        <v>19</v>
      </c>
      <c r="D13" s="77">
        <v>0.0017564523426911551</v>
      </c>
      <c r="E13" s="77">
        <v>0.005369776457794398</v>
      </c>
      <c r="F13" s="77">
        <v>0.012593420563982242</v>
      </c>
      <c r="G13" s="77">
        <v>0.03623022172651903</v>
      </c>
      <c r="H13" s="77">
        <v>0.06931969555366445</v>
      </c>
      <c r="I13" s="77">
        <v>0.12366679249893439</v>
      </c>
      <c r="J13" s="32"/>
      <c r="L13" s="39"/>
      <c r="M13" s="67" t="s">
        <v>19</v>
      </c>
      <c r="N13" s="77">
        <v>0.00333298766179412</v>
      </c>
      <c r="O13" s="32"/>
    </row>
    <row r="14" spans="2:15" ht="15.6" thickBot="1">
      <c r="B14" s="39"/>
      <c r="C14" s="67" t="s">
        <v>20</v>
      </c>
      <c r="D14" s="77">
        <v>0.06327467707374859</v>
      </c>
      <c r="E14" s="77">
        <v>0.06287496080299626</v>
      </c>
      <c r="F14" s="77">
        <v>0.06254956991198064</v>
      </c>
      <c r="G14" s="77">
        <v>0.06195277173203919</v>
      </c>
      <c r="H14" s="77">
        <v>0.06080680848569544</v>
      </c>
      <c r="I14" s="77">
        <v>0.060551443057813285</v>
      </c>
      <c r="J14" s="32"/>
      <c r="L14" s="39"/>
      <c r="M14" s="67" t="s">
        <v>20</v>
      </c>
      <c r="N14" s="77">
        <v>0.06287496376023463</v>
      </c>
      <c r="O14" s="32"/>
    </row>
    <row r="15" spans="2:15" ht="15.6" thickBot="1">
      <c r="B15" s="39"/>
      <c r="C15" s="67" t="s">
        <v>21</v>
      </c>
      <c r="D15" s="77">
        <v>0.02342708653066901</v>
      </c>
      <c r="E15" s="77">
        <v>0.02381796706672789</v>
      </c>
      <c r="F15" s="77">
        <v>0.024130400669561233</v>
      </c>
      <c r="G15" s="77">
        <v>0.024706115663278114</v>
      </c>
      <c r="H15" s="77">
        <v>0.02583274847464152</v>
      </c>
      <c r="I15" s="77">
        <v>0.0260630757204258</v>
      </c>
      <c r="J15" s="32"/>
      <c r="L15" s="39"/>
      <c r="M15" s="67" t="s">
        <v>21</v>
      </c>
      <c r="N15" s="77">
        <v>0.023817964109489543</v>
      </c>
      <c r="O15" s="32"/>
    </row>
    <row r="16" spans="2:15" ht="15.6" thickBot="1">
      <c r="B16" s="40"/>
      <c r="C16" s="41"/>
      <c r="D16" s="38"/>
      <c r="E16" s="38"/>
      <c r="F16" s="38"/>
      <c r="G16" s="38"/>
      <c r="H16" s="38"/>
      <c r="I16" s="38"/>
      <c r="J16" s="35"/>
      <c r="L16" s="40"/>
      <c r="M16" s="41"/>
      <c r="N16" s="38"/>
      <c r="O16" s="35"/>
    </row>
    <row r="17" spans="3:9" ht="15">
      <c r="C17" s="9"/>
      <c r="D17" s="11"/>
      <c r="E17" s="11"/>
      <c r="F17" s="11"/>
      <c r="G17" s="11"/>
      <c r="H17" s="11"/>
      <c r="I17" s="11"/>
    </row>
  </sheetData>
  <mergeCells count="6">
    <mergeCell ref="C3:I3"/>
    <mergeCell ref="C4:I4"/>
    <mergeCell ref="C6:I7"/>
    <mergeCell ref="M3:N3"/>
    <mergeCell ref="M4:N4"/>
    <mergeCell ref="M6:N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 topLeftCell="A1"/>
  </sheetViews>
  <sheetFormatPr defaultColWidth="8.8515625" defaultRowHeight="15"/>
  <cols>
    <col min="1" max="2" width="2.7109375" style="6" customWidth="1"/>
    <col min="3" max="3" width="25.28125" style="6" bestFit="1" customWidth="1"/>
    <col min="4" max="4" width="13.7109375" style="6" bestFit="1" customWidth="1"/>
    <col min="5" max="5" width="12.421875" style="6" bestFit="1" customWidth="1"/>
    <col min="6" max="6" width="13.140625" style="6" bestFit="1" customWidth="1"/>
    <col min="7" max="7" width="2.7109375" style="6" customWidth="1"/>
    <col min="8" max="16384" width="8.8515625" style="6" customWidth="1"/>
  </cols>
  <sheetData>
    <row r="1" ht="15.6" thickBot="1"/>
    <row r="2" spans="2:7" ht="15">
      <c r="B2" s="42"/>
      <c r="C2" s="43"/>
      <c r="D2" s="43"/>
      <c r="E2" s="43"/>
      <c r="F2" s="43"/>
      <c r="G2" s="44"/>
    </row>
    <row r="3" spans="2:7" ht="15">
      <c r="B3" s="39"/>
      <c r="C3" s="92" t="s">
        <v>77</v>
      </c>
      <c r="D3" s="92"/>
      <c r="E3" s="92"/>
      <c r="F3" s="92"/>
      <c r="G3" s="46"/>
    </row>
    <row r="4" spans="2:7" ht="15">
      <c r="B4" s="39"/>
      <c r="C4" s="93" t="s">
        <v>37</v>
      </c>
      <c r="D4" s="93"/>
      <c r="E4" s="93"/>
      <c r="F4" s="93"/>
      <c r="G4" s="46"/>
    </row>
    <row r="5" spans="2:7" ht="15">
      <c r="B5" s="39"/>
      <c r="C5" s="45"/>
      <c r="D5" s="45"/>
      <c r="E5" s="45"/>
      <c r="F5" s="45"/>
      <c r="G5" s="46"/>
    </row>
    <row r="6" spans="2:7" ht="15">
      <c r="B6" s="39"/>
      <c r="C6" s="94" t="s">
        <v>78</v>
      </c>
      <c r="D6" s="94"/>
      <c r="E6" s="94"/>
      <c r="F6" s="94"/>
      <c r="G6" s="46"/>
    </row>
    <row r="7" spans="2:7" ht="15">
      <c r="B7" s="39"/>
      <c r="C7" s="94"/>
      <c r="D7" s="94"/>
      <c r="E7" s="94"/>
      <c r="F7" s="94"/>
      <c r="G7" s="46"/>
    </row>
    <row r="8" spans="2:7" ht="15">
      <c r="B8" s="39"/>
      <c r="C8" s="45"/>
      <c r="D8" s="45"/>
      <c r="E8" s="45"/>
      <c r="F8" s="45"/>
      <c r="G8" s="46"/>
    </row>
    <row r="9" spans="2:7" ht="15.6" thickBot="1">
      <c r="B9" s="39"/>
      <c r="C9" s="26" t="s">
        <v>38</v>
      </c>
      <c r="D9" s="26" t="s">
        <v>22</v>
      </c>
      <c r="E9" s="26" t="s">
        <v>23</v>
      </c>
      <c r="F9" s="26" t="s">
        <v>24</v>
      </c>
      <c r="G9" s="46"/>
    </row>
    <row r="10" spans="2:7" ht="15.6" thickBot="1">
      <c r="B10" s="39"/>
      <c r="C10" s="67" t="s">
        <v>5</v>
      </c>
      <c r="D10" s="10">
        <v>0.10421153013311081</v>
      </c>
      <c r="E10" s="10">
        <v>0.07150098716458066</v>
      </c>
      <c r="F10" s="10">
        <v>0.08737371324095272</v>
      </c>
      <c r="G10" s="32"/>
    </row>
    <row r="11" spans="2:7" ht="15.6" thickBot="1">
      <c r="B11" s="39"/>
      <c r="C11" s="67" t="s">
        <v>6</v>
      </c>
      <c r="D11" s="10">
        <v>0.6572180008333277</v>
      </c>
      <c r="E11" s="10">
        <v>0.6416088995736007</v>
      </c>
      <c r="F11" s="10">
        <v>0.5071132957154716</v>
      </c>
      <c r="G11" s="32"/>
    </row>
    <row r="12" spans="2:7" ht="15.6" thickBot="1">
      <c r="B12" s="39"/>
      <c r="C12" s="67" t="s">
        <v>7</v>
      </c>
      <c r="D12" s="10">
        <v>0.06810827724159715</v>
      </c>
      <c r="E12" s="10">
        <v>0.09974297385352705</v>
      </c>
      <c r="F12" s="10">
        <v>0.06265143750208342</v>
      </c>
      <c r="G12" s="32"/>
    </row>
    <row r="13" spans="2:7" ht="15.6" thickBot="1">
      <c r="B13" s="39"/>
      <c r="C13" s="67" t="s">
        <v>8</v>
      </c>
      <c r="D13" s="10">
        <v>0.08510380622813488</v>
      </c>
      <c r="E13" s="10">
        <v>0.07015630741833591</v>
      </c>
      <c r="F13" s="10">
        <v>0.08838648109675318</v>
      </c>
      <c r="G13" s="32"/>
    </row>
    <row r="14" spans="2:7" ht="15.6" thickBot="1">
      <c r="B14" s="39"/>
      <c r="C14" s="67" t="s">
        <v>9</v>
      </c>
      <c r="D14" s="10">
        <v>0.027070547631229087</v>
      </c>
      <c r="E14" s="10">
        <v>0.04132455268769194</v>
      </c>
      <c r="F14" s="10">
        <v>0.05527265835715155</v>
      </c>
      <c r="G14" s="32"/>
    </row>
    <row r="15" spans="2:7" ht="15.6" thickBot="1">
      <c r="B15" s="39"/>
      <c r="C15" s="67" t="s">
        <v>10</v>
      </c>
      <c r="D15" s="10">
        <v>0.01183016495938492</v>
      </c>
      <c r="E15" s="10">
        <v>0.0005745954825110412</v>
      </c>
      <c r="F15" s="10">
        <v>0.03166582226177768</v>
      </c>
      <c r="G15" s="32"/>
    </row>
    <row r="16" spans="2:7" ht="15.6" thickBot="1">
      <c r="B16" s="39"/>
      <c r="C16" s="67" t="s">
        <v>11</v>
      </c>
      <c r="D16" s="10">
        <v>0.03441816981363333</v>
      </c>
      <c r="E16" s="10">
        <v>0.06333260645844696</v>
      </c>
      <c r="F16" s="10">
        <v>0.15775479151474872</v>
      </c>
      <c r="G16" s="32"/>
    </row>
    <row r="17" spans="2:7" ht="15.6" thickBot="1">
      <c r="B17" s="39"/>
      <c r="C17" s="67" t="s">
        <v>12</v>
      </c>
      <c r="D17" s="10">
        <v>0.01203950315958226</v>
      </c>
      <c r="E17" s="10">
        <v>0.011759077361305688</v>
      </c>
      <c r="F17" s="10">
        <v>0.009781800311061177</v>
      </c>
      <c r="G17" s="32"/>
    </row>
    <row r="18" spans="2:7" ht="15.6" thickBot="1">
      <c r="B18" s="40"/>
      <c r="C18" s="47"/>
      <c r="D18" s="33"/>
      <c r="E18" s="33"/>
      <c r="F18" s="33"/>
      <c r="G18" s="35"/>
    </row>
  </sheetData>
  <mergeCells count="3">
    <mergeCell ref="C3:F3"/>
    <mergeCell ref="C4:F4"/>
    <mergeCell ref="C6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 topLeftCell="A1"/>
  </sheetViews>
  <sheetFormatPr defaultColWidth="8.8515625" defaultRowHeight="15"/>
  <cols>
    <col min="1" max="2" width="2.7109375" style="6" customWidth="1"/>
    <col min="3" max="3" width="25.28125" style="6" bestFit="1" customWidth="1"/>
    <col min="4" max="10" width="12.00390625" style="6" bestFit="1" customWidth="1"/>
    <col min="11" max="11" width="2.7109375" style="6" customWidth="1"/>
    <col min="12" max="16384" width="8.8515625" style="6" customWidth="1"/>
  </cols>
  <sheetData>
    <row r="1" ht="15.6" thickBot="1"/>
    <row r="2" spans="2:11" ht="15">
      <c r="B2" s="28"/>
      <c r="C2" s="37"/>
      <c r="D2" s="29"/>
      <c r="E2" s="29"/>
      <c r="F2" s="29"/>
      <c r="G2" s="29"/>
      <c r="H2" s="29"/>
      <c r="I2" s="29"/>
      <c r="J2" s="29"/>
      <c r="K2" s="30"/>
    </row>
    <row r="3" spans="2:11" ht="15">
      <c r="B3" s="31"/>
      <c r="C3" s="92" t="s">
        <v>42</v>
      </c>
      <c r="D3" s="92"/>
      <c r="E3" s="92"/>
      <c r="F3" s="92"/>
      <c r="G3" s="92"/>
      <c r="H3" s="92"/>
      <c r="I3" s="92"/>
      <c r="J3" s="92"/>
      <c r="K3" s="32"/>
    </row>
    <row r="4" spans="2:11" ht="15">
      <c r="B4" s="31"/>
      <c r="C4" s="93" t="s">
        <v>52</v>
      </c>
      <c r="D4" s="93"/>
      <c r="E4" s="93"/>
      <c r="F4" s="93"/>
      <c r="G4" s="93"/>
      <c r="H4" s="93"/>
      <c r="I4" s="93"/>
      <c r="J4" s="93"/>
      <c r="K4" s="32"/>
    </row>
    <row r="5" spans="2:11" ht="15">
      <c r="B5" s="31"/>
      <c r="C5" s="67"/>
      <c r="D5" s="67"/>
      <c r="E5" s="67"/>
      <c r="F5" s="67"/>
      <c r="G5" s="67"/>
      <c r="H5" s="67"/>
      <c r="I5" s="67"/>
      <c r="J5" s="67"/>
      <c r="K5" s="32"/>
    </row>
    <row r="6" spans="2:11" ht="15" customHeight="1">
      <c r="B6" s="31"/>
      <c r="C6" s="94" t="s">
        <v>41</v>
      </c>
      <c r="D6" s="94"/>
      <c r="E6" s="94"/>
      <c r="F6" s="94"/>
      <c r="G6" s="94"/>
      <c r="H6" s="94"/>
      <c r="I6" s="94"/>
      <c r="J6" s="94"/>
      <c r="K6" s="32"/>
    </row>
    <row r="7" spans="2:11" ht="15">
      <c r="B7" s="31"/>
      <c r="C7" s="94"/>
      <c r="D7" s="94"/>
      <c r="E7" s="94"/>
      <c r="F7" s="94"/>
      <c r="G7" s="94"/>
      <c r="H7" s="94"/>
      <c r="I7" s="94"/>
      <c r="J7" s="94"/>
      <c r="K7" s="32"/>
    </row>
    <row r="8" spans="2:11" ht="15">
      <c r="B8" s="31"/>
      <c r="C8" s="67"/>
      <c r="D8" s="67"/>
      <c r="E8" s="67"/>
      <c r="F8" s="67"/>
      <c r="G8" s="67"/>
      <c r="H8" s="67"/>
      <c r="I8" s="67"/>
      <c r="J8" s="67"/>
      <c r="K8" s="32"/>
    </row>
    <row r="9" spans="2:11" ht="15.6" thickBot="1">
      <c r="B9" s="31"/>
      <c r="C9" s="66" t="s">
        <v>3</v>
      </c>
      <c r="D9" s="66">
        <v>2009</v>
      </c>
      <c r="E9" s="66">
        <v>2010</v>
      </c>
      <c r="F9" s="66">
        <v>2011</v>
      </c>
      <c r="G9" s="66">
        <v>2012</v>
      </c>
      <c r="H9" s="66">
        <v>2013</v>
      </c>
      <c r="I9" s="66">
        <v>2014</v>
      </c>
      <c r="J9" s="66">
        <v>2015</v>
      </c>
      <c r="K9" s="32"/>
    </row>
    <row r="10" spans="2:11" ht="15.6" thickBot="1">
      <c r="B10" s="31"/>
      <c r="C10" s="67" t="s">
        <v>5</v>
      </c>
      <c r="D10" s="75">
        <v>25871576.0547752</v>
      </c>
      <c r="E10" s="75">
        <v>25968725.816109385</v>
      </c>
      <c r="F10" s="75">
        <v>26063489.974239375</v>
      </c>
      <c r="G10" s="75">
        <v>26209929.50015197</v>
      </c>
      <c r="H10" s="75">
        <v>26383542.959837664</v>
      </c>
      <c r="I10" s="75">
        <v>26608617.938635148</v>
      </c>
      <c r="J10" s="75">
        <v>26924499.41255589</v>
      </c>
      <c r="K10" s="32"/>
    </row>
    <row r="11" spans="2:11" ht="15.6" thickBot="1">
      <c r="B11" s="31"/>
      <c r="C11" s="67" t="s">
        <v>6</v>
      </c>
      <c r="D11" s="75">
        <v>156603470.72726288</v>
      </c>
      <c r="E11" s="75">
        <v>157191943.0556549</v>
      </c>
      <c r="F11" s="75">
        <v>157797318.9606272</v>
      </c>
      <c r="G11" s="75">
        <v>158731276.81562525</v>
      </c>
      <c r="H11" s="75">
        <v>159861548.4545908</v>
      </c>
      <c r="I11" s="75">
        <v>161297854.00639877</v>
      </c>
      <c r="J11" s="75">
        <v>163308036.84971043</v>
      </c>
      <c r="K11" s="32"/>
    </row>
    <row r="12" spans="2:11" ht="15.6" thickBot="1">
      <c r="B12" s="31"/>
      <c r="C12" s="67" t="s">
        <v>7</v>
      </c>
      <c r="D12" s="75">
        <v>19559367.236358393</v>
      </c>
      <c r="E12" s="75">
        <v>19637000.86268816</v>
      </c>
      <c r="F12" s="75">
        <v>19719702.103704587</v>
      </c>
      <c r="G12" s="75">
        <v>19845573.585442442</v>
      </c>
      <c r="H12" s="75">
        <v>19998790.42978062</v>
      </c>
      <c r="I12" s="75">
        <v>20190578.11988112</v>
      </c>
      <c r="J12" s="75">
        <v>20457612.804774065</v>
      </c>
      <c r="K12" s="32"/>
    </row>
    <row r="13" spans="2:11" ht="15.6" thickBot="1">
      <c r="B13" s="31"/>
      <c r="C13" s="67" t="s">
        <v>8</v>
      </c>
      <c r="D13" s="75">
        <v>25697543.970493875</v>
      </c>
      <c r="E13" s="75">
        <v>25798592.669593617</v>
      </c>
      <c r="F13" s="75">
        <v>25897156.708952248</v>
      </c>
      <c r="G13" s="75">
        <v>26047704.68806452</v>
      </c>
      <c r="H13" s="75">
        <v>26224931.592590027</v>
      </c>
      <c r="I13" s="75">
        <v>26454254.310205504</v>
      </c>
      <c r="J13" s="75">
        <v>26775114.865629874</v>
      </c>
      <c r="K13" s="32"/>
    </row>
    <row r="14" spans="2:11" ht="15.6" thickBot="1">
      <c r="B14" s="31"/>
      <c r="C14" s="67" t="s">
        <v>9</v>
      </c>
      <c r="D14" s="75">
        <v>15465912.817391042</v>
      </c>
      <c r="E14" s="75">
        <v>15532708.791055482</v>
      </c>
      <c r="F14" s="75">
        <v>15597893.60742663</v>
      </c>
      <c r="G14" s="75">
        <v>15695244.421876172</v>
      </c>
      <c r="H14" s="75">
        <v>15808277.63382269</v>
      </c>
      <c r="I14" s="75">
        <v>15953946.12755512</v>
      </c>
      <c r="J14" s="75">
        <v>16156496.526670782</v>
      </c>
      <c r="K14" s="32"/>
    </row>
    <row r="15" spans="2:11" ht="15.6" thickBot="1">
      <c r="B15" s="70"/>
      <c r="C15" s="67" t="s">
        <v>10</v>
      </c>
      <c r="D15" s="75">
        <v>8237929.872234568</v>
      </c>
      <c r="E15" s="75">
        <v>8273435.69888991</v>
      </c>
      <c r="F15" s="75">
        <v>8304865.333787452</v>
      </c>
      <c r="G15" s="75">
        <v>8351802.77428711</v>
      </c>
      <c r="H15" s="75">
        <v>8403827.15948215</v>
      </c>
      <c r="I15" s="75">
        <v>8473789.72017506</v>
      </c>
      <c r="J15" s="75">
        <v>8571554.693559546</v>
      </c>
      <c r="K15" s="71"/>
    </row>
    <row r="16" spans="2:11" ht="15.6" thickBot="1">
      <c r="B16" s="31"/>
      <c r="C16" s="67" t="s">
        <v>11</v>
      </c>
      <c r="D16" s="75">
        <v>41959598.23675491</v>
      </c>
      <c r="E16" s="75">
        <v>42148898.6871572</v>
      </c>
      <c r="F16" s="75">
        <v>42326531.37747894</v>
      </c>
      <c r="G16" s="75">
        <v>42589039.2100338</v>
      </c>
      <c r="H16" s="75">
        <v>42886334.13746371</v>
      </c>
      <c r="I16" s="75">
        <v>43275167.200052045</v>
      </c>
      <c r="J16" s="75">
        <v>43815255.39281607</v>
      </c>
      <c r="K16" s="32"/>
    </row>
    <row r="17" spans="2:11" ht="15.6" thickBot="1">
      <c r="B17" s="31"/>
      <c r="C17" s="67" t="s">
        <v>12</v>
      </c>
      <c r="D17" s="75">
        <v>2992904.888553937</v>
      </c>
      <c r="E17" s="75">
        <v>3004264.1913574804</v>
      </c>
      <c r="F17" s="75">
        <v>3015871.411507654</v>
      </c>
      <c r="G17" s="75">
        <v>3033738.2850673576</v>
      </c>
      <c r="H17" s="75">
        <v>3055275.8095839755</v>
      </c>
      <c r="I17" s="75">
        <v>3082699.1625740533</v>
      </c>
      <c r="J17" s="75">
        <v>3121067.8025924466</v>
      </c>
      <c r="K17" s="32"/>
    </row>
    <row r="18" spans="2:11" ht="15.6" thickBot="1">
      <c r="B18" s="34"/>
      <c r="C18" s="68"/>
      <c r="D18" s="38"/>
      <c r="E18" s="38"/>
      <c r="F18" s="38"/>
      <c r="G18" s="38"/>
      <c r="H18" s="38"/>
      <c r="I18" s="38"/>
      <c r="J18" s="38"/>
      <c r="K18" s="35"/>
    </row>
  </sheetData>
  <mergeCells count="3">
    <mergeCell ref="C3:J3"/>
    <mergeCell ref="C4:J4"/>
    <mergeCell ref="C6:J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 topLeftCell="A1"/>
  </sheetViews>
  <sheetFormatPr defaultColWidth="8.8515625" defaultRowHeight="15"/>
  <cols>
    <col min="1" max="2" width="2.7109375" style="6" customWidth="1"/>
    <col min="3" max="3" width="25.28125" style="6" bestFit="1" customWidth="1"/>
    <col min="4" max="10" width="11.00390625" style="6" bestFit="1" customWidth="1"/>
    <col min="11" max="11" width="2.7109375" style="6" customWidth="1"/>
    <col min="12" max="16384" width="8.8515625" style="6" customWidth="1"/>
  </cols>
  <sheetData>
    <row r="1" ht="15.6" thickBot="1"/>
    <row r="2" spans="2:11" ht="15">
      <c r="B2" s="28"/>
      <c r="C2" s="37"/>
      <c r="D2" s="29"/>
      <c r="E2" s="29"/>
      <c r="F2" s="29"/>
      <c r="G2" s="29"/>
      <c r="H2" s="29"/>
      <c r="I2" s="29"/>
      <c r="J2" s="29"/>
      <c r="K2" s="30"/>
    </row>
    <row r="3" spans="2:11" ht="15">
      <c r="B3" s="31"/>
      <c r="C3" s="92" t="s">
        <v>43</v>
      </c>
      <c r="D3" s="92"/>
      <c r="E3" s="92"/>
      <c r="F3" s="92"/>
      <c r="G3" s="92"/>
      <c r="H3" s="92"/>
      <c r="I3" s="92"/>
      <c r="J3" s="92"/>
      <c r="K3" s="32"/>
    </row>
    <row r="4" spans="2:11" ht="15">
      <c r="B4" s="31"/>
      <c r="C4" s="93" t="s">
        <v>52</v>
      </c>
      <c r="D4" s="93"/>
      <c r="E4" s="93"/>
      <c r="F4" s="93"/>
      <c r="G4" s="93"/>
      <c r="H4" s="93"/>
      <c r="I4" s="93"/>
      <c r="J4" s="93"/>
      <c r="K4" s="32"/>
    </row>
    <row r="5" spans="2:11" ht="15">
      <c r="B5" s="31"/>
      <c r="C5" s="67"/>
      <c r="D5" s="67"/>
      <c r="E5" s="67"/>
      <c r="F5" s="67"/>
      <c r="G5" s="67"/>
      <c r="H5" s="67"/>
      <c r="I5" s="67"/>
      <c r="J5" s="67"/>
      <c r="K5" s="32"/>
    </row>
    <row r="6" spans="2:11" ht="15" customHeight="1">
      <c r="B6" s="31"/>
      <c r="C6" s="94" t="s">
        <v>44</v>
      </c>
      <c r="D6" s="94"/>
      <c r="E6" s="94"/>
      <c r="F6" s="94"/>
      <c r="G6" s="94"/>
      <c r="H6" s="94"/>
      <c r="I6" s="94"/>
      <c r="J6" s="94"/>
      <c r="K6" s="32"/>
    </row>
    <row r="7" spans="2:11" ht="15">
      <c r="B7" s="31"/>
      <c r="C7" s="94"/>
      <c r="D7" s="94"/>
      <c r="E7" s="94"/>
      <c r="F7" s="94"/>
      <c r="G7" s="94"/>
      <c r="H7" s="94"/>
      <c r="I7" s="94"/>
      <c r="J7" s="94"/>
      <c r="K7" s="32"/>
    </row>
    <row r="8" spans="2:11" ht="15">
      <c r="B8" s="31"/>
      <c r="C8" s="67"/>
      <c r="D8" s="67"/>
      <c r="E8" s="67"/>
      <c r="F8" s="67"/>
      <c r="G8" s="67"/>
      <c r="H8" s="67"/>
      <c r="I8" s="67"/>
      <c r="J8" s="67"/>
      <c r="K8" s="32"/>
    </row>
    <row r="9" spans="2:11" ht="15.6" thickBot="1">
      <c r="B9" s="31"/>
      <c r="C9" s="66" t="s">
        <v>15</v>
      </c>
      <c r="D9" s="66">
        <v>2009</v>
      </c>
      <c r="E9" s="66">
        <v>2010</v>
      </c>
      <c r="F9" s="66">
        <v>2011</v>
      </c>
      <c r="G9" s="66">
        <v>2012</v>
      </c>
      <c r="H9" s="66">
        <v>2013</v>
      </c>
      <c r="I9" s="66">
        <v>2014</v>
      </c>
      <c r="J9" s="66">
        <v>2015</v>
      </c>
      <c r="K9" s="32"/>
    </row>
    <row r="10" spans="2:11" ht="15.6" thickBot="1">
      <c r="B10" s="31"/>
      <c r="C10" s="67" t="s">
        <v>16</v>
      </c>
      <c r="D10" s="75">
        <v>20339490.282254696</v>
      </c>
      <c r="E10" s="75">
        <v>20540989.670993607</v>
      </c>
      <c r="F10" s="75">
        <v>22325097.540477864</v>
      </c>
      <c r="G10" s="75">
        <v>25617768.437990814</v>
      </c>
      <c r="H10" s="75">
        <v>21445307.632723354</v>
      </c>
      <c r="I10" s="75">
        <v>16590545.13702232</v>
      </c>
      <c r="J10" s="75">
        <v>12569280.680272477</v>
      </c>
      <c r="K10" s="32"/>
    </row>
    <row r="11" spans="2:11" ht="15.6" thickBot="1">
      <c r="B11" s="31"/>
      <c r="C11" s="67" t="s">
        <v>17</v>
      </c>
      <c r="D11" s="75">
        <v>465794.38821551896</v>
      </c>
      <c r="E11" s="75">
        <v>464688.7829302741</v>
      </c>
      <c r="F11" s="75">
        <v>2865271.019588689</v>
      </c>
      <c r="G11" s="75">
        <v>7736497.667104972</v>
      </c>
      <c r="H11" s="75">
        <v>15936616.091677476</v>
      </c>
      <c r="I11" s="75">
        <v>17730681.06671523</v>
      </c>
      <c r="J11" s="75">
        <v>17487966.420046754</v>
      </c>
      <c r="K11" s="32"/>
    </row>
    <row r="12" spans="2:11" ht="15.6" thickBot="1">
      <c r="B12" s="31"/>
      <c r="C12" s="67" t="s">
        <v>18</v>
      </c>
      <c r="D12" s="75">
        <v>76615606.65390806</v>
      </c>
      <c r="E12" s="75">
        <v>77197257.46091346</v>
      </c>
      <c r="F12" s="75">
        <v>65800773.87763366</v>
      </c>
      <c r="G12" s="75">
        <v>48629712.98260757</v>
      </c>
      <c r="H12" s="75">
        <v>36251283.76991698</v>
      </c>
      <c r="I12" s="75">
        <v>27476393.492294297</v>
      </c>
      <c r="J12" s="75">
        <v>17046340.480886627</v>
      </c>
      <c r="K12" s="32"/>
    </row>
    <row r="13" spans="2:11" ht="15.6" thickBot="1">
      <c r="B13" s="31"/>
      <c r="C13" s="67" t="s">
        <v>19</v>
      </c>
      <c r="D13" s="75">
        <v>2539.762632269023</v>
      </c>
      <c r="E13" s="75">
        <v>6521.945599014733</v>
      </c>
      <c r="F13" s="75">
        <v>1082976.6814288222</v>
      </c>
      <c r="G13" s="75">
        <v>2185520.094068397</v>
      </c>
      <c r="H13" s="75">
        <v>7192483.569387839</v>
      </c>
      <c r="I13" s="75">
        <v>10238382.574833557</v>
      </c>
      <c r="J13" s="75">
        <v>17136357.07773034</v>
      </c>
      <c r="K13" s="32"/>
    </row>
    <row r="14" spans="2:11" ht="15.6" thickBot="1">
      <c r="B14" s="31"/>
      <c r="C14" s="67" t="s">
        <v>20</v>
      </c>
      <c r="D14" s="75">
        <v>764175.1203802483</v>
      </c>
      <c r="E14" s="75">
        <v>882414.5433728799</v>
      </c>
      <c r="F14" s="75">
        <v>997144.7800978527</v>
      </c>
      <c r="G14" s="75">
        <v>1185068.192632935</v>
      </c>
      <c r="H14" s="75">
        <v>1240218.5900517777</v>
      </c>
      <c r="I14" s="75">
        <v>1203463.716755219</v>
      </c>
      <c r="J14" s="75">
        <v>1604564.58390159</v>
      </c>
      <c r="K14" s="32"/>
    </row>
    <row r="15" spans="2:11" ht="15.6" thickBot="1">
      <c r="B15" s="70"/>
      <c r="C15" s="67" t="s">
        <v>21</v>
      </c>
      <c r="D15" s="75">
        <v>411255.6553465619</v>
      </c>
      <c r="E15" s="75">
        <v>456813.55456883414</v>
      </c>
      <c r="F15" s="75">
        <v>513769.9596698535</v>
      </c>
      <c r="G15" s="75">
        <v>551596.8528427524</v>
      </c>
      <c r="H15" s="75">
        <v>682547.0404295883</v>
      </c>
      <c r="I15" s="75">
        <v>903483.5562917802</v>
      </c>
      <c r="J15" s="75">
        <v>687514.2593462567</v>
      </c>
      <c r="K15" s="71"/>
    </row>
    <row r="16" spans="2:11" ht="15.6" thickBot="1">
      <c r="B16" s="34"/>
      <c r="C16" s="68"/>
      <c r="D16" s="38"/>
      <c r="E16" s="38"/>
      <c r="F16" s="38"/>
      <c r="G16" s="38"/>
      <c r="H16" s="38"/>
      <c r="I16" s="38"/>
      <c r="J16" s="38"/>
      <c r="K16" s="35"/>
    </row>
  </sheetData>
  <mergeCells count="3">
    <mergeCell ref="C3:J3"/>
    <mergeCell ref="C4:J4"/>
    <mergeCell ref="C6:J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 topLeftCell="A1">
      <selection activeCell="E11" sqref="E11"/>
    </sheetView>
  </sheetViews>
  <sheetFormatPr defaultColWidth="8.8515625" defaultRowHeight="15"/>
  <cols>
    <col min="1" max="2" width="2.7109375" style="6" customWidth="1"/>
    <col min="3" max="3" width="25.28125" style="6" bestFit="1" customWidth="1"/>
    <col min="4" max="10" width="12.00390625" style="6" bestFit="1" customWidth="1"/>
    <col min="11" max="11" width="2.7109375" style="6" customWidth="1"/>
    <col min="12" max="16384" width="8.8515625" style="6" customWidth="1"/>
  </cols>
  <sheetData>
    <row r="1" ht="15.6" thickBot="1"/>
    <row r="2" spans="2:11" ht="15">
      <c r="B2" s="28"/>
      <c r="C2" s="37"/>
      <c r="D2" s="29"/>
      <c r="E2" s="29"/>
      <c r="F2" s="29"/>
      <c r="G2" s="29"/>
      <c r="H2" s="29"/>
      <c r="I2" s="29"/>
      <c r="J2" s="29"/>
      <c r="K2" s="30"/>
    </row>
    <row r="3" spans="2:11" ht="15">
      <c r="B3" s="31"/>
      <c r="C3" s="92" t="s">
        <v>45</v>
      </c>
      <c r="D3" s="92"/>
      <c r="E3" s="92"/>
      <c r="F3" s="92"/>
      <c r="G3" s="92"/>
      <c r="H3" s="92"/>
      <c r="I3" s="92"/>
      <c r="J3" s="92"/>
      <c r="K3" s="32"/>
    </row>
    <row r="4" spans="2:11" ht="15">
      <c r="B4" s="31"/>
      <c r="C4" s="93" t="s">
        <v>52</v>
      </c>
      <c r="D4" s="93"/>
      <c r="E4" s="93"/>
      <c r="F4" s="93"/>
      <c r="G4" s="93"/>
      <c r="H4" s="93"/>
      <c r="I4" s="93"/>
      <c r="J4" s="93"/>
      <c r="K4" s="32"/>
    </row>
    <row r="5" spans="2:11" ht="15">
      <c r="B5" s="31"/>
      <c r="C5" s="67"/>
      <c r="D5" s="67"/>
      <c r="E5" s="67"/>
      <c r="F5" s="67"/>
      <c r="G5" s="67"/>
      <c r="H5" s="67"/>
      <c r="I5" s="67"/>
      <c r="J5" s="67"/>
      <c r="K5" s="32"/>
    </row>
    <row r="6" spans="2:11" ht="15" customHeight="1">
      <c r="B6" s="31"/>
      <c r="C6" s="94" t="s">
        <v>46</v>
      </c>
      <c r="D6" s="94"/>
      <c r="E6" s="94"/>
      <c r="F6" s="94"/>
      <c r="G6" s="94"/>
      <c r="H6" s="94"/>
      <c r="I6" s="94"/>
      <c r="J6" s="94"/>
      <c r="K6" s="32"/>
    </row>
    <row r="7" spans="2:11" ht="15">
      <c r="B7" s="31"/>
      <c r="C7" s="94"/>
      <c r="D7" s="94"/>
      <c r="E7" s="94"/>
      <c r="F7" s="94"/>
      <c r="G7" s="94"/>
      <c r="H7" s="94"/>
      <c r="I7" s="94"/>
      <c r="J7" s="94"/>
      <c r="K7" s="32"/>
    </row>
    <row r="8" spans="2:11" ht="15">
      <c r="B8" s="31"/>
      <c r="C8" s="67"/>
      <c r="D8" s="67"/>
      <c r="E8" s="67"/>
      <c r="F8" s="67"/>
      <c r="G8" s="67"/>
      <c r="H8" s="67"/>
      <c r="I8" s="67"/>
      <c r="J8" s="67"/>
      <c r="K8" s="32"/>
    </row>
    <row r="9" spans="2:11" ht="15.6" thickBot="1">
      <c r="B9" s="31"/>
      <c r="C9" s="66" t="s">
        <v>15</v>
      </c>
      <c r="D9" s="66">
        <v>2009</v>
      </c>
      <c r="E9" s="66">
        <v>2010</v>
      </c>
      <c r="F9" s="66">
        <v>2011</v>
      </c>
      <c r="G9" s="66">
        <v>2012</v>
      </c>
      <c r="H9" s="66">
        <v>2013</v>
      </c>
      <c r="I9" s="66">
        <v>2014</v>
      </c>
      <c r="J9" s="66">
        <v>2015</v>
      </c>
      <c r="K9" s="32"/>
    </row>
    <row r="10" spans="2:11" ht="15.6" thickBot="1">
      <c r="B10" s="31"/>
      <c r="C10" s="67" t="s">
        <v>16</v>
      </c>
      <c r="D10" s="75">
        <v>43615447.98464638</v>
      </c>
      <c r="E10" s="75">
        <v>62526929.50264242</v>
      </c>
      <c r="F10" s="75">
        <v>82491932.05927347</v>
      </c>
      <c r="G10" s="75">
        <v>104570525.04179044</v>
      </c>
      <c r="H10" s="75">
        <v>120657392.91869849</v>
      </c>
      <c r="I10" s="75">
        <v>129895393.22272323</v>
      </c>
      <c r="J10" s="75">
        <v>133317790.79645774</v>
      </c>
      <c r="K10" s="32"/>
    </row>
    <row r="11" spans="2:11" ht="15.6" thickBot="1">
      <c r="B11" s="31"/>
      <c r="C11" s="67" t="s">
        <v>17</v>
      </c>
      <c r="D11" s="75">
        <v>27173237.73535906</v>
      </c>
      <c r="E11" s="75">
        <v>17499403.346651457</v>
      </c>
      <c r="F11" s="75">
        <v>11159669.94978903</v>
      </c>
      <c r="G11" s="75">
        <v>12972024.787944539</v>
      </c>
      <c r="H11" s="75">
        <v>25968671.04781192</v>
      </c>
      <c r="I11" s="75">
        <v>39893424.33517657</v>
      </c>
      <c r="J11" s="75">
        <v>48208986.78202536</v>
      </c>
      <c r="K11" s="32"/>
    </row>
    <row r="12" spans="2:11" ht="15.6" thickBot="1">
      <c r="B12" s="31"/>
      <c r="C12" s="67" t="s">
        <v>18</v>
      </c>
      <c r="D12" s="75">
        <v>199384673.32294098</v>
      </c>
      <c r="E12" s="75">
        <v>191208002.07601097</v>
      </c>
      <c r="F12" s="75">
        <v>177569995.94257414</v>
      </c>
      <c r="G12" s="75">
        <v>153129677.61469027</v>
      </c>
      <c r="H12" s="75">
        <v>118807451.32275325</v>
      </c>
      <c r="I12" s="75">
        <v>87927973.31156854</v>
      </c>
      <c r="J12" s="75">
        <v>62598675.06330513</v>
      </c>
      <c r="K12" s="32"/>
    </row>
    <row r="13" spans="2:11" ht="15.6" thickBot="1">
      <c r="B13" s="31"/>
      <c r="C13" s="67" t="s">
        <v>19</v>
      </c>
      <c r="D13" s="75">
        <v>517400.79038453614</v>
      </c>
      <c r="E13" s="75">
        <v>522642.1776077199</v>
      </c>
      <c r="F13" s="75">
        <v>1604074.8171352132</v>
      </c>
      <c r="G13" s="75">
        <v>3784377.1480589416</v>
      </c>
      <c r="H13" s="75">
        <v>10964081.295297956</v>
      </c>
      <c r="I13" s="75">
        <v>21165861.40580294</v>
      </c>
      <c r="J13" s="75">
        <v>38229070.840890974</v>
      </c>
      <c r="K13" s="32"/>
    </row>
    <row r="14" spans="2:11" ht="15.6" thickBot="1">
      <c r="B14" s="31"/>
      <c r="C14" s="67" t="s">
        <v>20</v>
      </c>
      <c r="D14" s="75">
        <v>18859471.045062106</v>
      </c>
      <c r="E14" s="75">
        <v>18827732.588850595</v>
      </c>
      <c r="F14" s="75">
        <v>18782186.194372043</v>
      </c>
      <c r="G14" s="75">
        <v>18796415.30219513</v>
      </c>
      <c r="H14" s="75">
        <v>18748304.409131676</v>
      </c>
      <c r="I14" s="75">
        <v>18566562.80235777</v>
      </c>
      <c r="J14" s="75">
        <v>18718245.69393005</v>
      </c>
      <c r="K14" s="32"/>
    </row>
    <row r="15" spans="2:11" ht="15.6" thickBot="1">
      <c r="B15" s="70"/>
      <c r="C15" s="67" t="s">
        <v>21</v>
      </c>
      <c r="D15" s="75">
        <v>6838072.9254317675</v>
      </c>
      <c r="E15" s="75">
        <v>6970860.080743021</v>
      </c>
      <c r="F15" s="75">
        <v>7114970.514580206</v>
      </c>
      <c r="G15" s="75">
        <v>7251289.385869387</v>
      </c>
      <c r="H15" s="75">
        <v>7476627.183458351</v>
      </c>
      <c r="I15" s="75">
        <v>7887691.5078477375</v>
      </c>
      <c r="J15" s="75">
        <v>8056869.171699824</v>
      </c>
      <c r="K15" s="71"/>
    </row>
    <row r="16" spans="2:11" ht="15.6" thickBot="1">
      <c r="B16" s="34"/>
      <c r="C16" s="68"/>
      <c r="D16" s="38"/>
      <c r="E16" s="38"/>
      <c r="F16" s="38"/>
      <c r="G16" s="38"/>
      <c r="H16" s="38"/>
      <c r="I16" s="38"/>
      <c r="J16" s="38"/>
      <c r="K16" s="35"/>
    </row>
  </sheetData>
  <mergeCells count="3">
    <mergeCell ref="C3:J3"/>
    <mergeCell ref="C4:J4"/>
    <mergeCell ref="C6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 topLeftCell="A1"/>
  </sheetViews>
  <sheetFormatPr defaultColWidth="8.8515625" defaultRowHeight="15"/>
  <cols>
    <col min="1" max="2" width="2.7109375" style="6" customWidth="1"/>
    <col min="3" max="3" width="25.28125" style="6" bestFit="1" customWidth="1"/>
    <col min="4" max="10" width="11.00390625" style="6" bestFit="1" customWidth="1"/>
    <col min="11" max="11" width="2.7109375" style="6" customWidth="1"/>
    <col min="12" max="16384" width="8.8515625" style="6" customWidth="1"/>
  </cols>
  <sheetData>
    <row r="1" ht="15.6" thickBot="1"/>
    <row r="2" spans="2:11" ht="15">
      <c r="B2" s="28"/>
      <c r="C2" s="37"/>
      <c r="D2" s="29"/>
      <c r="E2" s="29"/>
      <c r="F2" s="29"/>
      <c r="G2" s="29"/>
      <c r="H2" s="29"/>
      <c r="I2" s="29"/>
      <c r="J2" s="29"/>
      <c r="K2" s="30"/>
    </row>
    <row r="3" spans="2:11" ht="15">
      <c r="B3" s="31"/>
      <c r="C3" s="92" t="s">
        <v>47</v>
      </c>
      <c r="D3" s="92"/>
      <c r="E3" s="92"/>
      <c r="F3" s="92"/>
      <c r="G3" s="92"/>
      <c r="H3" s="92"/>
      <c r="I3" s="92"/>
      <c r="J3" s="92"/>
      <c r="K3" s="32"/>
    </row>
    <row r="4" spans="2:11" ht="15">
      <c r="B4" s="31"/>
      <c r="C4" s="93" t="s">
        <v>52</v>
      </c>
      <c r="D4" s="93"/>
      <c r="E4" s="93"/>
      <c r="F4" s="93"/>
      <c r="G4" s="93"/>
      <c r="H4" s="93"/>
      <c r="I4" s="93"/>
      <c r="J4" s="93"/>
      <c r="K4" s="32"/>
    </row>
    <row r="5" spans="2:11" ht="15">
      <c r="B5" s="31"/>
      <c r="C5" s="67"/>
      <c r="D5" s="67"/>
      <c r="E5" s="67"/>
      <c r="F5" s="67"/>
      <c r="G5" s="67"/>
      <c r="H5" s="67"/>
      <c r="I5" s="67"/>
      <c r="J5" s="67"/>
      <c r="K5" s="32"/>
    </row>
    <row r="6" spans="2:11" ht="15" customHeight="1">
      <c r="B6" s="31"/>
      <c r="C6" s="94" t="s">
        <v>48</v>
      </c>
      <c r="D6" s="94"/>
      <c r="E6" s="94"/>
      <c r="F6" s="94"/>
      <c r="G6" s="94"/>
      <c r="H6" s="94"/>
      <c r="I6" s="94"/>
      <c r="J6" s="94"/>
      <c r="K6" s="32"/>
    </row>
    <row r="7" spans="2:11" ht="15">
      <c r="B7" s="31"/>
      <c r="C7" s="94"/>
      <c r="D7" s="94"/>
      <c r="E7" s="94"/>
      <c r="F7" s="94"/>
      <c r="G7" s="94"/>
      <c r="H7" s="94"/>
      <c r="I7" s="94"/>
      <c r="J7" s="94"/>
      <c r="K7" s="32"/>
    </row>
    <row r="8" spans="2:11" ht="15">
      <c r="B8" s="31"/>
      <c r="C8" s="67"/>
      <c r="D8" s="67"/>
      <c r="E8" s="67"/>
      <c r="F8" s="67"/>
      <c r="G8" s="67"/>
      <c r="H8" s="67"/>
      <c r="I8" s="67"/>
      <c r="J8" s="67"/>
      <c r="K8" s="32"/>
    </row>
    <row r="9" spans="2:11" ht="15.6" thickBot="1">
      <c r="B9" s="31"/>
      <c r="C9" s="66" t="s">
        <v>15</v>
      </c>
      <c r="D9" s="66">
        <v>2009</v>
      </c>
      <c r="E9" s="66">
        <v>2010</v>
      </c>
      <c r="F9" s="66">
        <v>2011</v>
      </c>
      <c r="G9" s="66">
        <v>2012</v>
      </c>
      <c r="H9" s="66">
        <v>2013</v>
      </c>
      <c r="I9" s="66">
        <v>2014</v>
      </c>
      <c r="J9" s="66">
        <v>2015</v>
      </c>
      <c r="K9" s="32"/>
    </row>
    <row r="10" spans="2:11" ht="15.6" thickBot="1">
      <c r="B10" s="31"/>
      <c r="C10" s="67" t="s">
        <v>16</v>
      </c>
      <c r="D10" s="75">
        <v>1123823.1200758615</v>
      </c>
      <c r="E10" s="75">
        <v>1629508.152997559</v>
      </c>
      <c r="F10" s="75">
        <v>2360094.9838468526</v>
      </c>
      <c r="G10" s="75">
        <v>3539175.4554738333</v>
      </c>
      <c r="H10" s="75">
        <v>5358439.755815329</v>
      </c>
      <c r="I10" s="75">
        <v>7352544.832997541</v>
      </c>
      <c r="J10" s="75">
        <v>9146883.106537962</v>
      </c>
      <c r="K10" s="32"/>
    </row>
    <row r="11" spans="2:11" ht="15.6" thickBot="1">
      <c r="B11" s="31"/>
      <c r="C11" s="67" t="s">
        <v>17</v>
      </c>
      <c r="D11" s="75">
        <v>10116109.15913975</v>
      </c>
      <c r="E11" s="75">
        <v>10138523.17163788</v>
      </c>
      <c r="F11" s="75">
        <v>9205004.416451115</v>
      </c>
      <c r="G11" s="75">
        <v>5924142.828949463</v>
      </c>
      <c r="H11" s="75">
        <v>2939969.8318100953</v>
      </c>
      <c r="I11" s="75">
        <v>3805927.7793505583</v>
      </c>
      <c r="J11" s="75">
        <v>9172403.973197984</v>
      </c>
      <c r="K11" s="32"/>
    </row>
    <row r="12" spans="2:11" ht="15.6" thickBot="1">
      <c r="B12" s="31"/>
      <c r="C12" s="67" t="s">
        <v>18</v>
      </c>
      <c r="D12" s="75">
        <v>85179553.73988956</v>
      </c>
      <c r="E12" s="75">
        <v>85373928.70784351</v>
      </c>
      <c r="F12" s="75">
        <v>79438780.01107047</v>
      </c>
      <c r="G12" s="75">
        <v>73070031.31049155</v>
      </c>
      <c r="H12" s="75">
        <v>70573510.06185392</v>
      </c>
      <c r="I12" s="75">
        <v>58355871.503479</v>
      </c>
      <c r="J12" s="75">
        <v>42375638.729150034</v>
      </c>
      <c r="K12" s="32"/>
    </row>
    <row r="13" spans="2:11" ht="15.6" thickBot="1">
      <c r="B13" s="31"/>
      <c r="C13" s="67" t="s">
        <v>19</v>
      </c>
      <c r="D13" s="75">
        <v>1229.4340037406155</v>
      </c>
      <c r="E13" s="75">
        <v>1280.5583758309567</v>
      </c>
      <c r="F13" s="75">
        <v>1544.0419013287171</v>
      </c>
      <c r="G13" s="75">
        <v>5217.763144668133</v>
      </c>
      <c r="H13" s="75">
        <v>12779.4221488231</v>
      </c>
      <c r="I13" s="75">
        <v>36602.464328583046</v>
      </c>
      <c r="J13" s="75">
        <v>73147.64264230273</v>
      </c>
      <c r="K13" s="32"/>
    </row>
    <row r="14" spans="2:11" ht="15.6" thickBot="1">
      <c r="B14" s="31"/>
      <c r="C14" s="67" t="s">
        <v>20</v>
      </c>
      <c r="D14" s="75">
        <v>797580.4345096324</v>
      </c>
      <c r="E14" s="75">
        <v>914152.9995843859</v>
      </c>
      <c r="F14" s="75">
        <v>1042691.1745764101</v>
      </c>
      <c r="G14" s="75">
        <v>1170839.0848098441</v>
      </c>
      <c r="H14" s="75">
        <v>1288329.4831152367</v>
      </c>
      <c r="I14" s="75">
        <v>1385205.323529122</v>
      </c>
      <c r="J14" s="75">
        <v>1452881.69232931</v>
      </c>
      <c r="K14" s="32"/>
    </row>
    <row r="15" spans="2:11" ht="15.6" thickBot="1">
      <c r="B15" s="70"/>
      <c r="C15" s="67" t="s">
        <v>21</v>
      </c>
      <c r="D15" s="75">
        <v>282636.73301217397</v>
      </c>
      <c r="E15" s="75">
        <v>324026.3992575829</v>
      </c>
      <c r="F15" s="75">
        <v>369659.52583266725</v>
      </c>
      <c r="G15" s="75">
        <v>415277.98155357165</v>
      </c>
      <c r="H15" s="75">
        <v>457209.2428406249</v>
      </c>
      <c r="I15" s="75">
        <v>492419.23190239293</v>
      </c>
      <c r="J15" s="75">
        <v>518336.59549417114</v>
      </c>
      <c r="K15" s="71"/>
    </row>
    <row r="16" spans="2:11" ht="15.6" thickBot="1">
      <c r="B16" s="34"/>
      <c r="C16" s="68"/>
      <c r="D16" s="38"/>
      <c r="E16" s="38"/>
      <c r="F16" s="38"/>
      <c r="G16" s="38"/>
      <c r="H16" s="38"/>
      <c r="I16" s="38"/>
      <c r="J16" s="38"/>
      <c r="K16" s="35"/>
    </row>
  </sheetData>
  <mergeCells count="3">
    <mergeCell ref="C3:J3"/>
    <mergeCell ref="C4:J4"/>
    <mergeCell ref="C6:J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workbookViewId="0" topLeftCell="A1">
      <selection activeCell="M12" sqref="M12"/>
    </sheetView>
  </sheetViews>
  <sheetFormatPr defaultColWidth="8.8515625" defaultRowHeight="15"/>
  <cols>
    <col min="1" max="2" width="2.7109375" style="6" customWidth="1"/>
    <col min="3" max="3" width="20.140625" style="6" bestFit="1" customWidth="1"/>
    <col min="4" max="9" width="12.28125" style="6" bestFit="1" customWidth="1"/>
    <col min="10" max="10" width="2.7109375" style="6" customWidth="1"/>
    <col min="11" max="16384" width="8.8515625" style="6" customWidth="1"/>
  </cols>
  <sheetData>
    <row r="1" ht="15.6" thickBot="1"/>
    <row r="2" spans="2:10" ht="15">
      <c r="B2" s="28"/>
      <c r="C2" s="37"/>
      <c r="D2" s="29"/>
      <c r="E2" s="29"/>
      <c r="F2" s="29"/>
      <c r="G2" s="29"/>
      <c r="H2" s="29"/>
      <c r="I2" s="29"/>
      <c r="J2" s="30"/>
    </row>
    <row r="3" spans="2:10" ht="15">
      <c r="B3" s="31"/>
      <c r="C3" s="92" t="s">
        <v>51</v>
      </c>
      <c r="D3" s="92"/>
      <c r="E3" s="92"/>
      <c r="F3" s="92"/>
      <c r="G3" s="92"/>
      <c r="H3" s="92"/>
      <c r="I3" s="92"/>
      <c r="J3" s="32"/>
    </row>
    <row r="4" spans="2:10" ht="15">
      <c r="B4" s="31"/>
      <c r="C4" s="93" t="s">
        <v>52</v>
      </c>
      <c r="D4" s="93"/>
      <c r="E4" s="93"/>
      <c r="F4" s="93"/>
      <c r="G4" s="93"/>
      <c r="H4" s="93"/>
      <c r="I4" s="93"/>
      <c r="J4" s="32"/>
    </row>
    <row r="5" spans="2:10" ht="15">
      <c r="B5" s="31"/>
      <c r="C5" s="73"/>
      <c r="D5" s="73"/>
      <c r="E5" s="73"/>
      <c r="F5" s="73"/>
      <c r="G5" s="73"/>
      <c r="H5" s="73"/>
      <c r="I5" s="73"/>
      <c r="J5" s="32"/>
    </row>
    <row r="6" spans="2:10" ht="15" customHeight="1">
      <c r="B6" s="31"/>
      <c r="C6" s="94" t="s">
        <v>53</v>
      </c>
      <c r="D6" s="94"/>
      <c r="E6" s="94"/>
      <c r="F6" s="94"/>
      <c r="G6" s="94"/>
      <c r="H6" s="94"/>
      <c r="I6" s="94"/>
      <c r="J6" s="32"/>
    </row>
    <row r="7" spans="2:10" ht="15">
      <c r="B7" s="31"/>
      <c r="C7" s="94"/>
      <c r="D7" s="94"/>
      <c r="E7" s="94"/>
      <c r="F7" s="94"/>
      <c r="G7" s="94"/>
      <c r="H7" s="94"/>
      <c r="I7" s="94"/>
      <c r="J7" s="32"/>
    </row>
    <row r="8" spans="2:10" ht="15">
      <c r="B8" s="31"/>
      <c r="C8" s="73"/>
      <c r="D8" s="73"/>
      <c r="E8" s="73"/>
      <c r="F8" s="73"/>
      <c r="G8" s="73"/>
      <c r="H8" s="73"/>
      <c r="I8" s="73"/>
      <c r="J8" s="32"/>
    </row>
    <row r="9" spans="2:10" ht="15.6" thickBot="1">
      <c r="B9" s="31"/>
      <c r="C9" s="72"/>
      <c r="D9" s="72">
        <v>2010</v>
      </c>
      <c r="E9" s="72">
        <v>2011</v>
      </c>
      <c r="F9" s="72">
        <v>2012</v>
      </c>
      <c r="G9" s="72">
        <v>2013</v>
      </c>
      <c r="H9" s="72">
        <v>2014</v>
      </c>
      <c r="I9" s="72">
        <v>2015</v>
      </c>
      <c r="J9" s="32"/>
    </row>
    <row r="10" spans="2:10" ht="15.6" thickBot="1">
      <c r="B10" s="31"/>
      <c r="C10" s="73" t="s">
        <v>49</v>
      </c>
      <c r="D10" s="75">
        <v>10420072.79</v>
      </c>
      <c r="E10" s="75">
        <v>16620391.14</v>
      </c>
      <c r="F10" s="75">
        <v>12090233.34</v>
      </c>
      <c r="G10" s="75">
        <v>12354227.579999998</v>
      </c>
      <c r="H10" s="75">
        <v>17031643.579274762</v>
      </c>
      <c r="I10" s="75">
        <v>16026772.945287261</v>
      </c>
      <c r="J10" s="32"/>
    </row>
    <row r="11" spans="2:10" ht="15.6" thickBot="1">
      <c r="B11" s="31"/>
      <c r="C11" s="73" t="s">
        <v>50</v>
      </c>
      <c r="D11" s="75">
        <v>4909621</v>
      </c>
      <c r="E11" s="75">
        <v>1537939</v>
      </c>
      <c r="F11" s="75">
        <v>1668066</v>
      </c>
      <c r="G11" s="75">
        <v>1636184</v>
      </c>
      <c r="H11" s="75">
        <v>1145321</v>
      </c>
      <c r="I11" s="76">
        <v>0</v>
      </c>
      <c r="J11" s="32"/>
    </row>
    <row r="12" spans="2:10" ht="15.6" thickBot="1">
      <c r="B12" s="34"/>
      <c r="C12" s="68"/>
      <c r="D12" s="38"/>
      <c r="E12" s="38"/>
      <c r="F12" s="38"/>
      <c r="G12" s="38"/>
      <c r="H12" s="38"/>
      <c r="I12" s="38"/>
      <c r="J12" s="35"/>
    </row>
    <row r="13" ht="15.6" thickBot="1"/>
    <row r="14" spans="2:10" ht="15">
      <c r="B14" s="28"/>
      <c r="C14" s="37"/>
      <c r="D14" s="29"/>
      <c r="E14" s="29"/>
      <c r="F14" s="29"/>
      <c r="G14" s="29"/>
      <c r="H14" s="29"/>
      <c r="I14" s="29"/>
      <c r="J14" s="30"/>
    </row>
    <row r="15" spans="2:10" ht="15">
      <c r="B15" s="31"/>
      <c r="C15" s="92" t="s">
        <v>99</v>
      </c>
      <c r="D15" s="92"/>
      <c r="E15" s="92"/>
      <c r="F15" s="92"/>
      <c r="G15" s="92"/>
      <c r="H15" s="92"/>
      <c r="I15" s="92"/>
      <c r="J15" s="32"/>
    </row>
    <row r="16" spans="2:10" ht="15">
      <c r="B16" s="31"/>
      <c r="C16" s="93" t="s">
        <v>52</v>
      </c>
      <c r="D16" s="93"/>
      <c r="E16" s="93"/>
      <c r="F16" s="93"/>
      <c r="G16" s="93"/>
      <c r="H16" s="93"/>
      <c r="I16" s="93"/>
      <c r="J16" s="32"/>
    </row>
    <row r="17" spans="2:10" ht="15">
      <c r="B17" s="31"/>
      <c r="C17" s="79"/>
      <c r="D17" s="79"/>
      <c r="E17" s="79"/>
      <c r="F17" s="79"/>
      <c r="G17" s="79"/>
      <c r="H17" s="79"/>
      <c r="I17" s="79"/>
      <c r="J17" s="32"/>
    </row>
    <row r="18" spans="2:10" ht="15" customHeight="1">
      <c r="B18" s="31"/>
      <c r="C18" s="94" t="s">
        <v>102</v>
      </c>
      <c r="D18" s="94"/>
      <c r="E18" s="94"/>
      <c r="F18" s="94"/>
      <c r="G18" s="94"/>
      <c r="H18" s="94"/>
      <c r="I18" s="94"/>
      <c r="J18" s="32"/>
    </row>
    <row r="19" spans="2:10" ht="15">
      <c r="B19" s="31"/>
      <c r="C19" s="94"/>
      <c r="D19" s="94"/>
      <c r="E19" s="94"/>
      <c r="F19" s="94"/>
      <c r="G19" s="94"/>
      <c r="H19" s="94"/>
      <c r="I19" s="94"/>
      <c r="J19" s="32"/>
    </row>
    <row r="20" spans="2:10" ht="15">
      <c r="B20" s="31"/>
      <c r="C20" s="79"/>
      <c r="D20" s="79"/>
      <c r="E20" s="79"/>
      <c r="F20" s="79"/>
      <c r="G20" s="79"/>
      <c r="H20" s="79"/>
      <c r="I20" s="79"/>
      <c r="J20" s="32"/>
    </row>
    <row r="21" spans="2:10" ht="15.6" thickBot="1">
      <c r="B21" s="31"/>
      <c r="C21" s="78"/>
      <c r="D21" s="78">
        <v>2010</v>
      </c>
      <c r="E21" s="78">
        <v>2011</v>
      </c>
      <c r="F21" s="78">
        <v>2012</v>
      </c>
      <c r="G21" s="78">
        <v>2013</v>
      </c>
      <c r="H21" s="78">
        <v>2014</v>
      </c>
      <c r="I21" s="78">
        <v>2015</v>
      </c>
      <c r="J21" s="32"/>
    </row>
    <row r="22" spans="2:10" ht="15.6" thickBot="1">
      <c r="B22" s="31"/>
      <c r="C22" s="81" t="s">
        <v>49</v>
      </c>
      <c r="D22" s="75">
        <v>7142352.869999999</v>
      </c>
      <c r="E22" s="75">
        <v>10845401.57</v>
      </c>
      <c r="F22" s="75">
        <v>8340158.64</v>
      </c>
      <c r="G22" s="75">
        <v>8260671.359999999</v>
      </c>
      <c r="H22" s="75">
        <v>11131981.37858126</v>
      </c>
      <c r="I22" s="75">
        <v>12363607.262881199</v>
      </c>
      <c r="J22" s="32"/>
    </row>
    <row r="23" spans="2:10" ht="15.6" thickBot="1">
      <c r="B23" s="31"/>
      <c r="C23" s="81" t="s">
        <v>50</v>
      </c>
      <c r="D23" s="75">
        <v>3002877</v>
      </c>
      <c r="E23" s="75">
        <v>651916</v>
      </c>
      <c r="F23" s="75">
        <v>364727</v>
      </c>
      <c r="G23" s="76">
        <v>0</v>
      </c>
      <c r="H23" s="76">
        <v>0</v>
      </c>
      <c r="I23" s="76">
        <v>0</v>
      </c>
      <c r="J23" s="32"/>
    </row>
    <row r="24" spans="2:10" ht="15.6" thickBot="1">
      <c r="B24" s="31"/>
      <c r="C24" s="80" t="s">
        <v>100</v>
      </c>
      <c r="D24" s="82">
        <f>D22+D23</f>
        <v>10145229.87</v>
      </c>
      <c r="E24" s="82">
        <f aca="true" t="shared" si="0" ref="E24:I24">E22+E23</f>
        <v>11497317.57</v>
      </c>
      <c r="F24" s="82">
        <f t="shared" si="0"/>
        <v>8704885.64</v>
      </c>
      <c r="G24" s="82">
        <f t="shared" si="0"/>
        <v>8260671.359999999</v>
      </c>
      <c r="H24" s="82">
        <f t="shared" si="0"/>
        <v>11131981.37858126</v>
      </c>
      <c r="I24" s="82">
        <f t="shared" si="0"/>
        <v>12363607.262881199</v>
      </c>
      <c r="J24" s="32"/>
    </row>
    <row r="25" spans="2:10" ht="15.6" thickBot="1">
      <c r="B25" s="34"/>
      <c r="C25" s="68"/>
      <c r="D25" s="38"/>
      <c r="E25" s="38"/>
      <c r="F25" s="38"/>
      <c r="G25" s="38"/>
      <c r="H25" s="38"/>
      <c r="I25" s="38"/>
      <c r="J25" s="35"/>
    </row>
    <row r="26" ht="15.6" thickBot="1"/>
    <row r="27" spans="2:10" ht="15">
      <c r="B27" s="28"/>
      <c r="C27" s="37"/>
      <c r="D27" s="29"/>
      <c r="E27" s="29"/>
      <c r="F27" s="29"/>
      <c r="G27" s="29"/>
      <c r="H27" s="29"/>
      <c r="I27" s="29"/>
      <c r="J27" s="30"/>
    </row>
    <row r="28" spans="2:10" ht="15">
      <c r="B28" s="31"/>
      <c r="C28" s="92" t="s">
        <v>101</v>
      </c>
      <c r="D28" s="92"/>
      <c r="E28" s="92"/>
      <c r="F28" s="92"/>
      <c r="G28" s="92"/>
      <c r="H28" s="92"/>
      <c r="I28" s="92"/>
      <c r="J28" s="32"/>
    </row>
    <row r="29" spans="2:10" ht="15">
      <c r="B29" s="31"/>
      <c r="C29" s="93" t="s">
        <v>52</v>
      </c>
      <c r="D29" s="93"/>
      <c r="E29" s="93"/>
      <c r="F29" s="93"/>
      <c r="G29" s="93"/>
      <c r="H29" s="93"/>
      <c r="I29" s="93"/>
      <c r="J29" s="32"/>
    </row>
    <row r="30" spans="2:10" ht="15">
      <c r="B30" s="31"/>
      <c r="C30" s="81"/>
      <c r="D30" s="81"/>
      <c r="E30" s="81"/>
      <c r="F30" s="81"/>
      <c r="G30" s="81"/>
      <c r="H30" s="81"/>
      <c r="I30" s="81"/>
      <c r="J30" s="32"/>
    </row>
    <row r="31" spans="2:10" ht="15" customHeight="1">
      <c r="B31" s="31"/>
      <c r="C31" s="94" t="s">
        <v>103</v>
      </c>
      <c r="D31" s="94"/>
      <c r="E31" s="94"/>
      <c r="F31" s="94"/>
      <c r="G31" s="94"/>
      <c r="H31" s="94"/>
      <c r="I31" s="94"/>
      <c r="J31" s="32"/>
    </row>
    <row r="32" spans="2:10" ht="15">
      <c r="B32" s="31"/>
      <c r="C32" s="94"/>
      <c r="D32" s="94"/>
      <c r="E32" s="94"/>
      <c r="F32" s="94"/>
      <c r="G32" s="94"/>
      <c r="H32" s="94"/>
      <c r="I32" s="94"/>
      <c r="J32" s="32"/>
    </row>
    <row r="33" spans="2:10" ht="15">
      <c r="B33" s="31"/>
      <c r="C33" s="81"/>
      <c r="D33" s="81"/>
      <c r="E33" s="81"/>
      <c r="F33" s="81"/>
      <c r="G33" s="81"/>
      <c r="H33" s="81"/>
      <c r="I33" s="81"/>
      <c r="J33" s="32"/>
    </row>
    <row r="34" spans="2:10" ht="15.6" thickBot="1">
      <c r="B34" s="31"/>
      <c r="C34" s="80"/>
      <c r="D34" s="80">
        <v>2010</v>
      </c>
      <c r="E34" s="80">
        <v>2011</v>
      </c>
      <c r="F34" s="80">
        <v>2012</v>
      </c>
      <c r="G34" s="80">
        <v>2013</v>
      </c>
      <c r="H34" s="80">
        <v>2014</v>
      </c>
      <c r="I34" s="80">
        <v>2015</v>
      </c>
      <c r="J34" s="32"/>
    </row>
    <row r="35" spans="2:10" ht="15.6" thickBot="1">
      <c r="B35" s="31"/>
      <c r="C35" s="81" t="s">
        <v>49</v>
      </c>
      <c r="D35" s="75">
        <v>3277719.92</v>
      </c>
      <c r="E35" s="75">
        <v>5774989.57</v>
      </c>
      <c r="F35" s="75">
        <v>3750074.7</v>
      </c>
      <c r="G35" s="75">
        <v>4093556.2199999997</v>
      </c>
      <c r="H35" s="75">
        <v>5899662.200693503</v>
      </c>
      <c r="I35" s="75">
        <v>3663165.6824060627</v>
      </c>
      <c r="J35" s="32"/>
    </row>
    <row r="36" spans="2:10" ht="15.6" thickBot="1">
      <c r="B36" s="31"/>
      <c r="C36" s="81" t="s">
        <v>50</v>
      </c>
      <c r="D36" s="75">
        <v>1906744</v>
      </c>
      <c r="E36" s="75">
        <v>886023</v>
      </c>
      <c r="F36" s="75">
        <v>1303339</v>
      </c>
      <c r="G36" s="75">
        <v>1636184</v>
      </c>
      <c r="H36" s="75">
        <v>1145321</v>
      </c>
      <c r="I36" s="76">
        <v>0</v>
      </c>
      <c r="J36" s="32"/>
    </row>
    <row r="37" spans="2:10" ht="15.6" thickBot="1">
      <c r="B37" s="31"/>
      <c r="C37" s="80" t="s">
        <v>100</v>
      </c>
      <c r="D37" s="82">
        <f>D35+D36</f>
        <v>5184463.92</v>
      </c>
      <c r="E37" s="82">
        <f aca="true" t="shared" si="1" ref="E37">E35+E36</f>
        <v>6661012.57</v>
      </c>
      <c r="F37" s="82">
        <f aca="true" t="shared" si="2" ref="F37">F35+F36</f>
        <v>5053413.7</v>
      </c>
      <c r="G37" s="82">
        <f aca="true" t="shared" si="3" ref="G37">G35+G36</f>
        <v>5729740.22</v>
      </c>
      <c r="H37" s="82">
        <f aca="true" t="shared" si="4" ref="H37">H35+H36</f>
        <v>7044983.200693503</v>
      </c>
      <c r="I37" s="82">
        <f aca="true" t="shared" si="5" ref="I37">I35+I36</f>
        <v>3663165.6824060627</v>
      </c>
      <c r="J37" s="32"/>
    </row>
    <row r="38" spans="2:10" ht="15.6" thickBot="1">
      <c r="B38" s="34"/>
      <c r="C38" s="68"/>
      <c r="D38" s="38"/>
      <c r="E38" s="38"/>
      <c r="F38" s="38"/>
      <c r="G38" s="38"/>
      <c r="H38" s="38"/>
      <c r="I38" s="38"/>
      <c r="J38" s="35"/>
    </row>
    <row r="39" ht="15.6" thickBot="1"/>
    <row r="40" spans="2:10" ht="15">
      <c r="B40" s="28"/>
      <c r="C40" s="37"/>
      <c r="D40" s="29"/>
      <c r="E40" s="29"/>
      <c r="F40" s="29"/>
      <c r="G40" s="29"/>
      <c r="H40" s="29"/>
      <c r="I40" s="29"/>
      <c r="J40" s="30"/>
    </row>
    <row r="41" spans="2:10" ht="15">
      <c r="B41" s="31"/>
      <c r="C41" s="97" t="s">
        <v>121</v>
      </c>
      <c r="D41" s="97"/>
      <c r="E41" s="97"/>
      <c r="F41" s="97"/>
      <c r="G41" s="97"/>
      <c r="H41" s="97"/>
      <c r="I41" s="97"/>
      <c r="J41" s="32"/>
    </row>
    <row r="42" spans="2:10" ht="15">
      <c r="B42" s="31"/>
      <c r="C42" s="98" t="s">
        <v>52</v>
      </c>
      <c r="D42" s="98"/>
      <c r="E42" s="98"/>
      <c r="F42" s="98"/>
      <c r="G42" s="98"/>
      <c r="H42" s="98"/>
      <c r="I42" s="98"/>
      <c r="J42" s="32"/>
    </row>
    <row r="43" spans="2:10" ht="15">
      <c r="B43" s="31"/>
      <c r="C43" s="88"/>
      <c r="D43" s="88"/>
      <c r="E43" s="88"/>
      <c r="F43" s="88"/>
      <c r="G43" s="88"/>
      <c r="H43" s="88"/>
      <c r="I43" s="88"/>
      <c r="J43" s="32"/>
    </row>
    <row r="44" spans="2:10" ht="15">
      <c r="B44" s="31"/>
      <c r="C44" s="94" t="s">
        <v>122</v>
      </c>
      <c r="D44" s="94"/>
      <c r="E44" s="94"/>
      <c r="F44" s="94"/>
      <c r="G44" s="94"/>
      <c r="H44" s="94"/>
      <c r="I44" s="94"/>
      <c r="J44" s="32"/>
    </row>
    <row r="45" spans="2:10" ht="15">
      <c r="B45" s="31"/>
      <c r="C45" s="94"/>
      <c r="D45" s="94"/>
      <c r="E45" s="94"/>
      <c r="F45" s="94"/>
      <c r="G45" s="94"/>
      <c r="H45" s="94"/>
      <c r="I45" s="94"/>
      <c r="J45" s="32"/>
    </row>
    <row r="46" spans="2:10" ht="15">
      <c r="B46" s="31"/>
      <c r="C46" s="87"/>
      <c r="D46" s="87"/>
      <c r="E46" s="87"/>
      <c r="F46" s="87"/>
      <c r="G46" s="87"/>
      <c r="H46" s="87"/>
      <c r="I46" s="87"/>
      <c r="J46" s="32"/>
    </row>
    <row r="47" spans="2:10" ht="15">
      <c r="B47" s="31"/>
      <c r="C47" s="85"/>
      <c r="D47" s="92" t="s">
        <v>6</v>
      </c>
      <c r="E47" s="92"/>
      <c r="F47" s="92" t="s">
        <v>117</v>
      </c>
      <c r="G47" s="92"/>
      <c r="H47" s="92" t="s">
        <v>100</v>
      </c>
      <c r="I47" s="87"/>
      <c r="J47" s="32"/>
    </row>
    <row r="48" spans="2:10" ht="15.6" thickBot="1">
      <c r="B48" s="31"/>
      <c r="C48" s="85" t="s">
        <v>118</v>
      </c>
      <c r="D48" s="85" t="s">
        <v>119</v>
      </c>
      <c r="E48" s="85" t="s">
        <v>120</v>
      </c>
      <c r="F48" s="85" t="s">
        <v>119</v>
      </c>
      <c r="G48" s="85" t="s">
        <v>120</v>
      </c>
      <c r="H48" s="96"/>
      <c r="I48" s="87"/>
      <c r="J48" s="32"/>
    </row>
    <row r="49" spans="2:10" ht="15.6" thickBot="1">
      <c r="B49" s="31"/>
      <c r="C49" s="86">
        <v>2010</v>
      </c>
      <c r="D49" s="75">
        <f>7142352.87+D23</f>
        <v>10145229.870000001</v>
      </c>
      <c r="E49" s="75">
        <v>0</v>
      </c>
      <c r="F49" s="75">
        <f>3277719.92+D36</f>
        <v>5184463.92</v>
      </c>
      <c r="G49" s="75">
        <v>0</v>
      </c>
      <c r="H49" s="82">
        <f>SUM(D49:G49)</f>
        <v>15329693.790000001</v>
      </c>
      <c r="I49" s="87"/>
      <c r="J49" s="32"/>
    </row>
    <row r="50" spans="2:10" ht="15.6" thickBot="1">
      <c r="B50" s="31"/>
      <c r="C50" s="86">
        <v>2011</v>
      </c>
      <c r="D50" s="75">
        <f>10845401.57+E23</f>
        <v>11497317.57</v>
      </c>
      <c r="E50" s="75">
        <v>0</v>
      </c>
      <c r="F50" s="75">
        <f>5774989.57+E36</f>
        <v>6661012.57</v>
      </c>
      <c r="G50" s="75">
        <v>0</v>
      </c>
      <c r="H50" s="82">
        <f aca="true" t="shared" si="6" ref="H50:H54">SUM(D50:G50)</f>
        <v>18158330.14</v>
      </c>
      <c r="I50" s="87"/>
      <c r="J50" s="32"/>
    </row>
    <row r="51" spans="2:10" ht="15.6" thickBot="1">
      <c r="B51" s="31"/>
      <c r="C51" s="86">
        <v>2012</v>
      </c>
      <c r="D51" s="75">
        <f>8340158.64+F23</f>
        <v>8704885.64</v>
      </c>
      <c r="E51" s="75">
        <v>0</v>
      </c>
      <c r="F51" s="75">
        <f>3750074.7+F36</f>
        <v>5053413.7</v>
      </c>
      <c r="G51" s="75">
        <v>0</v>
      </c>
      <c r="H51" s="82">
        <f t="shared" si="6"/>
        <v>13758299.34</v>
      </c>
      <c r="I51" s="87"/>
      <c r="J51" s="32"/>
    </row>
    <row r="52" spans="2:10" ht="15.6" thickBot="1">
      <c r="B52" s="31"/>
      <c r="C52" s="86">
        <v>2013</v>
      </c>
      <c r="D52" s="75">
        <f>8230782.36+G23</f>
        <v>8230782.36</v>
      </c>
      <c r="E52" s="75">
        <v>29889</v>
      </c>
      <c r="F52" s="75">
        <f>4064125.22+G36</f>
        <v>5700309.220000001</v>
      </c>
      <c r="G52" s="75">
        <v>29431</v>
      </c>
      <c r="H52" s="82">
        <f t="shared" si="6"/>
        <v>13990411.580000002</v>
      </c>
      <c r="I52" s="87"/>
      <c r="J52" s="32"/>
    </row>
    <row r="53" spans="2:10" ht="15.6" thickBot="1">
      <c r="B53" s="31"/>
      <c r="C53" s="86">
        <v>2014</v>
      </c>
      <c r="D53" s="75">
        <f>9104669.68+H23</f>
        <v>9104669.68</v>
      </c>
      <c r="E53" s="75">
        <v>2027311.6985812606</v>
      </c>
      <c r="F53" s="75">
        <f>2693539.09+H36</f>
        <v>3838860.09</v>
      </c>
      <c r="G53" s="75">
        <v>3206123.1106935036</v>
      </c>
      <c r="H53" s="82">
        <f t="shared" si="6"/>
        <v>18176964.579274762</v>
      </c>
      <c r="I53" s="87"/>
      <c r="J53" s="32"/>
    </row>
    <row r="54" spans="2:10" ht="15.6" thickBot="1">
      <c r="B54" s="31"/>
      <c r="C54" s="86">
        <v>2015</v>
      </c>
      <c r="D54" s="75">
        <f>7315511.2628812+I23</f>
        <v>7315511.2628812</v>
      </c>
      <c r="E54" s="75">
        <v>5048096</v>
      </c>
      <c r="F54" s="75">
        <f>809458.682406063+I36</f>
        <v>809458.682406063</v>
      </c>
      <c r="G54" s="75">
        <v>2853707</v>
      </c>
      <c r="H54" s="82">
        <f t="shared" si="6"/>
        <v>16026772.945287263</v>
      </c>
      <c r="I54" s="87"/>
      <c r="J54" s="32"/>
    </row>
    <row r="55" spans="2:10" ht="15.6" thickBot="1">
      <c r="B55" s="31"/>
      <c r="C55" s="85" t="s">
        <v>100</v>
      </c>
      <c r="D55" s="82">
        <f>SUM(D49:D54)</f>
        <v>54998396.3828812</v>
      </c>
      <c r="E55" s="82">
        <f aca="true" t="shared" si="7" ref="E55:H55">SUM(E49:E54)</f>
        <v>7105296.698581261</v>
      </c>
      <c r="F55" s="82">
        <f t="shared" si="7"/>
        <v>27247518.182406068</v>
      </c>
      <c r="G55" s="82">
        <f t="shared" si="7"/>
        <v>6089261.110693503</v>
      </c>
      <c r="H55" s="82">
        <f t="shared" si="7"/>
        <v>95440472.37456201</v>
      </c>
      <c r="I55" s="87"/>
      <c r="J55" s="32"/>
    </row>
    <row r="56" spans="2:10" ht="15">
      <c r="B56" s="31"/>
      <c r="C56" s="87"/>
      <c r="D56" s="87"/>
      <c r="E56" s="87"/>
      <c r="F56" s="87"/>
      <c r="G56" s="87"/>
      <c r="H56" s="87"/>
      <c r="I56" s="87"/>
      <c r="J56" s="32"/>
    </row>
    <row r="57" spans="2:10" ht="15.6" thickBot="1">
      <c r="B57" s="34"/>
      <c r="C57" s="68"/>
      <c r="D57" s="68"/>
      <c r="E57" s="68"/>
      <c r="F57" s="68"/>
      <c r="G57" s="68"/>
      <c r="H57" s="68"/>
      <c r="I57" s="68"/>
      <c r="J57" s="35"/>
    </row>
  </sheetData>
  <mergeCells count="15">
    <mergeCell ref="H47:H48"/>
    <mergeCell ref="C41:I41"/>
    <mergeCell ref="D47:E47"/>
    <mergeCell ref="F47:G47"/>
    <mergeCell ref="C42:I42"/>
    <mergeCell ref="C44:I45"/>
    <mergeCell ref="C28:I28"/>
    <mergeCell ref="C29:I29"/>
    <mergeCell ref="C31:I32"/>
    <mergeCell ref="C18:I19"/>
    <mergeCell ref="C3:I3"/>
    <mergeCell ref="C4:I4"/>
    <mergeCell ref="C6:I7"/>
    <mergeCell ref="C15:I15"/>
    <mergeCell ref="C16:I16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workbookViewId="0" topLeftCell="A1"/>
  </sheetViews>
  <sheetFormatPr defaultColWidth="8.8515625" defaultRowHeight="15"/>
  <cols>
    <col min="1" max="2" width="2.7109375" style="6" customWidth="1"/>
    <col min="3" max="3" width="24.421875" style="6" bestFit="1" customWidth="1"/>
    <col min="4" max="10" width="8.8515625" style="6" customWidth="1"/>
    <col min="11" max="11" width="2.7109375" style="6" customWidth="1"/>
    <col min="12" max="16384" width="8.8515625" style="6" customWidth="1"/>
  </cols>
  <sheetData>
    <row r="1" ht="15.6" thickBot="1"/>
    <row r="2" spans="2:11" ht="15">
      <c r="B2" s="28"/>
      <c r="C2" s="37"/>
      <c r="D2" s="29"/>
      <c r="E2" s="29"/>
      <c r="F2" s="29"/>
      <c r="G2" s="29"/>
      <c r="H2" s="29"/>
      <c r="I2" s="29"/>
      <c r="J2" s="29"/>
      <c r="K2" s="30"/>
    </row>
    <row r="3" spans="2:11" ht="15">
      <c r="B3" s="31"/>
      <c r="C3" s="92" t="s">
        <v>55</v>
      </c>
      <c r="D3" s="92"/>
      <c r="E3" s="92"/>
      <c r="F3" s="92"/>
      <c r="G3" s="92"/>
      <c r="H3" s="92"/>
      <c r="I3" s="92"/>
      <c r="J3" s="92"/>
      <c r="K3" s="32"/>
    </row>
    <row r="4" spans="2:11" ht="15">
      <c r="B4" s="31"/>
      <c r="C4" s="93" t="s">
        <v>37</v>
      </c>
      <c r="D4" s="93"/>
      <c r="E4" s="93"/>
      <c r="F4" s="93"/>
      <c r="G4" s="93"/>
      <c r="H4" s="93"/>
      <c r="I4" s="93"/>
      <c r="J4" s="93"/>
      <c r="K4" s="32"/>
    </row>
    <row r="5" spans="2:11" ht="15">
      <c r="B5" s="31"/>
      <c r="C5" s="73"/>
      <c r="D5" s="73"/>
      <c r="E5" s="73"/>
      <c r="F5" s="73"/>
      <c r="G5" s="73"/>
      <c r="H5" s="73"/>
      <c r="I5" s="73"/>
      <c r="J5" s="73"/>
      <c r="K5" s="32"/>
    </row>
    <row r="6" spans="2:11" ht="15" customHeight="1">
      <c r="B6" s="31"/>
      <c r="C6" s="94" t="s">
        <v>85</v>
      </c>
      <c r="D6" s="94"/>
      <c r="E6" s="94"/>
      <c r="F6" s="94"/>
      <c r="G6" s="94"/>
      <c r="H6" s="94"/>
      <c r="I6" s="94"/>
      <c r="J6" s="94"/>
      <c r="K6" s="32"/>
    </row>
    <row r="7" spans="2:11" ht="15">
      <c r="B7" s="31"/>
      <c r="C7" s="94"/>
      <c r="D7" s="94"/>
      <c r="E7" s="94"/>
      <c r="F7" s="94"/>
      <c r="G7" s="94"/>
      <c r="H7" s="94"/>
      <c r="I7" s="94"/>
      <c r="J7" s="94"/>
      <c r="K7" s="32"/>
    </row>
    <row r="8" spans="2:11" ht="15">
      <c r="B8" s="31"/>
      <c r="C8" s="73"/>
      <c r="D8" s="73"/>
      <c r="E8" s="73"/>
      <c r="F8" s="73"/>
      <c r="G8" s="73"/>
      <c r="H8" s="73"/>
      <c r="I8" s="73"/>
      <c r="J8" s="73"/>
      <c r="K8" s="32"/>
    </row>
    <row r="9" spans="2:11" ht="15.6" thickBot="1">
      <c r="B9" s="31"/>
      <c r="C9" s="72" t="s">
        <v>3</v>
      </c>
      <c r="D9" s="72">
        <v>2009</v>
      </c>
      <c r="E9" s="72">
        <v>2010</v>
      </c>
      <c r="F9" s="72">
        <v>2011</v>
      </c>
      <c r="G9" s="72">
        <v>2012</v>
      </c>
      <c r="H9" s="72">
        <v>2013</v>
      </c>
      <c r="I9" s="72">
        <v>2014</v>
      </c>
      <c r="J9" s="72">
        <v>2015</v>
      </c>
      <c r="K9" s="32"/>
    </row>
    <row r="10" spans="2:11" ht="15.6" thickBot="1">
      <c r="B10" s="31"/>
      <c r="C10" s="73" t="s">
        <v>5</v>
      </c>
      <c r="D10" s="10">
        <v>0.13368498640062224</v>
      </c>
      <c r="E10" s="10">
        <v>0.13746600105616386</v>
      </c>
      <c r="F10" s="10">
        <v>0.14024150135213234</v>
      </c>
      <c r="G10" s="10">
        <v>0.15741576092497847</v>
      </c>
      <c r="H10" s="10">
        <v>0.1569266834114527</v>
      </c>
      <c r="I10" s="10">
        <v>0.1705066706649799</v>
      </c>
      <c r="J10" s="10">
        <v>0.1622784435322769</v>
      </c>
      <c r="K10" s="32"/>
    </row>
    <row r="11" spans="2:11" ht="15.6" thickBot="1">
      <c r="B11" s="31"/>
      <c r="C11" s="73" t="s">
        <v>6</v>
      </c>
      <c r="D11" s="10">
        <v>0.5430231644464887</v>
      </c>
      <c r="E11" s="10">
        <v>0.5447431656725849</v>
      </c>
      <c r="F11" s="10">
        <v>0.5259765530822486</v>
      </c>
      <c r="G11" s="10">
        <v>0.4711188512908247</v>
      </c>
      <c r="H11" s="10">
        <v>0.4725880771616399</v>
      </c>
      <c r="I11" s="10">
        <v>0.4478856944286694</v>
      </c>
      <c r="J11" s="10">
        <v>0.4285193232042673</v>
      </c>
      <c r="K11" s="32"/>
    </row>
    <row r="12" spans="2:11" ht="15.6" thickBot="1">
      <c r="B12" s="31"/>
      <c r="C12" s="73" t="s">
        <v>7</v>
      </c>
      <c r="D12" s="10">
        <v>0.0774897377965925</v>
      </c>
      <c r="E12" s="10">
        <v>0.0776645326488598</v>
      </c>
      <c r="F12" s="10">
        <v>0.078349638270965</v>
      </c>
      <c r="G12" s="10">
        <v>0.0792007535783032</v>
      </c>
      <c r="H12" s="10">
        <v>0.07862534788475842</v>
      </c>
      <c r="I12" s="10">
        <v>0.08282274261658078</v>
      </c>
      <c r="J12" s="10">
        <v>0.08399310139289703</v>
      </c>
      <c r="K12" s="32"/>
    </row>
    <row r="13" spans="2:11" ht="15.6" thickBot="1">
      <c r="B13" s="31"/>
      <c r="C13" s="73" t="s">
        <v>8</v>
      </c>
      <c r="D13" s="10">
        <v>0.011921342229722338</v>
      </c>
      <c r="E13" s="10">
        <v>0.013452996240469244</v>
      </c>
      <c r="F13" s="10">
        <v>0.016144832965982518</v>
      </c>
      <c r="G13" s="10">
        <v>0.02021583737439015</v>
      </c>
      <c r="H13" s="10">
        <v>0.023236271796431448</v>
      </c>
      <c r="I13" s="10">
        <v>0.028417365184522706</v>
      </c>
      <c r="J13" s="10">
        <v>0.03445076104099861</v>
      </c>
      <c r="K13" s="32"/>
    </row>
    <row r="14" spans="2:11" ht="15.6" thickBot="1">
      <c r="B14" s="31"/>
      <c r="C14" s="73" t="s">
        <v>9</v>
      </c>
      <c r="D14" s="10">
        <v>0.09391574449974091</v>
      </c>
      <c r="E14" s="10">
        <v>0.08412136146908625</v>
      </c>
      <c r="F14" s="10">
        <v>0.07196826777780284</v>
      </c>
      <c r="G14" s="10">
        <v>0.07053189733676934</v>
      </c>
      <c r="H14" s="10">
        <v>0.06720939677031583</v>
      </c>
      <c r="I14" s="10">
        <v>0.07435510418998309</v>
      </c>
      <c r="J14" s="10">
        <v>0.08316587405072363</v>
      </c>
      <c r="K14" s="32"/>
    </row>
    <row r="15" spans="2:14" ht="15.6" thickBot="1">
      <c r="B15" s="70"/>
      <c r="C15" s="73" t="s">
        <v>10</v>
      </c>
      <c r="D15" s="10">
        <v>0.030422017423565383</v>
      </c>
      <c r="E15" s="10">
        <v>0.031174775520621794</v>
      </c>
      <c r="F15" s="10">
        <v>0.040752917402566834</v>
      </c>
      <c r="G15" s="10">
        <v>0.03773251120908499</v>
      </c>
      <c r="H15" s="10">
        <v>0.03571495675128585</v>
      </c>
      <c r="I15" s="10">
        <v>0.03704691060951076</v>
      </c>
      <c r="J15" s="10">
        <v>0.039643132191313185</v>
      </c>
      <c r="K15" s="71"/>
      <c r="L15" s="69"/>
      <c r="M15" s="69"/>
      <c r="N15" s="69"/>
    </row>
    <row r="16" spans="2:11" ht="15.6" thickBot="1">
      <c r="B16" s="31"/>
      <c r="C16" s="73" t="s">
        <v>11</v>
      </c>
      <c r="D16" s="10">
        <v>0.0956870652669854</v>
      </c>
      <c r="E16" s="10">
        <v>0.09752321941360438</v>
      </c>
      <c r="F16" s="10">
        <v>0.11285907686481308</v>
      </c>
      <c r="G16" s="10">
        <v>0.14906483198495782</v>
      </c>
      <c r="H16" s="10">
        <v>0.15109231391760874</v>
      </c>
      <c r="I16" s="10">
        <v>0.1430056895803231</v>
      </c>
      <c r="J16" s="10">
        <v>0.15038995350301107</v>
      </c>
      <c r="K16" s="32"/>
    </row>
    <row r="17" spans="2:11" ht="15.6" thickBot="1">
      <c r="B17" s="31"/>
      <c r="C17" s="73" t="s">
        <v>12</v>
      </c>
      <c r="D17" s="10">
        <v>0.013855941936282343</v>
      </c>
      <c r="E17" s="10">
        <v>0.013853947978609607</v>
      </c>
      <c r="F17" s="10">
        <v>0.013707212283489083</v>
      </c>
      <c r="G17" s="10">
        <v>0.014719556300691567</v>
      </c>
      <c r="H17" s="10">
        <v>0.014606952306507472</v>
      </c>
      <c r="I17" s="10">
        <v>0.015959822725430374</v>
      </c>
      <c r="J17" s="10">
        <v>0.017559411084511898</v>
      </c>
      <c r="K17" s="32"/>
    </row>
    <row r="18" spans="2:11" ht="15.6" thickBot="1">
      <c r="B18" s="34"/>
      <c r="C18" s="68"/>
      <c r="D18" s="38"/>
      <c r="E18" s="38"/>
      <c r="F18" s="38"/>
      <c r="G18" s="38"/>
      <c r="H18" s="38"/>
      <c r="I18" s="38"/>
      <c r="J18" s="38"/>
      <c r="K18" s="35"/>
    </row>
  </sheetData>
  <mergeCells count="3">
    <mergeCell ref="C3:J3"/>
    <mergeCell ref="C4:J4"/>
    <mergeCell ref="C6:J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 topLeftCell="A1"/>
  </sheetViews>
  <sheetFormatPr defaultColWidth="8.8515625" defaultRowHeight="15"/>
  <cols>
    <col min="1" max="2" width="2.7109375" style="6" customWidth="1"/>
    <col min="3" max="3" width="24.57421875" style="6" customWidth="1"/>
    <col min="4" max="4" width="12.00390625" style="6" bestFit="1" customWidth="1"/>
    <col min="5" max="11" width="8.8515625" style="6" customWidth="1"/>
    <col min="12" max="12" width="2.7109375" style="6" customWidth="1"/>
    <col min="13" max="16384" width="8.8515625" style="6" customWidth="1"/>
  </cols>
  <sheetData>
    <row r="1" ht="15.6" thickBot="1">
      <c r="C1" s="8"/>
    </row>
    <row r="2" spans="2:12" ht="15">
      <c r="B2" s="28"/>
      <c r="C2" s="37"/>
      <c r="D2" s="29"/>
      <c r="E2" s="29"/>
      <c r="F2" s="29"/>
      <c r="G2" s="29"/>
      <c r="H2" s="29"/>
      <c r="I2" s="29"/>
      <c r="J2" s="29"/>
      <c r="K2" s="29"/>
      <c r="L2" s="30"/>
    </row>
    <row r="3" spans="2:12" ht="15">
      <c r="B3" s="31"/>
      <c r="C3" s="95" t="s">
        <v>79</v>
      </c>
      <c r="D3" s="95"/>
      <c r="E3" s="95"/>
      <c r="F3" s="95"/>
      <c r="G3" s="95"/>
      <c r="H3" s="95"/>
      <c r="I3" s="95"/>
      <c r="J3" s="95"/>
      <c r="K3" s="95"/>
      <c r="L3" s="32"/>
    </row>
    <row r="4" spans="2:12" ht="15">
      <c r="B4" s="31"/>
      <c r="C4" s="94" t="s">
        <v>37</v>
      </c>
      <c r="D4" s="94"/>
      <c r="E4" s="94"/>
      <c r="F4" s="94"/>
      <c r="G4" s="94"/>
      <c r="H4" s="94"/>
      <c r="I4" s="94"/>
      <c r="J4" s="94"/>
      <c r="K4" s="94"/>
      <c r="L4" s="32"/>
    </row>
    <row r="5" spans="2:12" ht="15">
      <c r="B5" s="31"/>
      <c r="C5" s="73"/>
      <c r="D5" s="73"/>
      <c r="E5" s="73"/>
      <c r="F5" s="73"/>
      <c r="G5" s="73"/>
      <c r="H5" s="73"/>
      <c r="I5" s="73"/>
      <c r="J5" s="73"/>
      <c r="K5" s="73"/>
      <c r="L5" s="32"/>
    </row>
    <row r="6" spans="2:12" ht="15">
      <c r="B6" s="31"/>
      <c r="C6" s="94" t="s">
        <v>80</v>
      </c>
      <c r="D6" s="94"/>
      <c r="E6" s="94"/>
      <c r="F6" s="94"/>
      <c r="G6" s="94"/>
      <c r="H6" s="94"/>
      <c r="I6" s="94"/>
      <c r="J6" s="94"/>
      <c r="K6" s="94"/>
      <c r="L6" s="32"/>
    </row>
    <row r="7" spans="2:12" ht="15">
      <c r="B7" s="31"/>
      <c r="C7" s="94"/>
      <c r="D7" s="94"/>
      <c r="E7" s="94"/>
      <c r="F7" s="94"/>
      <c r="G7" s="94"/>
      <c r="H7" s="94"/>
      <c r="I7" s="94"/>
      <c r="J7" s="94"/>
      <c r="K7" s="94"/>
      <c r="L7" s="32"/>
    </row>
    <row r="8" spans="2:12" ht="15">
      <c r="B8" s="31"/>
      <c r="C8" s="73"/>
      <c r="D8" s="73"/>
      <c r="E8" s="73"/>
      <c r="F8" s="73"/>
      <c r="G8" s="73"/>
      <c r="H8" s="73"/>
      <c r="I8" s="73"/>
      <c r="J8" s="73"/>
      <c r="K8" s="73"/>
      <c r="L8" s="32"/>
    </row>
    <row r="9" spans="2:16" ht="15.6" thickBot="1">
      <c r="B9" s="31"/>
      <c r="C9" s="72" t="s">
        <v>3</v>
      </c>
      <c r="D9" s="72" t="s">
        <v>15</v>
      </c>
      <c r="E9" s="72">
        <v>2009</v>
      </c>
      <c r="F9" s="72">
        <v>2010</v>
      </c>
      <c r="G9" s="72">
        <v>2011</v>
      </c>
      <c r="H9" s="72">
        <v>2012</v>
      </c>
      <c r="I9" s="72">
        <v>2013</v>
      </c>
      <c r="J9" s="72">
        <v>2014</v>
      </c>
      <c r="K9" s="72">
        <v>2015</v>
      </c>
      <c r="L9" s="32"/>
      <c r="M9" s="9"/>
      <c r="N9" s="9"/>
      <c r="O9" s="9"/>
      <c r="P9" s="9"/>
    </row>
    <row r="10" spans="2:16" ht="15.6" thickBot="1">
      <c r="B10" s="31"/>
      <c r="C10" s="73" t="s">
        <v>5</v>
      </c>
      <c r="D10" s="73" t="s">
        <v>16</v>
      </c>
      <c r="E10" s="10">
        <v>0.01098993567054942</v>
      </c>
      <c r="F10" s="10">
        <v>0.01959880647871672</v>
      </c>
      <c r="G10" s="10">
        <v>0.02924253827791411</v>
      </c>
      <c r="H10" s="10">
        <v>0.06196906050578116</v>
      </c>
      <c r="I10" s="10">
        <v>0.1148997403601635</v>
      </c>
      <c r="J10" s="10">
        <v>0.1596287209421896</v>
      </c>
      <c r="K10" s="10">
        <v>0.1934020118536537</v>
      </c>
      <c r="L10" s="32"/>
      <c r="M10" s="11"/>
      <c r="N10" s="11"/>
      <c r="O10" s="11"/>
      <c r="P10" s="11"/>
    </row>
    <row r="11" spans="2:16" ht="15.6" thickBot="1">
      <c r="B11" s="31"/>
      <c r="C11" s="73" t="s">
        <v>5</v>
      </c>
      <c r="D11" s="73" t="s">
        <v>17</v>
      </c>
      <c r="E11" s="10">
        <v>0.0029355021398641346</v>
      </c>
      <c r="F11" s="10">
        <v>0.0058019263361489505</v>
      </c>
      <c r="G11" s="10">
        <v>0.013805409765472735</v>
      </c>
      <c r="H11" s="10">
        <v>0.021150550052918424</v>
      </c>
      <c r="I11" s="10">
        <v>0.02697821217118424</v>
      </c>
      <c r="J11" s="10">
        <v>0.028500572719917683</v>
      </c>
      <c r="K11" s="10">
        <v>0.029958042108781124</v>
      </c>
      <c r="L11" s="32"/>
      <c r="M11" s="11"/>
      <c r="N11" s="11"/>
      <c r="O11" s="11"/>
      <c r="P11" s="11"/>
    </row>
    <row r="12" spans="2:16" ht="15.6" thickBot="1">
      <c r="B12" s="31"/>
      <c r="C12" s="73" t="s">
        <v>5</v>
      </c>
      <c r="D12" s="73" t="s">
        <v>18</v>
      </c>
      <c r="E12" s="10">
        <v>0.9860734851317003</v>
      </c>
      <c r="F12" s="10">
        <v>0.9745955352166904</v>
      </c>
      <c r="G12" s="10">
        <v>0.9557277273015243</v>
      </c>
      <c r="H12" s="10">
        <v>0.9144139418275233</v>
      </c>
      <c r="I12" s="10">
        <v>0.8113766784826355</v>
      </c>
      <c r="J12" s="10">
        <v>0.7135885366759187</v>
      </c>
      <c r="K12" s="10">
        <v>0.5922543360348247</v>
      </c>
      <c r="L12" s="32"/>
      <c r="M12" s="11"/>
      <c r="N12" s="11"/>
      <c r="O12" s="11"/>
      <c r="P12" s="11"/>
    </row>
    <row r="13" spans="2:16" ht="15.6" thickBot="1">
      <c r="B13" s="31"/>
      <c r="C13" s="73" t="s">
        <v>5</v>
      </c>
      <c r="D13" s="73" t="s">
        <v>19</v>
      </c>
      <c r="E13" s="10">
        <v>1.0770578860677528E-06</v>
      </c>
      <c r="F13" s="10">
        <v>3.731968443907778E-06</v>
      </c>
      <c r="G13" s="10">
        <v>0.001224324655088813</v>
      </c>
      <c r="H13" s="10">
        <v>0.002466447613777043</v>
      </c>
      <c r="I13" s="10">
        <v>0.04674536898601682</v>
      </c>
      <c r="J13" s="10">
        <v>0.09828216966197391</v>
      </c>
      <c r="K13" s="10">
        <v>0.1843856100027405</v>
      </c>
      <c r="L13" s="32"/>
      <c r="M13" s="11"/>
      <c r="N13" s="11"/>
      <c r="O13" s="11"/>
      <c r="P13" s="11"/>
    </row>
    <row r="14" spans="2:16" ht="15.6" thickBot="1">
      <c r="B14" s="31"/>
      <c r="C14" s="73" t="s">
        <v>6</v>
      </c>
      <c r="D14" s="73" t="s">
        <v>16</v>
      </c>
      <c r="E14" s="10">
        <v>0.1967445290935952</v>
      </c>
      <c r="F14" s="10">
        <v>0.29449905828111606</v>
      </c>
      <c r="G14" s="10">
        <v>0.3902944316100683</v>
      </c>
      <c r="H14" s="10">
        <v>0.488842536755129</v>
      </c>
      <c r="I14" s="10">
        <v>0.5584551506088364</v>
      </c>
      <c r="J14" s="10">
        <v>0.5992309018154695</v>
      </c>
      <c r="K14" s="10">
        <v>0.6118830173559908</v>
      </c>
      <c r="L14" s="32"/>
      <c r="M14" s="11"/>
      <c r="N14" s="11"/>
      <c r="O14" s="11"/>
      <c r="P14" s="11"/>
    </row>
    <row r="15" spans="2:16" ht="15.6" thickBot="1">
      <c r="B15" s="31"/>
      <c r="C15" s="73" t="s">
        <v>6</v>
      </c>
      <c r="D15" s="73" t="s">
        <v>17</v>
      </c>
      <c r="E15" s="10">
        <v>0.0001763883611791243</v>
      </c>
      <c r="F15" s="10">
        <v>0.0003846035147682109</v>
      </c>
      <c r="G15" s="10">
        <v>0.0017414826262309076</v>
      </c>
      <c r="H15" s="10">
        <v>0.019653312182072603</v>
      </c>
      <c r="I15" s="10">
        <v>0.0679195805221369</v>
      </c>
      <c r="J15" s="10">
        <v>0.13050539438728553</v>
      </c>
      <c r="K15" s="10">
        <v>0.16840178497075117</v>
      </c>
      <c r="L15" s="32"/>
      <c r="M15" s="11"/>
      <c r="N15" s="11"/>
      <c r="O15" s="11"/>
      <c r="P15" s="11"/>
    </row>
    <row r="16" spans="2:16" ht="15.6" thickBot="1">
      <c r="B16" s="31"/>
      <c r="C16" s="73" t="s">
        <v>6</v>
      </c>
      <c r="D16" s="73" t="s">
        <v>18</v>
      </c>
      <c r="E16" s="10">
        <v>0.8001900276388039</v>
      </c>
      <c r="F16" s="10">
        <v>0.702225295346626</v>
      </c>
      <c r="G16" s="10">
        <v>0.6021931234606457</v>
      </c>
      <c r="H16" s="10">
        <v>0.48045085888940553</v>
      </c>
      <c r="I16" s="10">
        <v>0.341891537513139</v>
      </c>
      <c r="J16" s="10">
        <v>0.2090699433805389</v>
      </c>
      <c r="K16" s="10">
        <v>0.11316456594731364</v>
      </c>
      <c r="L16" s="32"/>
      <c r="M16" s="11"/>
      <c r="N16" s="11"/>
      <c r="O16" s="11"/>
      <c r="P16" s="11"/>
    </row>
    <row r="17" spans="2:16" ht="15.6" thickBot="1">
      <c r="B17" s="31"/>
      <c r="C17" s="73" t="s">
        <v>6</v>
      </c>
      <c r="D17" s="73" t="s">
        <v>19</v>
      </c>
      <c r="E17" s="10">
        <v>0.002889054906421738</v>
      </c>
      <c r="F17" s="10">
        <v>0.002891042857489656</v>
      </c>
      <c r="G17" s="10">
        <v>0.0057709623030550525</v>
      </c>
      <c r="H17" s="10">
        <v>0.011053292173393068</v>
      </c>
      <c r="I17" s="10">
        <v>0.0317337313558878</v>
      </c>
      <c r="J17" s="10">
        <v>0.061193760416706273</v>
      </c>
      <c r="K17" s="10">
        <v>0.10655063172594452</v>
      </c>
      <c r="L17" s="32"/>
      <c r="M17" s="11"/>
      <c r="N17" s="11"/>
      <c r="O17" s="11"/>
      <c r="P17" s="11"/>
    </row>
    <row r="18" spans="2:16" ht="15.6" thickBot="1">
      <c r="B18" s="31"/>
      <c r="C18" s="73" t="s">
        <v>7</v>
      </c>
      <c r="D18" s="73" t="s">
        <v>16</v>
      </c>
      <c r="E18" s="10">
        <v>0.05338006609544487</v>
      </c>
      <c r="F18" s="10">
        <v>0.1088182472245558</v>
      </c>
      <c r="G18" s="10">
        <v>0.1665513342645044</v>
      </c>
      <c r="H18" s="10">
        <v>0.21851098147405518</v>
      </c>
      <c r="I18" s="10">
        <v>0.2591014290253807</v>
      </c>
      <c r="J18" s="10">
        <v>0.2883423710124658</v>
      </c>
      <c r="K18" s="10">
        <v>0.30180731568155433</v>
      </c>
      <c r="L18" s="32"/>
      <c r="M18" s="11"/>
      <c r="N18" s="11"/>
      <c r="O18" s="11"/>
      <c r="P18" s="11"/>
    </row>
    <row r="19" spans="2:16" ht="15.6" thickBot="1">
      <c r="B19" s="31"/>
      <c r="C19" s="73" t="s">
        <v>7</v>
      </c>
      <c r="D19" s="73" t="s">
        <v>17</v>
      </c>
      <c r="E19" s="10">
        <v>0.0009450260447694097</v>
      </c>
      <c r="F19" s="10">
        <v>0.0018923966446098772</v>
      </c>
      <c r="G19" s="10">
        <v>0.009095349244383249</v>
      </c>
      <c r="H19" s="10">
        <v>0.015064593618329368</v>
      </c>
      <c r="I19" s="10">
        <v>0.058802227969079066</v>
      </c>
      <c r="J19" s="10">
        <v>0.06850357484593947</v>
      </c>
      <c r="K19" s="10">
        <v>0.08385747365925679</v>
      </c>
      <c r="L19" s="32"/>
      <c r="M19" s="11"/>
      <c r="N19" s="11"/>
      <c r="O19" s="11"/>
      <c r="P19" s="11"/>
    </row>
    <row r="20" spans="2:16" ht="15.6" thickBot="1">
      <c r="B20" s="31"/>
      <c r="C20" s="73" t="s">
        <v>7</v>
      </c>
      <c r="D20" s="73" t="s">
        <v>18</v>
      </c>
      <c r="E20" s="10">
        <v>0.9456728260311695</v>
      </c>
      <c r="F20" s="10">
        <v>0.889280020412032</v>
      </c>
      <c r="G20" s="10">
        <v>0.8224634598816803</v>
      </c>
      <c r="H20" s="10">
        <v>0.762810179825933</v>
      </c>
      <c r="I20" s="10">
        <v>0.6499440038734589</v>
      </c>
      <c r="J20" s="10">
        <v>0.5751268908821909</v>
      </c>
      <c r="K20" s="10">
        <v>0.46812565304838855</v>
      </c>
      <c r="L20" s="32"/>
      <c r="M20" s="11"/>
      <c r="N20" s="11"/>
      <c r="O20" s="11"/>
      <c r="P20" s="11"/>
    </row>
    <row r="21" spans="2:16" ht="15.6" thickBot="1">
      <c r="B21" s="31"/>
      <c r="C21" s="73" t="s">
        <v>7</v>
      </c>
      <c r="D21" s="73" t="s">
        <v>19</v>
      </c>
      <c r="E21" s="10">
        <v>2.081828616057461E-06</v>
      </c>
      <c r="F21" s="10">
        <v>9.335718802328847E-06</v>
      </c>
      <c r="G21" s="10">
        <v>0.0018898566094320262</v>
      </c>
      <c r="H21" s="10">
        <v>0.003614245081682393</v>
      </c>
      <c r="I21" s="10">
        <v>0.03215233913208114</v>
      </c>
      <c r="J21" s="10">
        <v>0.06802716325940367</v>
      </c>
      <c r="K21" s="10">
        <v>0.14620955761080034</v>
      </c>
      <c r="L21" s="32"/>
      <c r="M21" s="11"/>
      <c r="N21" s="11"/>
      <c r="O21" s="11"/>
      <c r="P21" s="11"/>
    </row>
    <row r="22" spans="2:16" ht="15.6" thickBot="1">
      <c r="B22" s="31"/>
      <c r="C22" s="73" t="s">
        <v>8</v>
      </c>
      <c r="D22" s="73" t="s">
        <v>20</v>
      </c>
      <c r="E22" s="10">
        <v>0.733901693746169</v>
      </c>
      <c r="F22" s="10">
        <v>0.7297968858216471</v>
      </c>
      <c r="G22" s="10">
        <v>0.7252605529424522</v>
      </c>
      <c r="H22" s="10">
        <v>0.721615033926884</v>
      </c>
      <c r="I22" s="10">
        <v>0.7149038441888289</v>
      </c>
      <c r="J22" s="10">
        <v>0.7018365584848548</v>
      </c>
      <c r="K22" s="10">
        <v>0.6990911444401644</v>
      </c>
      <c r="L22" s="32"/>
      <c r="M22" s="11"/>
      <c r="N22" s="11"/>
      <c r="O22" s="11"/>
      <c r="P22" s="11"/>
    </row>
    <row r="23" spans="2:16" ht="15.6" thickBot="1">
      <c r="B23" s="31"/>
      <c r="C23" s="73" t="s">
        <v>8</v>
      </c>
      <c r="D23" s="73" t="s">
        <v>21</v>
      </c>
      <c r="E23" s="10">
        <v>0.266098306253831</v>
      </c>
      <c r="F23" s="10">
        <v>0.27020311417835285</v>
      </c>
      <c r="G23" s="10">
        <v>0.2747394470575478</v>
      </c>
      <c r="H23" s="10">
        <v>0.278384966073116</v>
      </c>
      <c r="I23" s="10">
        <v>0.28509615581117115</v>
      </c>
      <c r="J23" s="10">
        <v>0.2981634415151452</v>
      </c>
      <c r="K23" s="10">
        <v>0.3009088555598355</v>
      </c>
      <c r="L23" s="32"/>
      <c r="M23" s="11"/>
      <c r="N23" s="11"/>
      <c r="O23" s="11"/>
      <c r="P23" s="11"/>
    </row>
    <row r="24" spans="2:16" ht="15.6" thickBot="1">
      <c r="B24" s="31"/>
      <c r="C24" s="73" t="s">
        <v>9</v>
      </c>
      <c r="D24" s="73" t="s">
        <v>16</v>
      </c>
      <c r="E24" s="10">
        <v>0.2189759598869726</v>
      </c>
      <c r="F24" s="10">
        <v>0.36807904330969593</v>
      </c>
      <c r="G24" s="10">
        <v>0.4878079852129248</v>
      </c>
      <c r="H24" s="10">
        <v>0.6105573365980689</v>
      </c>
      <c r="I24" s="10">
        <v>0.6439520740080532</v>
      </c>
      <c r="J24" s="10">
        <v>0.60843016558648</v>
      </c>
      <c r="K24" s="10">
        <v>0.5525237086818777</v>
      </c>
      <c r="L24" s="32"/>
      <c r="M24" s="11"/>
      <c r="N24" s="11"/>
      <c r="O24" s="11"/>
      <c r="P24" s="11"/>
    </row>
    <row r="25" spans="2:16" ht="15.6" thickBot="1">
      <c r="B25" s="31"/>
      <c r="C25" s="73" t="s">
        <v>9</v>
      </c>
      <c r="D25" s="73" t="s">
        <v>17</v>
      </c>
      <c r="E25" s="10">
        <v>0.0009556956867293681</v>
      </c>
      <c r="F25" s="10">
        <v>0.0016176419962408426</v>
      </c>
      <c r="G25" s="10">
        <v>0.002944260698750387</v>
      </c>
      <c r="H25" s="10">
        <v>0.028661511381067855</v>
      </c>
      <c r="I25" s="10">
        <v>0.09435558650964353</v>
      </c>
      <c r="J25" s="10">
        <v>0.17105086007650608</v>
      </c>
      <c r="K25" s="10">
        <v>0.20976536366877704</v>
      </c>
      <c r="L25" s="32"/>
      <c r="M25" s="11"/>
      <c r="N25" s="11"/>
      <c r="O25" s="11"/>
      <c r="P25" s="11"/>
    </row>
    <row r="26" spans="2:16" ht="15.6" thickBot="1">
      <c r="B26" s="31"/>
      <c r="C26" s="73" t="s">
        <v>9</v>
      </c>
      <c r="D26" s="73" t="s">
        <v>18</v>
      </c>
      <c r="E26" s="10">
        <v>0.7759321767370702</v>
      </c>
      <c r="F26" s="10">
        <v>0.6261540478203741</v>
      </c>
      <c r="G26" s="10">
        <v>0.5015098836687822</v>
      </c>
      <c r="H26" s="10">
        <v>0.3460056188800526</v>
      </c>
      <c r="I26" s="10">
        <v>0.21987002269174513</v>
      </c>
      <c r="J26" s="10">
        <v>0.13140919139758978</v>
      </c>
      <c r="K26" s="10">
        <v>0.06403228941808894</v>
      </c>
      <c r="L26" s="32"/>
      <c r="M26" s="11"/>
      <c r="N26" s="11"/>
      <c r="O26" s="11"/>
      <c r="P26" s="11"/>
    </row>
    <row r="27" spans="2:16" ht="15.6" thickBot="1">
      <c r="B27" s="31"/>
      <c r="C27" s="73" t="s">
        <v>9</v>
      </c>
      <c r="D27" s="73" t="s">
        <v>19</v>
      </c>
      <c r="E27" s="10">
        <v>0.004136167689227876</v>
      </c>
      <c r="F27" s="10">
        <v>0.00414926687368921</v>
      </c>
      <c r="G27" s="10">
        <v>0.007737870419542578</v>
      </c>
      <c r="H27" s="10">
        <v>0.014775533140810723</v>
      </c>
      <c r="I27" s="10">
        <v>0.04182231679055802</v>
      </c>
      <c r="J27" s="10">
        <v>0.08910978293942406</v>
      </c>
      <c r="K27" s="10">
        <v>0.17367863823125632</v>
      </c>
      <c r="L27" s="32"/>
      <c r="M27" s="11"/>
      <c r="N27" s="11"/>
      <c r="O27" s="11"/>
      <c r="P27" s="11"/>
    </row>
    <row r="28" spans="2:16" ht="15.6" thickBot="1">
      <c r="B28" s="31"/>
      <c r="C28" s="73" t="s">
        <v>10</v>
      </c>
      <c r="D28" s="73" t="s">
        <v>16</v>
      </c>
      <c r="E28" s="10">
        <v>0.039912704354307015</v>
      </c>
      <c r="F28" s="10">
        <v>0.04587626013512665</v>
      </c>
      <c r="G28" s="10">
        <v>0.11403300200699401</v>
      </c>
      <c r="H28" s="10">
        <v>0.18227179723157594</v>
      </c>
      <c r="I28" s="10">
        <v>0.23361105455697356</v>
      </c>
      <c r="J28" s="10">
        <v>0.2588579425860392</v>
      </c>
      <c r="K28" s="10">
        <v>0.24294285599285187</v>
      </c>
      <c r="L28" s="32"/>
      <c r="M28" s="11"/>
      <c r="N28" s="11"/>
      <c r="O28" s="11"/>
      <c r="P28" s="11"/>
    </row>
    <row r="29" spans="2:16" ht="15.6" thickBot="1">
      <c r="B29" s="31"/>
      <c r="C29" s="73" t="s">
        <v>10</v>
      </c>
      <c r="D29" s="73" t="s">
        <v>17</v>
      </c>
      <c r="E29" s="10">
        <v>0.562820125485102</v>
      </c>
      <c r="F29" s="10">
        <v>0.25708080599575267</v>
      </c>
      <c r="G29" s="10">
        <v>0.14088145497698581</v>
      </c>
      <c r="H29" s="10">
        <v>0.2611258906532835</v>
      </c>
      <c r="I29" s="10">
        <v>0.4038060544351928</v>
      </c>
      <c r="J29" s="10">
        <v>0.43782710378566403</v>
      </c>
      <c r="K29" s="10">
        <v>0.4189150968448791</v>
      </c>
      <c r="L29" s="32"/>
      <c r="M29" s="11"/>
      <c r="N29" s="11"/>
      <c r="O29" s="11"/>
      <c r="P29" s="11"/>
    </row>
    <row r="30" spans="2:16" ht="15.6" thickBot="1">
      <c r="B30" s="31"/>
      <c r="C30" s="73" t="s">
        <v>10</v>
      </c>
      <c r="D30" s="73" t="s">
        <v>18</v>
      </c>
      <c r="E30" s="10">
        <v>0.397256460637309</v>
      </c>
      <c r="F30" s="10">
        <v>0.6969930032767735</v>
      </c>
      <c r="G30" s="10">
        <v>0.7348730107918217</v>
      </c>
      <c r="H30" s="10">
        <v>0.5231624409606026</v>
      </c>
      <c r="I30" s="10">
        <v>0.29728916626568697</v>
      </c>
      <c r="J30" s="10">
        <v>0.1946318322583094</v>
      </c>
      <c r="K30" s="10">
        <v>0.1484118540000012</v>
      </c>
      <c r="L30" s="32"/>
      <c r="M30" s="11"/>
      <c r="N30" s="11"/>
      <c r="O30" s="11"/>
      <c r="P30" s="11"/>
    </row>
    <row r="31" spans="2:16" ht="15.6" thickBot="1">
      <c r="B31" s="31"/>
      <c r="C31" s="73" t="s">
        <v>10</v>
      </c>
      <c r="D31" s="73" t="s">
        <v>19</v>
      </c>
      <c r="E31" s="10">
        <v>1.0709523282054119E-05</v>
      </c>
      <c r="F31" s="10">
        <v>4.9930592347157074E-05</v>
      </c>
      <c r="G31" s="10">
        <v>0.01021253222419849</v>
      </c>
      <c r="H31" s="10">
        <v>0.03343987115453784</v>
      </c>
      <c r="I31" s="10">
        <v>0.06529372474214679</v>
      </c>
      <c r="J31" s="10">
        <v>0.10868312136998738</v>
      </c>
      <c r="K31" s="10">
        <v>0.1897301931622678</v>
      </c>
      <c r="L31" s="32"/>
      <c r="M31" s="11"/>
      <c r="N31" s="11"/>
      <c r="O31" s="11"/>
      <c r="P31" s="11"/>
    </row>
    <row r="32" spans="2:16" ht="15.6" thickBot="1">
      <c r="B32" s="31"/>
      <c r="C32" s="73" t="s">
        <v>11</v>
      </c>
      <c r="D32" s="73" t="s">
        <v>16</v>
      </c>
      <c r="E32" s="10">
        <v>0.18127603930342315</v>
      </c>
      <c r="F32" s="10">
        <v>0.17098770113309467</v>
      </c>
      <c r="G32" s="10">
        <v>0.18653100987604332</v>
      </c>
      <c r="H32" s="10">
        <v>0.21998697219046578</v>
      </c>
      <c r="I32" s="10">
        <v>0.24182097706463518</v>
      </c>
      <c r="J32" s="10">
        <v>0.24382192084405918</v>
      </c>
      <c r="K32" s="10">
        <v>0.23403217176664576</v>
      </c>
      <c r="L32" s="32"/>
      <c r="M32" s="11"/>
      <c r="N32" s="11"/>
      <c r="O32" s="11"/>
      <c r="P32" s="11"/>
    </row>
    <row r="33" spans="2:16" ht="15.6" thickBot="1">
      <c r="B33" s="31"/>
      <c r="C33" s="73" t="s">
        <v>11</v>
      </c>
      <c r="D33" s="73" t="s">
        <v>17</v>
      </c>
      <c r="E33" s="10">
        <v>0.5337086136047894</v>
      </c>
      <c r="F33" s="10">
        <v>0.35790247883388543</v>
      </c>
      <c r="G33" s="10">
        <v>0.2150345403311295</v>
      </c>
      <c r="H33" s="10">
        <v>0.14841576004762688</v>
      </c>
      <c r="I33" s="10">
        <v>0.19026528378291185</v>
      </c>
      <c r="J33" s="10">
        <v>0.23275101261454337</v>
      </c>
      <c r="K33" s="10">
        <v>0.25235529588206274</v>
      </c>
      <c r="L33" s="32"/>
      <c r="M33" s="11"/>
      <c r="N33" s="11"/>
      <c r="O33" s="11"/>
      <c r="P33" s="11"/>
    </row>
    <row r="34" spans="2:16" ht="15.6" thickBot="1">
      <c r="B34" s="31"/>
      <c r="C34" s="73" t="s">
        <v>11</v>
      </c>
      <c r="D34" s="73" t="s">
        <v>18</v>
      </c>
      <c r="E34" s="10">
        <v>0.2849953672222086</v>
      </c>
      <c r="F34" s="10">
        <v>0.4710374375532224</v>
      </c>
      <c r="G34" s="10">
        <v>0.5885412065446398</v>
      </c>
      <c r="H34" s="10">
        <v>0.599140255431647</v>
      </c>
      <c r="I34" s="10">
        <v>0.5025467822422767</v>
      </c>
      <c r="J34" s="10">
        <v>0.4102352169936002</v>
      </c>
      <c r="K34" s="10">
        <v>0.32323808911799273</v>
      </c>
      <c r="L34" s="32"/>
      <c r="M34" s="11"/>
      <c r="N34" s="11"/>
      <c r="O34" s="11"/>
      <c r="P34" s="11"/>
    </row>
    <row r="35" spans="2:16" ht="15.6" thickBot="1">
      <c r="B35" s="31"/>
      <c r="C35" s="73" t="s">
        <v>11</v>
      </c>
      <c r="D35" s="73" t="s">
        <v>19</v>
      </c>
      <c r="E35" s="10">
        <v>1.9979869578913115E-05</v>
      </c>
      <c r="F35" s="10">
        <v>7.238247979771832E-05</v>
      </c>
      <c r="G35" s="10">
        <v>0.009893243248187246</v>
      </c>
      <c r="H35" s="10">
        <v>0.03245701233026034</v>
      </c>
      <c r="I35" s="10">
        <v>0.06536695691017612</v>
      </c>
      <c r="J35" s="10">
        <v>0.1131918495477972</v>
      </c>
      <c r="K35" s="10">
        <v>0.19037444323329866</v>
      </c>
      <c r="L35" s="32"/>
      <c r="M35" s="11"/>
      <c r="N35" s="11"/>
      <c r="O35" s="11"/>
      <c r="P35" s="11"/>
    </row>
    <row r="36" spans="2:16" ht="15.6" thickBot="1">
      <c r="B36" s="31"/>
      <c r="C36" s="73" t="s">
        <v>12</v>
      </c>
      <c r="D36" s="73" t="s">
        <v>16</v>
      </c>
      <c r="E36" s="10">
        <v>0.05159992449447992</v>
      </c>
      <c r="F36" s="10">
        <v>0.09468810560533669</v>
      </c>
      <c r="G36" s="10">
        <v>0.1349511861216689</v>
      </c>
      <c r="H36" s="10">
        <v>0.1783496080790157</v>
      </c>
      <c r="I36" s="10">
        <v>0.21434891907098513</v>
      </c>
      <c r="J36" s="10">
        <v>0.233442059783587</v>
      </c>
      <c r="K36" s="10">
        <v>0.23948283196065606</v>
      </c>
      <c r="L36" s="32"/>
      <c r="M36" s="11"/>
      <c r="N36" s="11"/>
      <c r="O36" s="11"/>
      <c r="P36" s="11"/>
    </row>
    <row r="37" spans="2:16" ht="15.6" thickBot="1">
      <c r="B37" s="31"/>
      <c r="C37" s="73" t="s">
        <v>12</v>
      </c>
      <c r="D37" s="73" t="s">
        <v>17</v>
      </c>
      <c r="E37" s="10">
        <v>0.0019152277590072462</v>
      </c>
      <c r="F37" s="10">
        <v>0.004611426649857693</v>
      </c>
      <c r="G37" s="10">
        <v>0.009318012795285139</v>
      </c>
      <c r="H37" s="10">
        <v>0.01565841596166745</v>
      </c>
      <c r="I37" s="10">
        <v>0.05835523931947112</v>
      </c>
      <c r="J37" s="10">
        <v>0.06175323616521957</v>
      </c>
      <c r="K37" s="10">
        <v>0.0476292406650895</v>
      </c>
      <c r="L37" s="32"/>
      <c r="M37" s="11"/>
      <c r="N37" s="11"/>
      <c r="O37" s="11"/>
      <c r="P37" s="11"/>
    </row>
    <row r="38" spans="2:16" ht="15.6" thickBot="1">
      <c r="B38" s="31"/>
      <c r="C38" s="73" t="s">
        <v>12</v>
      </c>
      <c r="D38" s="73" t="s">
        <v>18</v>
      </c>
      <c r="E38" s="10">
        <v>0.9464848477465129</v>
      </c>
      <c r="F38" s="10">
        <v>0.9007004677448055</v>
      </c>
      <c r="G38" s="10">
        <v>0.855730801083046</v>
      </c>
      <c r="H38" s="10">
        <v>0.8059919759593168</v>
      </c>
      <c r="I38" s="10">
        <v>0.7267864304763644</v>
      </c>
      <c r="J38" s="10">
        <v>0.6834688863732189</v>
      </c>
      <c r="K38" s="10">
        <v>0.6810777600962207</v>
      </c>
      <c r="L38" s="32"/>
      <c r="M38" s="11"/>
      <c r="N38" s="11"/>
      <c r="O38" s="11"/>
      <c r="P38" s="11"/>
    </row>
    <row r="39" spans="2:16" ht="15.6" thickBot="1">
      <c r="B39" s="31"/>
      <c r="C39" s="73" t="s">
        <v>12</v>
      </c>
      <c r="D39" s="73" t="s">
        <v>19</v>
      </c>
      <c r="E39" s="10">
        <v>0</v>
      </c>
      <c r="F39" s="10">
        <v>0</v>
      </c>
      <c r="G39" s="10">
        <v>0</v>
      </c>
      <c r="H39" s="10">
        <v>0</v>
      </c>
      <c r="I39" s="10">
        <v>0.0005094111331794366</v>
      </c>
      <c r="J39" s="10">
        <v>0.021335817677974513</v>
      </c>
      <c r="K39" s="10">
        <v>0.03181016727803367</v>
      </c>
      <c r="L39" s="32"/>
      <c r="M39" s="11"/>
      <c r="N39" s="11"/>
      <c r="O39" s="11"/>
      <c r="P39" s="11"/>
    </row>
    <row r="40" spans="2:12" ht="15.6" thickBot="1"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5"/>
    </row>
  </sheetData>
  <mergeCells count="3">
    <mergeCell ref="C3:K3"/>
    <mergeCell ref="C4:K4"/>
    <mergeCell ref="C6:K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workbookViewId="0" topLeftCell="A1"/>
  </sheetViews>
  <sheetFormatPr defaultColWidth="8.8515625" defaultRowHeight="15"/>
  <cols>
    <col min="1" max="2" width="2.7109375" style="6" customWidth="1"/>
    <col min="3" max="3" width="24.28125" style="6" customWidth="1"/>
    <col min="4" max="4" width="12.00390625" style="6" bestFit="1" customWidth="1"/>
    <col min="5" max="11" width="8.8515625" style="6" customWidth="1"/>
    <col min="12" max="12" width="2.7109375" style="6" customWidth="1"/>
    <col min="13" max="16384" width="8.8515625" style="6" customWidth="1"/>
  </cols>
  <sheetData>
    <row r="1" ht="15.6" thickBot="1">
      <c r="C1" s="8"/>
    </row>
    <row r="2" spans="2:12" ht="15">
      <c r="B2" s="28"/>
      <c r="C2" s="37"/>
      <c r="D2" s="29"/>
      <c r="E2" s="29"/>
      <c r="F2" s="29"/>
      <c r="G2" s="29"/>
      <c r="H2" s="29"/>
      <c r="I2" s="29"/>
      <c r="J2" s="29"/>
      <c r="K2" s="29"/>
      <c r="L2" s="30"/>
    </row>
    <row r="3" spans="2:12" ht="15">
      <c r="B3" s="31"/>
      <c r="C3" s="92" t="s">
        <v>81</v>
      </c>
      <c r="D3" s="92"/>
      <c r="E3" s="92"/>
      <c r="F3" s="92"/>
      <c r="G3" s="92"/>
      <c r="H3" s="92"/>
      <c r="I3" s="92"/>
      <c r="J3" s="92"/>
      <c r="K3" s="92"/>
      <c r="L3" s="32"/>
    </row>
    <row r="4" spans="2:12" ht="15">
      <c r="B4" s="31"/>
      <c r="C4" s="93" t="s">
        <v>37</v>
      </c>
      <c r="D4" s="93"/>
      <c r="E4" s="93"/>
      <c r="F4" s="93"/>
      <c r="G4" s="93"/>
      <c r="H4" s="93"/>
      <c r="I4" s="93"/>
      <c r="J4" s="93"/>
      <c r="K4" s="93"/>
      <c r="L4" s="32"/>
    </row>
    <row r="5" spans="2:12" ht="15">
      <c r="B5" s="31"/>
      <c r="C5" s="73"/>
      <c r="D5" s="73"/>
      <c r="E5" s="73"/>
      <c r="F5" s="73"/>
      <c r="G5" s="73"/>
      <c r="H5" s="73"/>
      <c r="I5" s="73"/>
      <c r="J5" s="73"/>
      <c r="K5" s="73"/>
      <c r="L5" s="32"/>
    </row>
    <row r="6" spans="2:12" ht="15">
      <c r="B6" s="31"/>
      <c r="C6" s="94" t="s">
        <v>82</v>
      </c>
      <c r="D6" s="94"/>
      <c r="E6" s="94"/>
      <c r="F6" s="94"/>
      <c r="G6" s="94"/>
      <c r="H6" s="94"/>
      <c r="I6" s="94"/>
      <c r="J6" s="94"/>
      <c r="K6" s="94"/>
      <c r="L6" s="32"/>
    </row>
    <row r="7" spans="2:12" ht="15">
      <c r="B7" s="31"/>
      <c r="C7" s="94"/>
      <c r="D7" s="94"/>
      <c r="E7" s="94"/>
      <c r="F7" s="94"/>
      <c r="G7" s="94"/>
      <c r="H7" s="94"/>
      <c r="I7" s="94"/>
      <c r="J7" s="94"/>
      <c r="K7" s="94"/>
      <c r="L7" s="32"/>
    </row>
    <row r="8" spans="2:12" ht="15">
      <c r="B8" s="31"/>
      <c r="C8" s="73"/>
      <c r="D8" s="73"/>
      <c r="E8" s="73"/>
      <c r="F8" s="73"/>
      <c r="G8" s="73"/>
      <c r="H8" s="73"/>
      <c r="I8" s="73"/>
      <c r="J8" s="73"/>
      <c r="K8" s="73"/>
      <c r="L8" s="32"/>
    </row>
    <row r="9" spans="2:16" ht="15.6" thickBot="1">
      <c r="B9" s="31"/>
      <c r="C9" s="72" t="s">
        <v>3</v>
      </c>
      <c r="D9" s="72" t="s">
        <v>15</v>
      </c>
      <c r="E9" s="72">
        <v>2009</v>
      </c>
      <c r="F9" s="72">
        <v>2010</v>
      </c>
      <c r="G9" s="72">
        <v>2011</v>
      </c>
      <c r="H9" s="72">
        <v>2012</v>
      </c>
      <c r="I9" s="72">
        <v>2013</v>
      </c>
      <c r="J9" s="72">
        <v>2014</v>
      </c>
      <c r="K9" s="72">
        <v>2015</v>
      </c>
      <c r="L9" s="32"/>
      <c r="M9" s="9"/>
      <c r="N9" s="9"/>
      <c r="O9" s="9"/>
      <c r="P9" s="9"/>
    </row>
    <row r="10" spans="2:16" ht="15.6" thickBot="1">
      <c r="B10" s="31"/>
      <c r="C10" s="73" t="s">
        <v>5</v>
      </c>
      <c r="D10" s="73" t="s">
        <v>16</v>
      </c>
      <c r="E10" s="10">
        <v>0.01098993567054942</v>
      </c>
      <c r="F10" s="10">
        <v>0.019617893023994127</v>
      </c>
      <c r="G10" s="10">
        <v>0.02780122334755505</v>
      </c>
      <c r="H10" s="10">
        <v>0.036008350612927974</v>
      </c>
      <c r="I10" s="10">
        <v>0.04360155764190399</v>
      </c>
      <c r="J10" s="10">
        <v>0.050656641889127454</v>
      </c>
      <c r="K10" s="10">
        <v>0.05627767410721772</v>
      </c>
      <c r="L10" s="32"/>
      <c r="M10" s="11"/>
      <c r="N10" s="11"/>
      <c r="O10" s="11"/>
      <c r="P10" s="11"/>
    </row>
    <row r="11" spans="2:16" ht="15.6" thickBot="1">
      <c r="B11" s="31"/>
      <c r="C11" s="73" t="s">
        <v>5</v>
      </c>
      <c r="D11" s="73" t="s">
        <v>17</v>
      </c>
      <c r="E11" s="10">
        <v>0.0029355021398641346</v>
      </c>
      <c r="F11" s="10">
        <v>0.005531385181304411</v>
      </c>
      <c r="G11" s="10">
        <v>0.005827054673897076</v>
      </c>
      <c r="H11" s="10">
        <v>0.005852328751273586</v>
      </c>
      <c r="I11" s="10">
        <v>0.005872496814713306</v>
      </c>
      <c r="J11" s="10">
        <v>0.005947620797037374</v>
      </c>
      <c r="K11" s="10">
        <v>0.00600134964220424</v>
      </c>
      <c r="L11" s="32"/>
      <c r="M11" s="11"/>
      <c r="N11" s="11"/>
      <c r="O11" s="11"/>
      <c r="P11" s="11"/>
    </row>
    <row r="12" spans="2:16" ht="15.6" thickBot="1">
      <c r="B12" s="31"/>
      <c r="C12" s="73" t="s">
        <v>5</v>
      </c>
      <c r="D12" s="73" t="s">
        <v>18</v>
      </c>
      <c r="E12" s="10">
        <v>0.9860734851317003</v>
      </c>
      <c r="F12" s="10">
        <v>0.9748485376314167</v>
      </c>
      <c r="G12" s="10">
        <v>0.96636848661124</v>
      </c>
      <c r="H12" s="10">
        <v>0.9581350211101527</v>
      </c>
      <c r="I12" s="10">
        <v>0.9505206347259375</v>
      </c>
      <c r="J12" s="10">
        <v>0.9433894212472151</v>
      </c>
      <c r="K12" s="10">
        <v>0.9377137239629615</v>
      </c>
      <c r="L12" s="32"/>
      <c r="M12" s="11"/>
      <c r="N12" s="11"/>
      <c r="O12" s="11"/>
      <c r="P12" s="11"/>
    </row>
    <row r="13" spans="2:16" ht="15.6" thickBot="1">
      <c r="B13" s="31"/>
      <c r="C13" s="73" t="s">
        <v>5</v>
      </c>
      <c r="D13" s="73" t="s">
        <v>19</v>
      </c>
      <c r="E13" s="10">
        <v>1.0770578860677528E-06</v>
      </c>
      <c r="F13" s="10">
        <v>2.184163284786212E-06</v>
      </c>
      <c r="G13" s="10">
        <v>3.235367308000619E-06</v>
      </c>
      <c r="H13" s="10">
        <v>4.2995256456918995E-06</v>
      </c>
      <c r="I13" s="10">
        <v>5.310817445297942E-06</v>
      </c>
      <c r="J13" s="10">
        <v>6.316066619954579E-06</v>
      </c>
      <c r="K13" s="10">
        <v>7.2522876165840275E-06</v>
      </c>
      <c r="L13" s="32"/>
      <c r="M13" s="11"/>
      <c r="N13" s="11"/>
      <c r="O13" s="11"/>
      <c r="P13" s="11"/>
    </row>
    <row r="14" spans="2:16" ht="15.6" thickBot="1">
      <c r="B14" s="31"/>
      <c r="C14" s="73" t="s">
        <v>6</v>
      </c>
      <c r="D14" s="73" t="s">
        <v>16</v>
      </c>
      <c r="E14" s="10">
        <v>0.1967445290935952</v>
      </c>
      <c r="F14" s="10">
        <v>0.29589966780661187</v>
      </c>
      <c r="G14" s="10">
        <v>0.3824991874711492</v>
      </c>
      <c r="H14" s="10">
        <v>0.44780617294513164</v>
      </c>
      <c r="I14" s="10">
        <v>0.5063910150175631</v>
      </c>
      <c r="J14" s="10">
        <v>0.551504401605318</v>
      </c>
      <c r="K14" s="10">
        <v>0.581149311313349</v>
      </c>
      <c r="L14" s="32"/>
      <c r="M14" s="11"/>
      <c r="N14" s="11"/>
      <c r="O14" s="11"/>
      <c r="P14" s="11"/>
    </row>
    <row r="15" spans="2:16" ht="15.6" thickBot="1">
      <c r="B15" s="31"/>
      <c r="C15" s="73" t="s">
        <v>6</v>
      </c>
      <c r="D15" s="73" t="s">
        <v>17</v>
      </c>
      <c r="E15" s="10">
        <v>0.0001763883611791243</v>
      </c>
      <c r="F15" s="10">
        <v>0.00035204122299224087</v>
      </c>
      <c r="G15" s="10">
        <v>0.0004590098756707279</v>
      </c>
      <c r="H15" s="10">
        <v>0.00042523390068773713</v>
      </c>
      <c r="I15" s="10">
        <v>0.0003815997492505186</v>
      </c>
      <c r="J15" s="10">
        <v>0.0003499896353736507</v>
      </c>
      <c r="K15" s="10">
        <v>0.00033409861533690194</v>
      </c>
      <c r="L15" s="32"/>
      <c r="M15" s="11"/>
      <c r="N15" s="11"/>
      <c r="O15" s="11"/>
      <c r="P15" s="11"/>
    </row>
    <row r="16" spans="2:16" ht="15.6" thickBot="1">
      <c r="B16" s="31"/>
      <c r="C16" s="73" t="s">
        <v>6</v>
      </c>
      <c r="D16" s="73" t="s">
        <v>18</v>
      </c>
      <c r="E16" s="10">
        <v>0.8001900276388039</v>
      </c>
      <c r="F16" s="10">
        <v>0.7008690714187342</v>
      </c>
      <c r="G16" s="10">
        <v>0.6141747418066298</v>
      </c>
      <c r="H16" s="10">
        <v>0.5489250439261301</v>
      </c>
      <c r="I16" s="10">
        <v>0.4904203203066326</v>
      </c>
      <c r="J16" s="10">
        <v>0.4453983438353903</v>
      </c>
      <c r="K16" s="10">
        <v>0.41586757254477763</v>
      </c>
      <c r="L16" s="32"/>
      <c r="M16" s="11"/>
      <c r="N16" s="11"/>
      <c r="O16" s="11"/>
      <c r="P16" s="11"/>
    </row>
    <row r="17" spans="2:16" ht="15.6" thickBot="1">
      <c r="B17" s="31"/>
      <c r="C17" s="73" t="s">
        <v>6</v>
      </c>
      <c r="D17" s="73" t="s">
        <v>19</v>
      </c>
      <c r="E17" s="10">
        <v>0.002889054906421738</v>
      </c>
      <c r="F17" s="10">
        <v>0.002879219551661611</v>
      </c>
      <c r="G17" s="10">
        <v>0.00286706084655021</v>
      </c>
      <c r="H17" s="10">
        <v>0.0028435492280506135</v>
      </c>
      <c r="I17" s="10">
        <v>0.002807064926553757</v>
      </c>
      <c r="J17" s="10">
        <v>0.0027472649239181934</v>
      </c>
      <c r="K17" s="10">
        <v>0.002649017526536456</v>
      </c>
      <c r="L17" s="32"/>
      <c r="M17" s="11"/>
      <c r="N17" s="11"/>
      <c r="O17" s="11"/>
      <c r="P17" s="11"/>
    </row>
    <row r="18" spans="2:16" ht="15.6" thickBot="1">
      <c r="B18" s="31"/>
      <c r="C18" s="73" t="s">
        <v>7</v>
      </c>
      <c r="D18" s="73" t="s">
        <v>16</v>
      </c>
      <c r="E18" s="10">
        <v>0.05338006609544487</v>
      </c>
      <c r="F18" s="10">
        <v>0.10082176998062622</v>
      </c>
      <c r="G18" s="10">
        <v>0.14318249571729758</v>
      </c>
      <c r="H18" s="10">
        <v>0.18099594699573743</v>
      </c>
      <c r="I18" s="10">
        <v>0.21672253622426071</v>
      </c>
      <c r="J18" s="10">
        <v>0.24889609807963767</v>
      </c>
      <c r="K18" s="10">
        <v>0.27727780101431515</v>
      </c>
      <c r="L18" s="32"/>
      <c r="M18" s="11"/>
      <c r="N18" s="11"/>
      <c r="O18" s="11"/>
      <c r="P18" s="11"/>
    </row>
    <row r="19" spans="2:16" ht="15.6" thickBot="1">
      <c r="B19" s="31"/>
      <c r="C19" s="73" t="s">
        <v>7</v>
      </c>
      <c r="D19" s="73" t="s">
        <v>17</v>
      </c>
      <c r="E19" s="10">
        <v>0.0009450260447694097</v>
      </c>
      <c r="F19" s="10">
        <v>0.0018842863983531736</v>
      </c>
      <c r="G19" s="10">
        <v>0.0025934325356401964</v>
      </c>
      <c r="H19" s="10">
        <v>0.0026621606457823722</v>
      </c>
      <c r="I19" s="10">
        <v>0.002554953930543735</v>
      </c>
      <c r="J19" s="10">
        <v>0.002443701771668439</v>
      </c>
      <c r="K19" s="10">
        <v>0.0023484477820899102</v>
      </c>
      <c r="L19" s="32"/>
      <c r="M19" s="11"/>
      <c r="N19" s="11"/>
      <c r="O19" s="11"/>
      <c r="P19" s="11"/>
    </row>
    <row r="20" spans="2:16" ht="15.6" thickBot="1">
      <c r="B20" s="31"/>
      <c r="C20" s="73" t="s">
        <v>7</v>
      </c>
      <c r="D20" s="73" t="s">
        <v>18</v>
      </c>
      <c r="E20" s="10">
        <v>0.9456728260311695</v>
      </c>
      <c r="F20" s="10">
        <v>0.8972897782207472</v>
      </c>
      <c r="G20" s="10">
        <v>0.8542179314992164</v>
      </c>
      <c r="H20" s="10">
        <v>0.8163339363727776</v>
      </c>
      <c r="I20" s="10">
        <v>0.7807127984706705</v>
      </c>
      <c r="J20" s="10">
        <v>0.748648868118166</v>
      </c>
      <c r="K20" s="10">
        <v>0.7203609438362867</v>
      </c>
      <c r="L20" s="32"/>
      <c r="M20" s="11"/>
      <c r="N20" s="11"/>
      <c r="O20" s="11"/>
      <c r="P20" s="11"/>
    </row>
    <row r="21" spans="2:16" ht="15.6" thickBot="1">
      <c r="B21" s="31"/>
      <c r="C21" s="73" t="s">
        <v>7</v>
      </c>
      <c r="D21" s="73" t="s">
        <v>19</v>
      </c>
      <c r="E21" s="10">
        <v>2.081828616057461E-06</v>
      </c>
      <c r="F21" s="10">
        <v>4.165400273445827E-06</v>
      </c>
      <c r="G21" s="10">
        <v>6.140247845943265E-06</v>
      </c>
      <c r="H21" s="10">
        <v>7.95598570261639E-06</v>
      </c>
      <c r="I21" s="10">
        <v>9.711374524956755E-06</v>
      </c>
      <c r="J21" s="10">
        <v>1.1332030527971492E-05</v>
      </c>
      <c r="K21" s="10">
        <v>1.280736730832558E-05</v>
      </c>
      <c r="L21" s="32"/>
      <c r="M21" s="11"/>
      <c r="N21" s="11"/>
      <c r="O21" s="11"/>
      <c r="P21" s="11"/>
    </row>
    <row r="22" spans="2:16" ht="15.6" thickBot="1">
      <c r="B22" s="31"/>
      <c r="C22" s="73" t="s">
        <v>8</v>
      </c>
      <c r="D22" s="73" t="s">
        <v>20</v>
      </c>
      <c r="E22" s="10">
        <v>0.733901693746169</v>
      </c>
      <c r="F22" s="10">
        <v>0.7293413981274925</v>
      </c>
      <c r="G22" s="10">
        <v>0.7242339846927838</v>
      </c>
      <c r="H22" s="10">
        <v>0.7184462719626488</v>
      </c>
      <c r="I22" s="10">
        <v>0.7121388770715024</v>
      </c>
      <c r="J22" s="10">
        <v>0.7053897796249927</v>
      </c>
      <c r="K22" s="10">
        <v>0.6983208512489057</v>
      </c>
      <c r="L22" s="32"/>
      <c r="M22" s="11"/>
      <c r="N22" s="11"/>
      <c r="O22" s="11"/>
      <c r="P22" s="11"/>
    </row>
    <row r="23" spans="2:16" ht="15.6" thickBot="1">
      <c r="B23" s="31"/>
      <c r="C23" s="73" t="s">
        <v>8</v>
      </c>
      <c r="D23" s="73" t="s">
        <v>21</v>
      </c>
      <c r="E23" s="10">
        <v>0.266098306253831</v>
      </c>
      <c r="F23" s="10">
        <v>0.2706586018725075</v>
      </c>
      <c r="G23" s="10">
        <v>0.27576601530721623</v>
      </c>
      <c r="H23" s="10">
        <v>0.28155372803735124</v>
      </c>
      <c r="I23" s="10">
        <v>0.2878611229284975</v>
      </c>
      <c r="J23" s="10">
        <v>0.29461022037500734</v>
      </c>
      <c r="K23" s="10">
        <v>0.30167914875109425</v>
      </c>
      <c r="L23" s="32"/>
      <c r="M23" s="11"/>
      <c r="N23" s="11"/>
      <c r="O23" s="11"/>
      <c r="P23" s="11"/>
    </row>
    <row r="24" spans="2:16" ht="15.6" thickBot="1">
      <c r="B24" s="31"/>
      <c r="C24" s="73" t="s">
        <v>9</v>
      </c>
      <c r="D24" s="73" t="s">
        <v>16</v>
      </c>
      <c r="E24" s="10">
        <v>0.2189759598869726</v>
      </c>
      <c r="F24" s="10">
        <v>0.35354279602898014</v>
      </c>
      <c r="G24" s="10">
        <v>0.4523837082908412</v>
      </c>
      <c r="H24" s="10">
        <v>0.5179294839193276</v>
      </c>
      <c r="I24" s="10">
        <v>0.5326039365080517</v>
      </c>
      <c r="J24" s="10">
        <v>0.5138311645848826</v>
      </c>
      <c r="K24" s="10">
        <v>0.4996665830010688</v>
      </c>
      <c r="L24" s="32"/>
      <c r="M24" s="11"/>
      <c r="N24" s="11"/>
      <c r="O24" s="11"/>
      <c r="P24" s="11"/>
    </row>
    <row r="25" spans="2:16" ht="15.6" thickBot="1">
      <c r="B25" s="31"/>
      <c r="C25" s="73" t="s">
        <v>9</v>
      </c>
      <c r="D25" s="73" t="s">
        <v>17</v>
      </c>
      <c r="E25" s="10">
        <v>0.0009556956867293681</v>
      </c>
      <c r="F25" s="10">
        <v>0.0015080545363299537</v>
      </c>
      <c r="G25" s="10">
        <v>0.0012895793874255089</v>
      </c>
      <c r="H25" s="10">
        <v>0.0011368040558999502</v>
      </c>
      <c r="I25" s="10">
        <v>0.0011024240206364698</v>
      </c>
      <c r="J25" s="10">
        <v>0.0011415935441854797</v>
      </c>
      <c r="K25" s="10">
        <v>0.0011754069572234027</v>
      </c>
      <c r="L25" s="32"/>
      <c r="M25" s="11"/>
      <c r="N25" s="11"/>
      <c r="O25" s="11"/>
      <c r="P25" s="11"/>
    </row>
    <row r="26" spans="2:16" ht="15.6" thickBot="1">
      <c r="B26" s="31"/>
      <c r="C26" s="73" t="s">
        <v>9</v>
      </c>
      <c r="D26" s="73" t="s">
        <v>18</v>
      </c>
      <c r="E26" s="10">
        <v>0.7759321767370702</v>
      </c>
      <c r="F26" s="10">
        <v>0.6408248572515394</v>
      </c>
      <c r="G26" s="10">
        <v>0.5422195301703935</v>
      </c>
      <c r="H26" s="10">
        <v>0.47685913578134836</v>
      </c>
      <c r="I26" s="10">
        <v>0.4622689846289306</v>
      </c>
      <c r="J26" s="10">
        <v>0.4810844570088679</v>
      </c>
      <c r="K26" s="10">
        <v>0.4953509790416882</v>
      </c>
      <c r="L26" s="32"/>
      <c r="M26" s="11"/>
      <c r="N26" s="11"/>
      <c r="O26" s="11"/>
      <c r="P26" s="11"/>
    </row>
    <row r="27" spans="2:16" ht="15.6" thickBot="1">
      <c r="B27" s="31"/>
      <c r="C27" s="73" t="s">
        <v>9</v>
      </c>
      <c r="D27" s="73" t="s">
        <v>19</v>
      </c>
      <c r="E27" s="10">
        <v>0.004136167689227876</v>
      </c>
      <c r="F27" s="10">
        <v>0.004124292183150612</v>
      </c>
      <c r="G27" s="10">
        <v>0.004107182151339804</v>
      </c>
      <c r="H27" s="10">
        <v>0.004074576243424075</v>
      </c>
      <c r="I27" s="10">
        <v>0.004024654842381036</v>
      </c>
      <c r="J27" s="10">
        <v>0.003942784862063943</v>
      </c>
      <c r="K27" s="10">
        <v>0.0038070310000196147</v>
      </c>
      <c r="L27" s="32"/>
      <c r="M27" s="11"/>
      <c r="N27" s="11"/>
      <c r="O27" s="11"/>
      <c r="P27" s="11"/>
    </row>
    <row r="28" spans="2:16" ht="15.6" thickBot="1">
      <c r="B28" s="31"/>
      <c r="C28" s="73" t="s">
        <v>10</v>
      </c>
      <c r="D28" s="73" t="s">
        <v>16</v>
      </c>
      <c r="E28" s="10">
        <v>0.039912704354307015</v>
      </c>
      <c r="F28" s="10">
        <v>0.041491244179558726</v>
      </c>
      <c r="G28" s="10">
        <v>0.04226806285019356</v>
      </c>
      <c r="H28" s="10">
        <v>0.03985983910147643</v>
      </c>
      <c r="I28" s="10">
        <v>0.03874946308409258</v>
      </c>
      <c r="J28" s="10">
        <v>0.03893003830748821</v>
      </c>
      <c r="K28" s="10">
        <v>0.038814346191713346</v>
      </c>
      <c r="L28" s="32"/>
      <c r="M28" s="11"/>
      <c r="N28" s="11"/>
      <c r="O28" s="11"/>
      <c r="P28" s="11"/>
    </row>
    <row r="29" spans="2:16" ht="15.6" thickBot="1">
      <c r="B29" s="31"/>
      <c r="C29" s="73" t="s">
        <v>10</v>
      </c>
      <c r="D29" s="73" t="s">
        <v>17</v>
      </c>
      <c r="E29" s="10">
        <v>0.562820125485102</v>
      </c>
      <c r="F29" s="10">
        <v>0.26054192253104164</v>
      </c>
      <c r="G29" s="10">
        <v>0.056689144756865165</v>
      </c>
      <c r="H29" s="10">
        <v>0.04140203826857061</v>
      </c>
      <c r="I29" s="10">
        <v>0.042181006779246875</v>
      </c>
      <c r="J29" s="10">
        <v>0.04163549810128546</v>
      </c>
      <c r="K29" s="10">
        <v>0.04182189634113047</v>
      </c>
      <c r="L29" s="32"/>
      <c r="M29" s="11"/>
      <c r="N29" s="11"/>
      <c r="O29" s="11"/>
      <c r="P29" s="11"/>
    </row>
    <row r="30" spans="2:16" ht="15.6" thickBot="1">
      <c r="B30" s="31"/>
      <c r="C30" s="73" t="s">
        <v>10</v>
      </c>
      <c r="D30" s="73" t="s">
        <v>18</v>
      </c>
      <c r="E30" s="10">
        <v>0.397256460637309</v>
      </c>
      <c r="F30" s="10">
        <v>0.6979451873991948</v>
      </c>
      <c r="G30" s="10">
        <v>0.9010084202344882</v>
      </c>
      <c r="H30" s="10">
        <v>0.9186926768107786</v>
      </c>
      <c r="I30" s="10">
        <v>0.9190124125986779</v>
      </c>
      <c r="J30" s="10">
        <v>0.9193660587232868</v>
      </c>
      <c r="K30" s="10">
        <v>0.9192846301958845</v>
      </c>
      <c r="L30" s="32"/>
      <c r="M30" s="11"/>
      <c r="N30" s="11"/>
      <c r="O30" s="11"/>
      <c r="P30" s="11"/>
    </row>
    <row r="31" spans="2:16" ht="15.6" thickBot="1">
      <c r="B31" s="31"/>
      <c r="C31" s="73" t="s">
        <v>10</v>
      </c>
      <c r="D31" s="73" t="s">
        <v>19</v>
      </c>
      <c r="E31" s="10">
        <v>1.0709523282054119E-05</v>
      </c>
      <c r="F31" s="10">
        <v>2.1645890204751887E-05</v>
      </c>
      <c r="G31" s="10">
        <v>3.437215845304452E-05</v>
      </c>
      <c r="H31" s="10">
        <v>4.544581917439458E-05</v>
      </c>
      <c r="I31" s="10">
        <v>5.7117537982503823E-05</v>
      </c>
      <c r="J31" s="10">
        <v>6.84048679395776E-05</v>
      </c>
      <c r="K31" s="10">
        <v>7.912727127179824E-05</v>
      </c>
      <c r="L31" s="32"/>
      <c r="M31" s="11"/>
      <c r="N31" s="11"/>
      <c r="O31" s="11"/>
      <c r="P31" s="11"/>
    </row>
    <row r="32" spans="2:16" ht="15.6" thickBot="1">
      <c r="B32" s="31"/>
      <c r="C32" s="73" t="s">
        <v>11</v>
      </c>
      <c r="D32" s="73" t="s">
        <v>16</v>
      </c>
      <c r="E32" s="10">
        <v>0.18127603930342315</v>
      </c>
      <c r="F32" s="10">
        <v>0.17123158795642807</v>
      </c>
      <c r="G32" s="10">
        <v>0.15570934272107084</v>
      </c>
      <c r="H32" s="10">
        <v>0.13430650944753286</v>
      </c>
      <c r="I32" s="10">
        <v>0.10701499111845718</v>
      </c>
      <c r="J32" s="10">
        <v>0.07935735222285213</v>
      </c>
      <c r="K32" s="10">
        <v>0.06049712152018725</v>
      </c>
      <c r="L32" s="32"/>
      <c r="M32" s="11"/>
      <c r="N32" s="11"/>
      <c r="O32" s="11"/>
      <c r="P32" s="11"/>
    </row>
    <row r="33" spans="2:16" ht="15.6" thickBot="1">
      <c r="B33" s="31"/>
      <c r="C33" s="73" t="s">
        <v>11</v>
      </c>
      <c r="D33" s="73" t="s">
        <v>17</v>
      </c>
      <c r="E33" s="10">
        <v>0.5337086136047894</v>
      </c>
      <c r="F33" s="10">
        <v>0.3579012808797188</v>
      </c>
      <c r="G33" s="10">
        <v>0.18980452626818514</v>
      </c>
      <c r="H33" s="10">
        <v>0.06620653567122842</v>
      </c>
      <c r="I33" s="10">
        <v>0.02681505958813132</v>
      </c>
      <c r="J33" s="10">
        <v>0.025661060024768676</v>
      </c>
      <c r="K33" s="10">
        <v>0.02667514456883637</v>
      </c>
      <c r="L33" s="32"/>
      <c r="M33" s="11"/>
      <c r="N33" s="11"/>
      <c r="O33" s="11"/>
      <c r="P33" s="11"/>
    </row>
    <row r="34" spans="2:16" ht="15.6" thickBot="1">
      <c r="B34" s="31"/>
      <c r="C34" s="73" t="s">
        <v>11</v>
      </c>
      <c r="D34" s="73" t="s">
        <v>18</v>
      </c>
      <c r="E34" s="10">
        <v>0.2849953672222086</v>
      </c>
      <c r="F34" s="10">
        <v>0.4708269077415513</v>
      </c>
      <c r="G34" s="10">
        <v>0.6544242187730821</v>
      </c>
      <c r="H34" s="10">
        <v>0.7993992157658903</v>
      </c>
      <c r="I34" s="10">
        <v>0.8660570402843456</v>
      </c>
      <c r="J34" s="10">
        <v>0.8948457527300372</v>
      </c>
      <c r="K34" s="10">
        <v>0.9126680909015369</v>
      </c>
      <c r="L34" s="32"/>
      <c r="M34" s="11"/>
      <c r="N34" s="11"/>
      <c r="O34" s="11"/>
      <c r="P34" s="11"/>
    </row>
    <row r="35" spans="2:16" ht="15.6" thickBot="1">
      <c r="B35" s="31"/>
      <c r="C35" s="73" t="s">
        <v>11</v>
      </c>
      <c r="D35" s="73" t="s">
        <v>19</v>
      </c>
      <c r="E35" s="10">
        <v>1.9979869578913115E-05</v>
      </c>
      <c r="F35" s="10">
        <v>4.0223422301902924E-05</v>
      </c>
      <c r="G35" s="10">
        <v>6.191223766201381E-05</v>
      </c>
      <c r="H35" s="10">
        <v>8.773911534833847E-05</v>
      </c>
      <c r="I35" s="10">
        <v>0.00011290900906577088</v>
      </c>
      <c r="J35" s="10">
        <v>0.0001358350223419158</v>
      </c>
      <c r="K35" s="10">
        <v>0.00015964300943957928</v>
      </c>
      <c r="L35" s="32"/>
      <c r="M35" s="11"/>
      <c r="N35" s="11"/>
      <c r="O35" s="11"/>
      <c r="P35" s="11"/>
    </row>
    <row r="36" spans="2:16" ht="15.6" thickBot="1">
      <c r="B36" s="31"/>
      <c r="C36" s="73" t="s">
        <v>12</v>
      </c>
      <c r="D36" s="73" t="s">
        <v>16</v>
      </c>
      <c r="E36" s="10">
        <v>0.05159992449447992</v>
      </c>
      <c r="F36" s="10">
        <v>0.09373432627658997</v>
      </c>
      <c r="G36" s="10">
        <v>0.1320909043957966</v>
      </c>
      <c r="H36" s="10">
        <v>0.1683413714547746</v>
      </c>
      <c r="I36" s="10">
        <v>0.19995138042651764</v>
      </c>
      <c r="J36" s="10">
        <v>0.22531224187784066</v>
      </c>
      <c r="K36" s="10">
        <v>0.2409898420237039</v>
      </c>
      <c r="L36" s="32"/>
      <c r="M36" s="11"/>
      <c r="N36" s="11"/>
      <c r="O36" s="11"/>
      <c r="P36" s="11"/>
    </row>
    <row r="37" spans="2:16" ht="15.6" thickBot="1">
      <c r="B37" s="31"/>
      <c r="C37" s="73" t="s">
        <v>12</v>
      </c>
      <c r="D37" s="73" t="s">
        <v>17</v>
      </c>
      <c r="E37" s="10">
        <v>0.0019152277590072462</v>
      </c>
      <c r="F37" s="10">
        <v>0.0037652515273185554</v>
      </c>
      <c r="G37" s="10">
        <v>0.004274015710727815</v>
      </c>
      <c r="H37" s="10">
        <v>0.0041055277240322745</v>
      </c>
      <c r="I37" s="10">
        <v>0.0039411452714263025</v>
      </c>
      <c r="J37" s="10">
        <v>0.003818071062918422</v>
      </c>
      <c r="K37" s="10">
        <v>0.0037341515841195997</v>
      </c>
      <c r="L37" s="32"/>
      <c r="M37" s="11"/>
      <c r="N37" s="11"/>
      <c r="O37" s="11"/>
      <c r="P37" s="11"/>
    </row>
    <row r="38" spans="2:16" ht="15.6" thickBot="1">
      <c r="B38" s="31"/>
      <c r="C38" s="73" t="s">
        <v>12</v>
      </c>
      <c r="D38" s="73" t="s">
        <v>18</v>
      </c>
      <c r="E38" s="10">
        <v>0.9464848477465129</v>
      </c>
      <c r="F38" s="10">
        <v>0.9025004221960915</v>
      </c>
      <c r="G38" s="10">
        <v>0.8636350798934757</v>
      </c>
      <c r="H38" s="10">
        <v>0.827553100821193</v>
      </c>
      <c r="I38" s="10">
        <v>0.7961074743020561</v>
      </c>
      <c r="J38" s="10">
        <v>0.770869687059241</v>
      </c>
      <c r="K38" s="10">
        <v>0.7552760063921765</v>
      </c>
      <c r="L38" s="32"/>
      <c r="M38" s="11"/>
      <c r="N38" s="11"/>
      <c r="O38" s="11"/>
      <c r="P38" s="11"/>
    </row>
    <row r="39" spans="2:12" ht="15.6" thickBot="1"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5"/>
    </row>
  </sheetData>
  <mergeCells count="3">
    <mergeCell ref="C3:K3"/>
    <mergeCell ref="C4:K4"/>
    <mergeCell ref="C6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 topLeftCell="A1"/>
  </sheetViews>
  <sheetFormatPr defaultColWidth="8.8515625" defaultRowHeight="15"/>
  <cols>
    <col min="1" max="1" width="3.28125" style="3" customWidth="1"/>
    <col min="2" max="2" width="2.7109375" style="3" customWidth="1"/>
    <col min="3" max="3" width="14.7109375" style="3" bestFit="1" customWidth="1"/>
    <col min="4" max="9" width="8.8515625" style="3" customWidth="1"/>
    <col min="10" max="10" width="2.7109375" style="3" customWidth="1"/>
    <col min="11" max="16384" width="8.8515625" style="3" customWidth="1"/>
  </cols>
  <sheetData>
    <row r="1" ht="15.6" thickBot="1"/>
    <row r="2" spans="2:10" ht="15">
      <c r="B2" s="13"/>
      <c r="C2" s="14"/>
      <c r="D2" s="14"/>
      <c r="E2" s="14"/>
      <c r="F2" s="14"/>
      <c r="G2" s="14"/>
      <c r="H2" s="14"/>
      <c r="I2" s="14"/>
      <c r="J2" s="15"/>
    </row>
    <row r="3" spans="2:10" ht="15">
      <c r="B3" s="16"/>
      <c r="C3" s="90" t="s">
        <v>58</v>
      </c>
      <c r="D3" s="90"/>
      <c r="E3" s="90"/>
      <c r="F3" s="90"/>
      <c r="G3" s="90"/>
      <c r="H3" s="90"/>
      <c r="I3" s="90"/>
      <c r="J3" s="18"/>
    </row>
    <row r="4" spans="2:10" ht="15">
      <c r="B4" s="16"/>
      <c r="C4" s="91" t="s">
        <v>34</v>
      </c>
      <c r="D4" s="91"/>
      <c r="E4" s="91"/>
      <c r="F4" s="91"/>
      <c r="G4" s="91"/>
      <c r="H4" s="91"/>
      <c r="I4" s="91"/>
      <c r="J4" s="18"/>
    </row>
    <row r="5" spans="2:10" ht="15">
      <c r="B5" s="16"/>
      <c r="C5" s="17"/>
      <c r="D5" s="19"/>
      <c r="E5" s="17"/>
      <c r="F5" s="20"/>
      <c r="G5" s="17"/>
      <c r="H5" s="19"/>
      <c r="I5" s="19"/>
      <c r="J5" s="18"/>
    </row>
    <row r="6" spans="2:10" ht="15">
      <c r="B6" s="16"/>
      <c r="C6" s="89" t="s">
        <v>59</v>
      </c>
      <c r="D6" s="89"/>
      <c r="E6" s="89"/>
      <c r="F6" s="89"/>
      <c r="G6" s="89"/>
      <c r="H6" s="89"/>
      <c r="I6" s="89"/>
      <c r="J6" s="18"/>
    </row>
    <row r="7" spans="2:10" ht="15">
      <c r="B7" s="16"/>
      <c r="C7" s="89"/>
      <c r="D7" s="89"/>
      <c r="E7" s="89"/>
      <c r="F7" s="89"/>
      <c r="G7" s="89"/>
      <c r="H7" s="89"/>
      <c r="I7" s="89"/>
      <c r="J7" s="18"/>
    </row>
    <row r="8" spans="2:10" ht="15">
      <c r="B8" s="16"/>
      <c r="C8" s="17"/>
      <c r="D8" s="19"/>
      <c r="E8" s="17"/>
      <c r="F8" s="20"/>
      <c r="G8" s="17"/>
      <c r="H8" s="19"/>
      <c r="I8" s="19"/>
      <c r="J8" s="18"/>
    </row>
    <row r="9" spans="2:10" ht="15.6" thickBot="1">
      <c r="B9" s="16"/>
      <c r="C9" s="66" t="s">
        <v>4</v>
      </c>
      <c r="D9" s="27">
        <v>2010</v>
      </c>
      <c r="E9" s="27">
        <v>2011</v>
      </c>
      <c r="F9" s="27">
        <v>2012</v>
      </c>
      <c r="G9" s="27">
        <v>2013</v>
      </c>
      <c r="H9" s="27">
        <v>2014</v>
      </c>
      <c r="I9" s="27">
        <v>2015</v>
      </c>
      <c r="J9" s="18"/>
    </row>
    <row r="10" spans="2:10" ht="15.6" thickBot="1">
      <c r="B10" s="16"/>
      <c r="C10" s="67" t="s">
        <v>0</v>
      </c>
      <c r="D10" s="4">
        <v>15.201496312521794</v>
      </c>
      <c r="E10" s="4">
        <v>16.044621316279162</v>
      </c>
      <c r="F10" s="4">
        <v>17.43209380681634</v>
      </c>
      <c r="G10" s="4">
        <v>18.53818245156621</v>
      </c>
      <c r="H10" s="4">
        <v>19.631091491759776</v>
      </c>
      <c r="I10" s="4">
        <v>22.450755055173502</v>
      </c>
      <c r="J10" s="18"/>
    </row>
    <row r="11" spans="2:10" ht="15.6" thickBot="1">
      <c r="B11" s="16"/>
      <c r="C11" s="67" t="s">
        <v>1</v>
      </c>
      <c r="D11" s="5">
        <v>15.167125120620709</v>
      </c>
      <c r="E11" s="5">
        <v>15.060834122871176</v>
      </c>
      <c r="F11" s="5">
        <v>14.849571989174722</v>
      </c>
      <c r="G11" s="5">
        <v>14.946127092321573</v>
      </c>
      <c r="H11" s="5">
        <v>15.02988618571612</v>
      </c>
      <c r="I11" s="5">
        <v>15.050311796886733</v>
      </c>
      <c r="J11" s="18"/>
    </row>
    <row r="12" spans="2:10" ht="15.6" thickBot="1">
      <c r="B12" s="16"/>
      <c r="C12" s="67" t="s">
        <v>2</v>
      </c>
      <c r="D12" s="5">
        <v>12.265587889258914</v>
      </c>
      <c r="E12" s="5">
        <v>12.297061006934966</v>
      </c>
      <c r="F12" s="5">
        <v>11.79272930087436</v>
      </c>
      <c r="G12" s="5">
        <v>11.918047993260357</v>
      </c>
      <c r="H12" s="5">
        <v>26.585323437539497</v>
      </c>
      <c r="I12" s="5">
        <v>26.631608072437018</v>
      </c>
      <c r="J12" s="18"/>
    </row>
    <row r="13" spans="2:10" ht="15.6" thickBot="1">
      <c r="B13" s="21"/>
      <c r="C13" s="22"/>
      <c r="D13" s="23"/>
      <c r="E13" s="23"/>
      <c r="F13" s="23"/>
      <c r="G13" s="23"/>
      <c r="H13" s="23"/>
      <c r="I13" s="23"/>
      <c r="J13" s="24"/>
    </row>
  </sheetData>
  <mergeCells count="3">
    <mergeCell ref="C6:I7"/>
    <mergeCell ref="C3:I3"/>
    <mergeCell ref="C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workbookViewId="0" topLeftCell="A1"/>
  </sheetViews>
  <sheetFormatPr defaultColWidth="8.8515625" defaultRowHeight="15"/>
  <cols>
    <col min="1" max="2" width="2.7109375" style="3" customWidth="1"/>
    <col min="3" max="3" width="25.140625" style="3" customWidth="1"/>
    <col min="4" max="4" width="16.140625" style="3" customWidth="1"/>
    <col min="5" max="10" width="8.8515625" style="3" customWidth="1"/>
    <col min="11" max="11" width="2.7109375" style="3" customWidth="1"/>
    <col min="12" max="16384" width="8.8515625" style="3" customWidth="1"/>
  </cols>
  <sheetData>
    <row r="1" ht="15.6" thickBot="1"/>
    <row r="2" spans="2:11" ht="15">
      <c r="B2" s="48"/>
      <c r="C2" s="49"/>
      <c r="D2" s="49"/>
      <c r="E2" s="49"/>
      <c r="F2" s="49"/>
      <c r="G2" s="49"/>
      <c r="H2" s="49"/>
      <c r="I2" s="49"/>
      <c r="J2" s="49"/>
      <c r="K2" s="50"/>
    </row>
    <row r="3" spans="2:11" ht="15">
      <c r="B3" s="51"/>
      <c r="C3" s="92" t="s">
        <v>60</v>
      </c>
      <c r="D3" s="92"/>
      <c r="E3" s="92"/>
      <c r="F3" s="92"/>
      <c r="G3" s="92"/>
      <c r="H3" s="92"/>
      <c r="I3" s="92"/>
      <c r="J3" s="92"/>
      <c r="K3" s="52"/>
    </row>
    <row r="4" spans="2:11" ht="15">
      <c r="B4" s="51"/>
      <c r="C4" s="93" t="s">
        <v>34</v>
      </c>
      <c r="D4" s="93"/>
      <c r="E4" s="93"/>
      <c r="F4" s="93"/>
      <c r="G4" s="93"/>
      <c r="H4" s="93"/>
      <c r="I4" s="93"/>
      <c r="J4" s="93"/>
      <c r="K4" s="52"/>
    </row>
    <row r="5" spans="2:11" ht="15">
      <c r="B5" s="51"/>
      <c r="C5" s="45"/>
      <c r="D5" s="26"/>
      <c r="E5" s="26"/>
      <c r="F5" s="26"/>
      <c r="G5" s="53"/>
      <c r="H5" s="45"/>
      <c r="I5" s="26"/>
      <c r="J5" s="26"/>
      <c r="K5" s="52"/>
    </row>
    <row r="6" spans="2:11" ht="15">
      <c r="B6" s="51"/>
      <c r="C6" s="94" t="s">
        <v>61</v>
      </c>
      <c r="D6" s="94"/>
      <c r="E6" s="94"/>
      <c r="F6" s="94"/>
      <c r="G6" s="94"/>
      <c r="H6" s="94"/>
      <c r="I6" s="94"/>
      <c r="J6" s="94"/>
      <c r="K6" s="52"/>
    </row>
    <row r="7" spans="2:11" ht="15">
      <c r="B7" s="51"/>
      <c r="C7" s="94"/>
      <c r="D7" s="94"/>
      <c r="E7" s="94"/>
      <c r="F7" s="94"/>
      <c r="G7" s="94"/>
      <c r="H7" s="94"/>
      <c r="I7" s="94"/>
      <c r="J7" s="94"/>
      <c r="K7" s="52"/>
    </row>
    <row r="8" spans="2:11" ht="15">
      <c r="B8" s="51"/>
      <c r="C8" s="45"/>
      <c r="D8" s="45"/>
      <c r="E8" s="45"/>
      <c r="F8" s="45"/>
      <c r="G8" s="53"/>
      <c r="H8" s="45"/>
      <c r="I8" s="45"/>
      <c r="J8" s="45"/>
      <c r="K8" s="52"/>
    </row>
    <row r="9" spans="2:11" ht="15.6" thickBot="1">
      <c r="B9" s="51"/>
      <c r="C9" s="26" t="s">
        <v>3</v>
      </c>
      <c r="D9" s="26" t="s">
        <v>4</v>
      </c>
      <c r="E9" s="26">
        <v>2010</v>
      </c>
      <c r="F9" s="26">
        <v>2011</v>
      </c>
      <c r="G9" s="26">
        <v>2012</v>
      </c>
      <c r="H9" s="26">
        <v>2013</v>
      </c>
      <c r="I9" s="26">
        <v>2014</v>
      </c>
      <c r="J9" s="26">
        <v>2015</v>
      </c>
      <c r="K9" s="52"/>
    </row>
    <row r="10" spans="2:11" ht="15.6" thickBot="1">
      <c r="B10" s="16"/>
      <c r="C10" s="45" t="s">
        <v>5</v>
      </c>
      <c r="D10" s="45" t="s">
        <v>0</v>
      </c>
      <c r="E10" s="5">
        <v>9.812016858037941</v>
      </c>
      <c r="F10" s="5">
        <v>9.885297595120644</v>
      </c>
      <c r="G10" s="5">
        <v>9.007710463599851</v>
      </c>
      <c r="H10" s="5">
        <v>10.406851561644903</v>
      </c>
      <c r="I10" s="5">
        <v>10.805198437960906</v>
      </c>
      <c r="J10" s="5">
        <v>11.961478847083319</v>
      </c>
      <c r="K10" s="18"/>
    </row>
    <row r="11" spans="2:11" ht="15.6" thickBot="1">
      <c r="B11" s="16"/>
      <c r="C11" s="45" t="s">
        <v>5</v>
      </c>
      <c r="D11" s="45" t="s">
        <v>1</v>
      </c>
      <c r="E11" s="5">
        <v>9.811372789638787</v>
      </c>
      <c r="F11" s="5">
        <v>9.804082095900833</v>
      </c>
      <c r="G11" s="5">
        <v>9.814264167515375</v>
      </c>
      <c r="H11" s="5">
        <v>9.8100438402605</v>
      </c>
      <c r="I11" s="5">
        <v>9.81545636805782</v>
      </c>
      <c r="J11" s="5">
        <v>9.817169239963354</v>
      </c>
      <c r="K11" s="18"/>
    </row>
    <row r="12" spans="2:11" ht="15.6" thickBot="1">
      <c r="B12" s="16"/>
      <c r="C12" s="45" t="s">
        <v>5</v>
      </c>
      <c r="D12" s="45" t="s">
        <v>2</v>
      </c>
      <c r="E12" s="5">
        <v>9.565794851025702</v>
      </c>
      <c r="F12" s="5">
        <v>9.563119568006458</v>
      </c>
      <c r="G12" s="5">
        <v>8.226950371469384</v>
      </c>
      <c r="H12" s="5">
        <v>8.442657596794634</v>
      </c>
      <c r="I12" s="5">
        <v>9.460929627473725</v>
      </c>
      <c r="J12" s="5">
        <v>9.400365143406566</v>
      </c>
      <c r="K12" s="18"/>
    </row>
    <row r="13" spans="2:11" ht="15.6" thickBot="1">
      <c r="B13" s="16"/>
      <c r="C13" s="45" t="s">
        <v>6</v>
      </c>
      <c r="D13" s="45" t="s">
        <v>0</v>
      </c>
      <c r="E13" s="5">
        <v>17.160735143359744</v>
      </c>
      <c r="F13" s="5">
        <v>17.88316943333419</v>
      </c>
      <c r="G13" s="5">
        <v>21.151871796394783</v>
      </c>
      <c r="H13" s="5">
        <v>21.35423686076216</v>
      </c>
      <c r="I13" s="5">
        <v>23.292481635520698</v>
      </c>
      <c r="J13" s="5">
        <v>26.858035284351473</v>
      </c>
      <c r="K13" s="18"/>
    </row>
    <row r="14" spans="2:11" ht="15.6" thickBot="1">
      <c r="B14" s="16"/>
      <c r="C14" s="45" t="s">
        <v>6</v>
      </c>
      <c r="D14" s="45" t="s">
        <v>1</v>
      </c>
      <c r="E14" s="5">
        <v>17.246860669258513</v>
      </c>
      <c r="F14" s="5">
        <v>17.233427294235778</v>
      </c>
      <c r="G14" s="5">
        <v>17.252160644563926</v>
      </c>
      <c r="H14" s="5">
        <v>17.28474841741115</v>
      </c>
      <c r="I14" s="5">
        <v>17.328563250214415</v>
      </c>
      <c r="J14" s="5">
        <v>17.39828403166793</v>
      </c>
      <c r="K14" s="18"/>
    </row>
    <row r="15" spans="2:11" ht="15.6" thickBot="1">
      <c r="B15" s="16"/>
      <c r="C15" s="45" t="s">
        <v>6</v>
      </c>
      <c r="D15" s="45" t="s">
        <v>2</v>
      </c>
      <c r="E15" s="5">
        <v>12.479141563662074</v>
      </c>
      <c r="F15" s="5">
        <v>12.47771508174339</v>
      </c>
      <c r="G15" s="5">
        <v>12.171610177164277</v>
      </c>
      <c r="H15" s="5">
        <v>12.953999775408123</v>
      </c>
      <c r="I15" s="5">
        <v>33.775460427118226</v>
      </c>
      <c r="J15" s="5">
        <v>34.108846539045494</v>
      </c>
      <c r="K15" s="18"/>
    </row>
    <row r="16" spans="2:11" ht="15.6" thickBot="1">
      <c r="B16" s="16"/>
      <c r="C16" s="45" t="s">
        <v>7</v>
      </c>
      <c r="D16" s="45" t="s">
        <v>0</v>
      </c>
      <c r="E16" s="5">
        <v>10.804734619885403</v>
      </c>
      <c r="F16" s="5">
        <v>11.156238524383147</v>
      </c>
      <c r="G16" s="5">
        <v>11.465221539098739</v>
      </c>
      <c r="H16" s="5">
        <v>11.51791350083778</v>
      </c>
      <c r="I16" s="5">
        <v>11.499916670801438</v>
      </c>
      <c r="J16" s="5">
        <v>14.083854137079381</v>
      </c>
      <c r="K16" s="18"/>
    </row>
    <row r="17" spans="2:11" ht="15.6" thickBot="1">
      <c r="B17" s="16"/>
      <c r="C17" s="45" t="s">
        <v>7</v>
      </c>
      <c r="D17" s="45" t="s">
        <v>1</v>
      </c>
      <c r="E17" s="5">
        <v>10.580839880461017</v>
      </c>
      <c r="F17" s="5">
        <v>10.461004536926414</v>
      </c>
      <c r="G17" s="5">
        <v>10.426888520077355</v>
      </c>
      <c r="H17" s="5">
        <v>10.393468337372324</v>
      </c>
      <c r="I17" s="5">
        <v>10.390888525295871</v>
      </c>
      <c r="J17" s="5">
        <v>10.395700234316667</v>
      </c>
      <c r="K17" s="18"/>
    </row>
    <row r="18" spans="2:11" ht="15.6" thickBot="1">
      <c r="B18" s="16"/>
      <c r="C18" s="45" t="s">
        <v>7</v>
      </c>
      <c r="D18" s="45" t="s">
        <v>2</v>
      </c>
      <c r="E18" s="5">
        <v>9.223655946455477</v>
      </c>
      <c r="F18" s="5">
        <v>9.194142071399236</v>
      </c>
      <c r="G18" s="5">
        <v>9.249033417290118</v>
      </c>
      <c r="H18" s="5">
        <v>8.721355032375572</v>
      </c>
      <c r="I18" s="5">
        <v>16.218112298528258</v>
      </c>
      <c r="J18" s="5">
        <v>16.645900372575685</v>
      </c>
      <c r="K18" s="18"/>
    </row>
    <row r="19" spans="2:11" ht="15.6" thickBot="1">
      <c r="B19" s="16"/>
      <c r="C19" s="45" t="s">
        <v>8</v>
      </c>
      <c r="D19" s="45" t="s">
        <v>0</v>
      </c>
      <c r="E19" s="5">
        <v>74.94948212746702</v>
      </c>
      <c r="F19" s="5">
        <v>74.94589837294443</v>
      </c>
      <c r="G19" s="5">
        <v>66.71476385415853</v>
      </c>
      <c r="H19" s="5">
        <v>65.90190987777494</v>
      </c>
      <c r="I19" s="5">
        <v>67.95633069790894</v>
      </c>
      <c r="J19" s="5">
        <v>65.42573592417934</v>
      </c>
      <c r="K19" s="18"/>
    </row>
    <row r="20" spans="2:11" ht="15.6" thickBot="1">
      <c r="B20" s="16"/>
      <c r="C20" s="45" t="s">
        <v>8</v>
      </c>
      <c r="D20" s="45" t="s">
        <v>1</v>
      </c>
      <c r="E20" s="5">
        <v>74.97911004672076</v>
      </c>
      <c r="F20" s="5">
        <v>74.97911004672076</v>
      </c>
      <c r="G20" s="5">
        <v>74.97911004672078</v>
      </c>
      <c r="H20" s="5">
        <v>74.97911004672076</v>
      </c>
      <c r="I20" s="5">
        <v>74.97911004672078</v>
      </c>
      <c r="J20" s="5">
        <v>74.97911004672076</v>
      </c>
      <c r="K20" s="18"/>
    </row>
    <row r="21" spans="2:11" ht="15.6" thickBot="1">
      <c r="B21" s="16"/>
      <c r="C21" s="45" t="s">
        <v>8</v>
      </c>
      <c r="D21" s="45" t="s">
        <v>2</v>
      </c>
      <c r="E21" s="5">
        <v>73.86226</v>
      </c>
      <c r="F21" s="5">
        <v>73.86226</v>
      </c>
      <c r="G21" s="5">
        <v>61.64796</v>
      </c>
      <c r="H21" s="5">
        <v>60.1463</v>
      </c>
      <c r="I21" s="5">
        <v>65.78559664656291</v>
      </c>
      <c r="J21" s="5">
        <v>65.78559664656291</v>
      </c>
      <c r="K21" s="18"/>
    </row>
    <row r="22" spans="2:11" ht="15.6" thickBot="1">
      <c r="B22" s="16"/>
      <c r="C22" s="45" t="s">
        <v>9</v>
      </c>
      <c r="D22" s="45" t="s">
        <v>0</v>
      </c>
      <c r="E22" s="5">
        <v>17.532891705019082</v>
      </c>
      <c r="F22" s="5">
        <v>17.992929398976727</v>
      </c>
      <c r="G22" s="5">
        <v>21.68500991997244</v>
      </c>
      <c r="H22" s="5">
        <v>22.43725141322235</v>
      </c>
      <c r="I22" s="5">
        <v>23.62501696389751</v>
      </c>
      <c r="J22" s="5">
        <v>27.103686616758676</v>
      </c>
      <c r="K22" s="18"/>
    </row>
    <row r="23" spans="2:11" ht="15.6" thickBot="1">
      <c r="B23" s="16"/>
      <c r="C23" s="45" t="s">
        <v>9</v>
      </c>
      <c r="D23" s="45" t="s">
        <v>1</v>
      </c>
      <c r="E23" s="5">
        <v>16.957545776018847</v>
      </c>
      <c r="F23" s="5">
        <v>16.976820753116964</v>
      </c>
      <c r="G23" s="5">
        <v>17.002496376519055</v>
      </c>
      <c r="H23" s="5">
        <v>17.01061146477384</v>
      </c>
      <c r="I23" s="5">
        <v>17.00156116215178</v>
      </c>
      <c r="J23" s="5">
        <v>16.99750812372686</v>
      </c>
      <c r="K23" s="18"/>
    </row>
    <row r="24" spans="2:11" ht="15.6" thickBot="1">
      <c r="B24" s="16"/>
      <c r="C24" s="45" t="s">
        <v>9</v>
      </c>
      <c r="D24" s="45" t="s">
        <v>2</v>
      </c>
      <c r="E24" s="5">
        <v>12.684319516156616</v>
      </c>
      <c r="F24" s="5">
        <v>12.70595161171884</v>
      </c>
      <c r="G24" s="5">
        <v>12.595736249599668</v>
      </c>
      <c r="H24" s="5">
        <v>13.454321512846896</v>
      </c>
      <c r="I24" s="5">
        <v>33.64673457751101</v>
      </c>
      <c r="J24" s="5">
        <v>34.100474023458595</v>
      </c>
      <c r="K24" s="18"/>
    </row>
    <row r="25" spans="2:11" ht="15.6" thickBot="1">
      <c r="B25" s="16"/>
      <c r="C25" s="45" t="s">
        <v>10</v>
      </c>
      <c r="D25" s="45" t="s">
        <v>0</v>
      </c>
      <c r="E25" s="5">
        <v>12.758196496079055</v>
      </c>
      <c r="F25" s="5">
        <v>14.890085263320376</v>
      </c>
      <c r="G25" s="5">
        <v>17.17444806802126</v>
      </c>
      <c r="H25" s="5">
        <v>19.011011801990374</v>
      </c>
      <c r="I25" s="5">
        <v>19.10359818950013</v>
      </c>
      <c r="J25" s="5">
        <v>21.799808882812208</v>
      </c>
      <c r="K25" s="18"/>
    </row>
    <row r="26" spans="2:11" ht="15.6" thickBot="1">
      <c r="B26" s="16"/>
      <c r="C26" s="45" t="s">
        <v>10</v>
      </c>
      <c r="D26" s="45" t="s">
        <v>1</v>
      </c>
      <c r="E26" s="5">
        <v>12.67737775614995</v>
      </c>
      <c r="F26" s="5">
        <v>12.735354456912235</v>
      </c>
      <c r="G26" s="5">
        <v>12.705649122815348</v>
      </c>
      <c r="H26" s="5">
        <v>12.725525618341187</v>
      </c>
      <c r="I26" s="5">
        <v>12.719819014886808</v>
      </c>
      <c r="J26" s="5">
        <v>12.71729731675932</v>
      </c>
      <c r="K26" s="18"/>
    </row>
    <row r="27" spans="2:11" ht="15.6" thickBot="1">
      <c r="B27" s="16"/>
      <c r="C27" s="45" t="s">
        <v>10</v>
      </c>
      <c r="D27" s="45" t="s">
        <v>2</v>
      </c>
      <c r="E27" s="5">
        <v>11.759323610451574</v>
      </c>
      <c r="F27" s="5">
        <v>11.83446257600654</v>
      </c>
      <c r="G27" s="5">
        <v>12.195005184941161</v>
      </c>
      <c r="H27" s="5">
        <v>8.00237210932995</v>
      </c>
      <c r="I27" s="5">
        <v>19.020782954415658</v>
      </c>
      <c r="J27" s="5">
        <v>18.055347630651966</v>
      </c>
      <c r="K27" s="18"/>
    </row>
    <row r="28" spans="2:11" ht="15.6" thickBot="1">
      <c r="B28" s="16"/>
      <c r="C28" s="45" t="s">
        <v>11</v>
      </c>
      <c r="D28" s="45" t="s">
        <v>0</v>
      </c>
      <c r="E28" s="5">
        <v>10.641986627681156</v>
      </c>
      <c r="F28" s="5">
        <v>12.70248801636324</v>
      </c>
      <c r="G28" s="5">
        <v>14.090419951859563</v>
      </c>
      <c r="H28" s="5">
        <v>15.471656940032661</v>
      </c>
      <c r="I28" s="5">
        <v>16.790578364696866</v>
      </c>
      <c r="J28" s="5">
        <v>18.92403091780047</v>
      </c>
      <c r="K28" s="18"/>
    </row>
    <row r="29" spans="2:11" ht="15.6" thickBot="1">
      <c r="B29" s="16"/>
      <c r="C29" s="45" t="s">
        <v>11</v>
      </c>
      <c r="D29" s="45" t="s">
        <v>1</v>
      </c>
      <c r="E29" s="5">
        <v>10.653243427814656</v>
      </c>
      <c r="F29" s="5">
        <v>10.685944893116016</v>
      </c>
      <c r="G29" s="5">
        <v>10.706817192591771</v>
      </c>
      <c r="H29" s="5">
        <v>10.721018787224063</v>
      </c>
      <c r="I29" s="5">
        <v>10.766714187359815</v>
      </c>
      <c r="J29" s="5">
        <v>10.750937462382064</v>
      </c>
      <c r="K29" s="18"/>
    </row>
    <row r="30" spans="2:11" ht="15.6" thickBot="1">
      <c r="B30" s="16"/>
      <c r="C30" s="45" t="s">
        <v>11</v>
      </c>
      <c r="D30" s="45" t="s">
        <v>2</v>
      </c>
      <c r="E30" s="5">
        <v>9.947280387172905</v>
      </c>
      <c r="F30" s="5">
        <v>9.969277113647799</v>
      </c>
      <c r="G30" s="5">
        <v>9.58006071180973</v>
      </c>
      <c r="H30" s="5">
        <v>7.993676847139171</v>
      </c>
      <c r="I30" s="5">
        <v>19.645642283891405</v>
      </c>
      <c r="J30" s="5">
        <v>18.97716687483585</v>
      </c>
      <c r="K30" s="18"/>
    </row>
    <row r="31" spans="2:11" ht="15.6" thickBot="1">
      <c r="B31" s="16"/>
      <c r="C31" s="45" t="s">
        <v>12</v>
      </c>
      <c r="D31" s="45" t="s">
        <v>0</v>
      </c>
      <c r="E31" s="5">
        <v>13.748385306693601</v>
      </c>
      <c r="F31" s="5">
        <v>13.75586989300389</v>
      </c>
      <c r="G31" s="5">
        <v>13.48831293921477</v>
      </c>
      <c r="H31" s="5">
        <v>14.019963577253405</v>
      </c>
      <c r="I31" s="5">
        <v>13.987490498232612</v>
      </c>
      <c r="J31" s="5">
        <v>13.091255822228426</v>
      </c>
      <c r="K31" s="18"/>
    </row>
    <row r="32" spans="2:11" ht="15.6" thickBot="1">
      <c r="B32" s="16"/>
      <c r="C32" s="45" t="s">
        <v>12</v>
      </c>
      <c r="D32" s="45" t="s">
        <v>1</v>
      </c>
      <c r="E32" s="5">
        <v>13.726688639723406</v>
      </c>
      <c r="F32" s="5">
        <v>13.72668863972341</v>
      </c>
      <c r="G32" s="5">
        <v>13.726688639723408</v>
      </c>
      <c r="H32" s="5">
        <v>13.726688639723408</v>
      </c>
      <c r="I32" s="5">
        <v>13.72668863972341</v>
      </c>
      <c r="J32" s="5">
        <v>13.726688639723408</v>
      </c>
      <c r="K32" s="18"/>
    </row>
    <row r="33" spans="2:11" ht="15.6" thickBot="1">
      <c r="B33" s="16"/>
      <c r="C33" s="45" t="s">
        <v>12</v>
      </c>
      <c r="D33" s="45" t="s">
        <v>2</v>
      </c>
      <c r="E33" s="5">
        <v>12.5954</v>
      </c>
      <c r="F33" s="5">
        <v>12.595400000000001</v>
      </c>
      <c r="G33" s="5">
        <v>12.10607</v>
      </c>
      <c r="H33" s="5">
        <v>12.96085</v>
      </c>
      <c r="I33" s="5">
        <v>13.75273187667187</v>
      </c>
      <c r="J33" s="5">
        <v>13.19486966580441</v>
      </c>
      <c r="K33" s="18"/>
    </row>
    <row r="34" spans="2:11" ht="15.6" thickBot="1">
      <c r="B34" s="21"/>
      <c r="C34" s="23"/>
      <c r="D34" s="23"/>
      <c r="E34" s="23"/>
      <c r="F34" s="23"/>
      <c r="G34" s="23"/>
      <c r="H34" s="23"/>
      <c r="I34" s="23"/>
      <c r="J34" s="23"/>
      <c r="K34" s="24"/>
    </row>
  </sheetData>
  <mergeCells count="3">
    <mergeCell ref="C3:J3"/>
    <mergeCell ref="C4:J4"/>
    <mergeCell ref="C6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workbookViewId="0" topLeftCell="A1"/>
  </sheetViews>
  <sheetFormatPr defaultColWidth="8.8515625" defaultRowHeight="15"/>
  <cols>
    <col min="1" max="1" width="3.140625" style="6" customWidth="1"/>
    <col min="2" max="2" width="3.28125" style="6" customWidth="1"/>
    <col min="3" max="3" width="25.28125" style="6" customWidth="1"/>
    <col min="4" max="4" width="18.7109375" style="6" customWidth="1"/>
    <col min="5" max="5" width="16.28125" style="6" customWidth="1"/>
    <col min="6" max="11" width="8.8515625" style="6" customWidth="1"/>
    <col min="12" max="12" width="2.7109375" style="6" customWidth="1"/>
    <col min="13" max="16384" width="8.8515625" style="6" customWidth="1"/>
  </cols>
  <sheetData>
    <row r="1" ht="15.6" thickBot="1"/>
    <row r="2" spans="2:12" ht="15">
      <c r="B2" s="28"/>
      <c r="C2" s="43"/>
      <c r="D2" s="43"/>
      <c r="E2" s="43"/>
      <c r="F2" s="43"/>
      <c r="G2" s="43"/>
      <c r="H2" s="43"/>
      <c r="I2" s="43"/>
      <c r="J2" s="43"/>
      <c r="K2" s="43"/>
      <c r="L2" s="30"/>
    </row>
    <row r="3" spans="2:12" ht="15">
      <c r="B3" s="31"/>
      <c r="C3" s="92" t="s">
        <v>62</v>
      </c>
      <c r="D3" s="92"/>
      <c r="E3" s="92"/>
      <c r="F3" s="92"/>
      <c r="G3" s="92"/>
      <c r="H3" s="92"/>
      <c r="I3" s="92"/>
      <c r="J3" s="92"/>
      <c r="K3" s="92"/>
      <c r="L3" s="32"/>
    </row>
    <row r="4" spans="2:12" ht="15">
      <c r="B4" s="31"/>
      <c r="C4" s="93" t="s">
        <v>34</v>
      </c>
      <c r="D4" s="93"/>
      <c r="E4" s="93"/>
      <c r="F4" s="93"/>
      <c r="G4" s="93"/>
      <c r="H4" s="93"/>
      <c r="I4" s="93"/>
      <c r="J4" s="93"/>
      <c r="K4" s="93"/>
      <c r="L4" s="32"/>
    </row>
    <row r="5" spans="2:12" ht="15">
      <c r="B5" s="31"/>
      <c r="C5" s="45"/>
      <c r="D5" s="45"/>
      <c r="E5" s="45"/>
      <c r="F5" s="45"/>
      <c r="G5" s="45"/>
      <c r="H5" s="45"/>
      <c r="I5" s="45"/>
      <c r="J5" s="45"/>
      <c r="K5" s="45"/>
      <c r="L5" s="32"/>
    </row>
    <row r="6" spans="2:12" ht="15">
      <c r="B6" s="31"/>
      <c r="C6" s="94" t="s">
        <v>63</v>
      </c>
      <c r="D6" s="94"/>
      <c r="E6" s="94"/>
      <c r="F6" s="94"/>
      <c r="G6" s="94"/>
      <c r="H6" s="94"/>
      <c r="I6" s="94"/>
      <c r="J6" s="94"/>
      <c r="K6" s="94"/>
      <c r="L6" s="32"/>
    </row>
    <row r="7" spans="2:12" ht="15">
      <c r="B7" s="31"/>
      <c r="C7" s="94"/>
      <c r="D7" s="94"/>
      <c r="E7" s="94"/>
      <c r="F7" s="94"/>
      <c r="G7" s="94"/>
      <c r="H7" s="94"/>
      <c r="I7" s="94"/>
      <c r="J7" s="94"/>
      <c r="K7" s="94"/>
      <c r="L7" s="32"/>
    </row>
    <row r="8" spans="2:12" ht="15">
      <c r="B8" s="31"/>
      <c r="C8" s="45"/>
      <c r="D8" s="45"/>
      <c r="E8" s="45"/>
      <c r="F8" s="45"/>
      <c r="G8" s="45"/>
      <c r="H8" s="45"/>
      <c r="I8" s="45"/>
      <c r="J8" s="45"/>
      <c r="K8" s="45"/>
      <c r="L8" s="32"/>
    </row>
    <row r="9" spans="2:12" ht="15.6" thickBot="1">
      <c r="B9" s="31"/>
      <c r="C9" s="26" t="s">
        <v>3</v>
      </c>
      <c r="D9" s="26" t="s">
        <v>25</v>
      </c>
      <c r="E9" s="26" t="s">
        <v>4</v>
      </c>
      <c r="F9" s="26">
        <v>2010</v>
      </c>
      <c r="G9" s="26">
        <v>2011</v>
      </c>
      <c r="H9" s="26">
        <v>2012</v>
      </c>
      <c r="I9" s="26">
        <v>2013</v>
      </c>
      <c r="J9" s="26">
        <v>2014</v>
      </c>
      <c r="K9" s="26">
        <v>2015</v>
      </c>
      <c r="L9" s="32"/>
    </row>
    <row r="10" spans="2:12" ht="15.6" thickBot="1">
      <c r="B10" s="31"/>
      <c r="C10" s="45" t="s">
        <v>5</v>
      </c>
      <c r="D10" s="45" t="s">
        <v>26</v>
      </c>
      <c r="E10" s="45" t="s">
        <v>0</v>
      </c>
      <c r="F10" s="5">
        <v>9.719208129426848</v>
      </c>
      <c r="G10" s="5">
        <v>9.798264737122414</v>
      </c>
      <c r="H10" s="5">
        <v>8.912000309893076</v>
      </c>
      <c r="I10" s="5">
        <v>10.324327279014495</v>
      </c>
      <c r="J10" s="5">
        <v>10.703143223879172</v>
      </c>
      <c r="K10" s="5">
        <v>11.852665107873328</v>
      </c>
      <c r="L10" s="32"/>
    </row>
    <row r="11" spans="2:12" ht="15.6" thickBot="1">
      <c r="B11" s="31"/>
      <c r="C11" s="45" t="s">
        <v>5</v>
      </c>
      <c r="D11" s="45" t="s">
        <v>26</v>
      </c>
      <c r="E11" s="45" t="s">
        <v>1</v>
      </c>
      <c r="F11" s="5">
        <v>9.719568704432378</v>
      </c>
      <c r="G11" s="5">
        <v>9.719568704432382</v>
      </c>
      <c r="H11" s="5">
        <v>9.71956870443238</v>
      </c>
      <c r="I11" s="5">
        <v>9.71956870443238</v>
      </c>
      <c r="J11" s="5">
        <v>9.719568704432382</v>
      </c>
      <c r="K11" s="5">
        <v>9.719568704432378</v>
      </c>
      <c r="L11" s="32"/>
    </row>
    <row r="12" spans="2:12" ht="15.6" thickBot="1">
      <c r="B12" s="31"/>
      <c r="C12" s="45" t="s">
        <v>5</v>
      </c>
      <c r="D12" s="45" t="s">
        <v>26</v>
      </c>
      <c r="E12" s="45" t="s">
        <v>2</v>
      </c>
      <c r="F12" s="5">
        <v>9.54052</v>
      </c>
      <c r="G12" s="5">
        <v>9.54052</v>
      </c>
      <c r="H12" s="5">
        <v>8.18437</v>
      </c>
      <c r="I12" s="5">
        <v>8.4104</v>
      </c>
      <c r="J12" s="5">
        <v>9.389015022042107</v>
      </c>
      <c r="K12" s="5">
        <v>9.331342231596444</v>
      </c>
      <c r="L12" s="32"/>
    </row>
    <row r="13" spans="2:12" ht="15.6" thickBot="1">
      <c r="B13" s="31"/>
      <c r="C13" s="45" t="s">
        <v>5</v>
      </c>
      <c r="D13" s="45" t="s">
        <v>27</v>
      </c>
      <c r="E13" s="45" t="s">
        <v>0</v>
      </c>
      <c r="F13" s="5">
        <v>15.570063329833978</v>
      </c>
      <c r="G13" s="5">
        <v>16</v>
      </c>
      <c r="H13" s="5">
        <v>15.813953488372093</v>
      </c>
      <c r="I13" s="5">
        <v>16</v>
      </c>
      <c r="J13" s="5">
        <v>15.745750000000003</v>
      </c>
      <c r="K13" s="5">
        <v>15.4915</v>
      </c>
      <c r="L13" s="32"/>
    </row>
    <row r="14" spans="2:12" ht="15.6" thickBot="1">
      <c r="B14" s="31"/>
      <c r="C14" s="45" t="s">
        <v>5</v>
      </c>
      <c r="D14" s="45" t="s">
        <v>27</v>
      </c>
      <c r="E14" s="45" t="s">
        <v>1</v>
      </c>
      <c r="F14" s="5">
        <v>15.412394129685493</v>
      </c>
      <c r="G14" s="5">
        <v>15.412394129685493</v>
      </c>
      <c r="H14" s="5">
        <v>15.412394129685495</v>
      </c>
      <c r="I14" s="5">
        <v>15.412394129685495</v>
      </c>
      <c r="J14" s="5">
        <v>15.412394129685495</v>
      </c>
      <c r="K14" s="5">
        <v>15.412394129685495</v>
      </c>
      <c r="L14" s="32"/>
    </row>
    <row r="15" spans="2:12" ht="15.6" thickBot="1">
      <c r="B15" s="31"/>
      <c r="C15" s="45" t="s">
        <v>5</v>
      </c>
      <c r="D15" s="45" t="s">
        <v>27</v>
      </c>
      <c r="E15" s="45" t="s">
        <v>2</v>
      </c>
      <c r="F15" s="5">
        <v>14</v>
      </c>
      <c r="G15" s="5">
        <v>13.999999999999998</v>
      </c>
      <c r="H15" s="5">
        <v>14.000000000000002</v>
      </c>
      <c r="I15" s="5">
        <v>14.000000000000004</v>
      </c>
      <c r="J15" s="5">
        <v>11.652632708378931</v>
      </c>
      <c r="K15" s="5">
        <v>11.464475150555051</v>
      </c>
      <c r="L15" s="32"/>
    </row>
    <row r="16" spans="2:12" ht="15.6" thickBot="1">
      <c r="B16" s="31"/>
      <c r="C16" s="45" t="s">
        <v>5</v>
      </c>
      <c r="D16" s="45" t="s">
        <v>28</v>
      </c>
      <c r="E16" s="45" t="s">
        <v>0</v>
      </c>
      <c r="F16" s="5">
        <v>71</v>
      </c>
      <c r="G16" s="5">
        <v>70.99999999999999</v>
      </c>
      <c r="H16" s="5">
        <v>24.623968424829574</v>
      </c>
      <c r="I16" s="5">
        <v>24.62396842482957</v>
      </c>
      <c r="J16" s="5">
        <v>71</v>
      </c>
      <c r="K16" s="5">
        <v>42.38263565821025</v>
      </c>
      <c r="L16" s="32"/>
    </row>
    <row r="17" spans="2:12" ht="15.6" thickBot="1">
      <c r="B17" s="31"/>
      <c r="C17" s="45" t="s">
        <v>5</v>
      </c>
      <c r="D17" s="45" t="s">
        <v>28</v>
      </c>
      <c r="E17" s="45" t="s">
        <v>1</v>
      </c>
      <c r="F17" s="5">
        <v>71</v>
      </c>
      <c r="G17" s="5">
        <v>70.99999999999999</v>
      </c>
      <c r="H17" s="5">
        <v>71.00000000000001</v>
      </c>
      <c r="I17" s="5">
        <v>71.00000000000001</v>
      </c>
      <c r="J17" s="5">
        <v>71</v>
      </c>
      <c r="K17" s="5">
        <v>71</v>
      </c>
      <c r="L17" s="32"/>
    </row>
    <row r="18" spans="2:12" ht="15.6" thickBot="1">
      <c r="B18" s="31"/>
      <c r="C18" s="45" t="s">
        <v>5</v>
      </c>
      <c r="D18" s="45" t="s">
        <v>28</v>
      </c>
      <c r="E18" s="45" t="s">
        <v>2</v>
      </c>
      <c r="F18" s="5">
        <v>0</v>
      </c>
      <c r="G18" s="5">
        <v>0</v>
      </c>
      <c r="H18" s="5">
        <v>0</v>
      </c>
      <c r="I18" s="5">
        <v>0</v>
      </c>
      <c r="J18" s="5">
        <v>39.09528641657712</v>
      </c>
      <c r="K18" s="5">
        <v>39.04472518929182</v>
      </c>
      <c r="L18" s="32"/>
    </row>
    <row r="19" spans="2:12" ht="15.6" thickBot="1">
      <c r="B19" s="31"/>
      <c r="C19" s="45" t="s">
        <v>6</v>
      </c>
      <c r="D19" s="45" t="s">
        <v>26</v>
      </c>
      <c r="E19" s="45" t="s">
        <v>0</v>
      </c>
      <c r="F19" s="5">
        <v>16.238871652458645</v>
      </c>
      <c r="G19" s="5">
        <v>17.38630937856412</v>
      </c>
      <c r="H19" s="5">
        <v>19.236133323485813</v>
      </c>
      <c r="I19" s="5">
        <v>18.447542756025317</v>
      </c>
      <c r="J19" s="5">
        <v>21.218258941569964</v>
      </c>
      <c r="K19" s="5">
        <v>26.42325035238138</v>
      </c>
      <c r="L19" s="32"/>
    </row>
    <row r="20" spans="2:12" ht="15.6" thickBot="1">
      <c r="B20" s="31"/>
      <c r="C20" s="45" t="s">
        <v>6</v>
      </c>
      <c r="D20" s="45" t="s">
        <v>26</v>
      </c>
      <c r="E20" s="45" t="s">
        <v>1</v>
      </c>
      <c r="F20" s="5">
        <v>16.23261980756235</v>
      </c>
      <c r="G20" s="5">
        <v>16.23261980756236</v>
      </c>
      <c r="H20" s="5">
        <v>16.232619807562358</v>
      </c>
      <c r="I20" s="5">
        <v>16.232619807562354</v>
      </c>
      <c r="J20" s="5">
        <v>16.232619807562354</v>
      </c>
      <c r="K20" s="5">
        <v>16.232619807562354</v>
      </c>
      <c r="L20" s="32"/>
    </row>
    <row r="21" spans="2:12" ht="15.6" thickBot="1">
      <c r="B21" s="31"/>
      <c r="C21" s="45" t="s">
        <v>6</v>
      </c>
      <c r="D21" s="45" t="s">
        <v>26</v>
      </c>
      <c r="E21" s="45" t="s">
        <v>2</v>
      </c>
      <c r="F21" s="5">
        <v>12.01008</v>
      </c>
      <c r="G21" s="5">
        <v>12.010080000000002</v>
      </c>
      <c r="H21" s="5">
        <v>11.14457</v>
      </c>
      <c r="I21" s="5">
        <v>11.797070000000001</v>
      </c>
      <c r="J21" s="5">
        <v>31.249241773269567</v>
      </c>
      <c r="K21" s="5">
        <v>31.554889977047715</v>
      </c>
      <c r="L21" s="32"/>
    </row>
    <row r="22" spans="2:12" ht="15.6" thickBot="1">
      <c r="B22" s="31"/>
      <c r="C22" s="45" t="s">
        <v>6</v>
      </c>
      <c r="D22" s="45" t="s">
        <v>27</v>
      </c>
      <c r="E22" s="45" t="s">
        <v>0</v>
      </c>
      <c r="F22" s="5">
        <v>19.461121519618533</v>
      </c>
      <c r="G22" s="5">
        <v>17.764283523696648</v>
      </c>
      <c r="H22" s="5">
        <v>22.10096901927141</v>
      </c>
      <c r="I22" s="5">
        <v>26.43605156700112</v>
      </c>
      <c r="J22" s="5">
        <v>24.65082580242411</v>
      </c>
      <c r="K22" s="5">
        <v>24.35376100890736</v>
      </c>
      <c r="L22" s="32"/>
    </row>
    <row r="23" spans="2:12" ht="15.6" thickBot="1">
      <c r="B23" s="31"/>
      <c r="C23" s="45" t="s">
        <v>6</v>
      </c>
      <c r="D23" s="45" t="s">
        <v>27</v>
      </c>
      <c r="E23" s="45" t="s">
        <v>1</v>
      </c>
      <c r="F23" s="5">
        <v>21.284816996765194</v>
      </c>
      <c r="G23" s="5">
        <v>21.284816996765205</v>
      </c>
      <c r="H23" s="5">
        <v>21.284816996765205</v>
      </c>
      <c r="I23" s="5">
        <v>21.28481699676521</v>
      </c>
      <c r="J23" s="5">
        <v>21.284816996765205</v>
      </c>
      <c r="K23" s="5">
        <v>21.2848169967652</v>
      </c>
      <c r="L23" s="32"/>
    </row>
    <row r="24" spans="2:12" ht="15.6" thickBot="1">
      <c r="B24" s="31"/>
      <c r="C24" s="45" t="s">
        <v>6</v>
      </c>
      <c r="D24" s="45" t="s">
        <v>27</v>
      </c>
      <c r="E24" s="45" t="s">
        <v>2</v>
      </c>
      <c r="F24" s="5">
        <v>13.788110000000001</v>
      </c>
      <c r="G24" s="5">
        <v>13.788110000000003</v>
      </c>
      <c r="H24" s="5">
        <v>14.10407</v>
      </c>
      <c r="I24" s="5">
        <v>16.40092</v>
      </c>
      <c r="J24" s="5">
        <v>44.74658242557861</v>
      </c>
      <c r="K24" s="5">
        <v>45.132003768153176</v>
      </c>
      <c r="L24" s="32"/>
    </row>
    <row r="25" spans="2:12" ht="15.6" thickBot="1">
      <c r="B25" s="31"/>
      <c r="C25" s="45" t="s">
        <v>6</v>
      </c>
      <c r="D25" s="45" t="s">
        <v>28</v>
      </c>
      <c r="E25" s="45" t="s">
        <v>0</v>
      </c>
      <c r="F25" s="5">
        <v>20.501265235462192</v>
      </c>
      <c r="G25" s="5">
        <v>20.748117616858064</v>
      </c>
      <c r="H25" s="5">
        <v>34.80809760289831</v>
      </c>
      <c r="I25" s="5">
        <v>40.55131861259433</v>
      </c>
      <c r="J25" s="5">
        <v>36.25900733721822</v>
      </c>
      <c r="K25" s="5">
        <v>37.29773387615529</v>
      </c>
      <c r="L25" s="32"/>
    </row>
    <row r="26" spans="2:12" ht="15.6" thickBot="1">
      <c r="B26" s="31"/>
      <c r="C26" s="45" t="s">
        <v>6</v>
      </c>
      <c r="D26" s="45" t="s">
        <v>28</v>
      </c>
      <c r="E26" s="45" t="s">
        <v>1</v>
      </c>
      <c r="F26" s="5">
        <v>19.783155285454484</v>
      </c>
      <c r="G26" s="5">
        <v>19.783155285454484</v>
      </c>
      <c r="H26" s="5">
        <v>19.783155285454484</v>
      </c>
      <c r="I26" s="5">
        <v>19.783155285454487</v>
      </c>
      <c r="J26" s="5">
        <v>19.783155285454487</v>
      </c>
      <c r="K26" s="5">
        <v>19.783155285454484</v>
      </c>
      <c r="L26" s="32"/>
    </row>
    <row r="27" spans="2:12" ht="15.6" thickBot="1">
      <c r="B27" s="31"/>
      <c r="C27" s="45" t="s">
        <v>6</v>
      </c>
      <c r="D27" s="45" t="s">
        <v>28</v>
      </c>
      <c r="E27" s="45" t="s">
        <v>2</v>
      </c>
      <c r="F27" s="5">
        <v>15.85782</v>
      </c>
      <c r="G27" s="5">
        <v>15.857820000000002</v>
      </c>
      <c r="H27" s="5">
        <v>20.048460000000002</v>
      </c>
      <c r="I27" s="5">
        <v>20.20156</v>
      </c>
      <c r="J27" s="5">
        <v>37.736604387443556</v>
      </c>
      <c r="K27" s="5">
        <v>37.70501556971814</v>
      </c>
      <c r="L27" s="32"/>
    </row>
    <row r="28" spans="2:12" ht="15.6" thickBot="1">
      <c r="B28" s="31"/>
      <c r="C28" s="45" t="s">
        <v>7</v>
      </c>
      <c r="D28" s="45" t="s">
        <v>26</v>
      </c>
      <c r="E28" s="45" t="s">
        <v>0</v>
      </c>
      <c r="F28" s="5">
        <v>10.287014438173031</v>
      </c>
      <c r="G28" s="5">
        <v>10.601197310171068</v>
      </c>
      <c r="H28" s="5">
        <v>10.895398017378724</v>
      </c>
      <c r="I28" s="5">
        <v>11.193356366075832</v>
      </c>
      <c r="J28" s="5">
        <v>11.119045084023956</v>
      </c>
      <c r="K28" s="5">
        <v>13.650623497672726</v>
      </c>
      <c r="L28" s="32"/>
    </row>
    <row r="29" spans="2:12" ht="15.6" thickBot="1">
      <c r="B29" s="31"/>
      <c r="C29" s="45" t="s">
        <v>7</v>
      </c>
      <c r="D29" s="45" t="s">
        <v>26</v>
      </c>
      <c r="E29" s="45" t="s">
        <v>1</v>
      </c>
      <c r="F29" s="5">
        <v>10.090707470708711</v>
      </c>
      <c r="G29" s="5">
        <v>10.090707470708713</v>
      </c>
      <c r="H29" s="5">
        <v>10.09070747070871</v>
      </c>
      <c r="I29" s="5">
        <v>10.090707470708711</v>
      </c>
      <c r="J29" s="5">
        <v>10.09070747070871</v>
      </c>
      <c r="K29" s="5">
        <v>10.090707470708713</v>
      </c>
      <c r="L29" s="32"/>
    </row>
    <row r="30" spans="2:12" ht="15.6" thickBot="1">
      <c r="B30" s="31"/>
      <c r="C30" s="45" t="s">
        <v>7</v>
      </c>
      <c r="D30" s="45" t="s">
        <v>26</v>
      </c>
      <c r="E30" s="45" t="s">
        <v>2</v>
      </c>
      <c r="F30" s="5">
        <v>9.05628</v>
      </c>
      <c r="G30" s="5">
        <v>9.056280000000001</v>
      </c>
      <c r="H30" s="5">
        <v>9.10595</v>
      </c>
      <c r="I30" s="5">
        <v>8.5583</v>
      </c>
      <c r="J30" s="5">
        <v>16.725205729337173</v>
      </c>
      <c r="K30" s="5">
        <v>17.076616897150643</v>
      </c>
      <c r="L30" s="32"/>
    </row>
    <row r="31" spans="2:12" ht="15.6" thickBot="1">
      <c r="B31" s="31"/>
      <c r="C31" s="45" t="s">
        <v>7</v>
      </c>
      <c r="D31" s="45" t="s">
        <v>27</v>
      </c>
      <c r="E31" s="45" t="s">
        <v>0</v>
      </c>
      <c r="F31" s="5">
        <v>27.240308919908767</v>
      </c>
      <c r="G31" s="5">
        <v>15.048306005437148</v>
      </c>
      <c r="H31" s="5">
        <v>13.589649753450493</v>
      </c>
      <c r="I31" s="5">
        <v>11.557468911497223</v>
      </c>
      <c r="J31" s="5">
        <v>11.641279751925774</v>
      </c>
      <c r="K31" s="5">
        <v>15.802116929558304</v>
      </c>
      <c r="L31" s="32"/>
    </row>
    <row r="32" spans="2:12" ht="15.6" thickBot="1">
      <c r="B32" s="31"/>
      <c r="C32" s="45" t="s">
        <v>7</v>
      </c>
      <c r="D32" s="45" t="s">
        <v>27</v>
      </c>
      <c r="E32" s="45" t="s">
        <v>1</v>
      </c>
      <c r="F32" s="5">
        <v>24.246120956347237</v>
      </c>
      <c r="G32" s="5">
        <v>24.246120956347234</v>
      </c>
      <c r="H32" s="5">
        <v>24.24612095634723</v>
      </c>
      <c r="I32" s="5">
        <v>24.24612095634724</v>
      </c>
      <c r="J32" s="5">
        <v>24.246120956347234</v>
      </c>
      <c r="K32" s="5">
        <v>24.246120956347234</v>
      </c>
      <c r="L32" s="32"/>
    </row>
    <row r="33" spans="2:12" ht="15.6" thickBot="1">
      <c r="B33" s="31"/>
      <c r="C33" s="45" t="s">
        <v>7</v>
      </c>
      <c r="D33" s="45" t="s">
        <v>27</v>
      </c>
      <c r="E33" s="45" t="s">
        <v>2</v>
      </c>
      <c r="F33" s="5">
        <v>12.05642</v>
      </c>
      <c r="G33" s="5">
        <v>12.056419999999997</v>
      </c>
      <c r="H33" s="5">
        <v>11.16001</v>
      </c>
      <c r="I33" s="5">
        <v>11.535560000000002</v>
      </c>
      <c r="J33" s="5">
        <v>26.45568149928938</v>
      </c>
      <c r="K33" s="5">
        <v>26.539926009430935</v>
      </c>
      <c r="L33" s="32"/>
    </row>
    <row r="34" spans="2:12" ht="15.6" thickBot="1">
      <c r="B34" s="31"/>
      <c r="C34" s="45" t="s">
        <v>7</v>
      </c>
      <c r="D34" s="45" t="s">
        <v>28</v>
      </c>
      <c r="E34" s="45" t="s">
        <v>0</v>
      </c>
      <c r="F34" s="5">
        <v>12.903657136273786</v>
      </c>
      <c r="G34" s="5">
        <v>19.986935640692412</v>
      </c>
      <c r="H34" s="5">
        <v>19.986213273505655</v>
      </c>
      <c r="I34" s="5">
        <v>19.5029124937253</v>
      </c>
      <c r="J34" s="5">
        <v>20.208277112657488</v>
      </c>
      <c r="K34" s="5">
        <v>26.821296132668802</v>
      </c>
      <c r="L34" s="32"/>
    </row>
    <row r="35" spans="2:12" ht="15.6" thickBot="1">
      <c r="B35" s="31"/>
      <c r="C35" s="45" t="s">
        <v>7</v>
      </c>
      <c r="D35" s="45" t="s">
        <v>28</v>
      </c>
      <c r="E35" s="45" t="s">
        <v>1</v>
      </c>
      <c r="F35" s="5">
        <v>12.63393820703135</v>
      </c>
      <c r="G35" s="5">
        <v>12.633938207031353</v>
      </c>
      <c r="H35" s="5">
        <v>12.63393820703135</v>
      </c>
      <c r="I35" s="5">
        <v>12.63393820703135</v>
      </c>
      <c r="J35" s="5">
        <v>12.633938207031353</v>
      </c>
      <c r="K35" s="5">
        <v>12.633938207031349</v>
      </c>
      <c r="L35" s="32"/>
    </row>
    <row r="36" spans="2:12" ht="15.6" thickBot="1">
      <c r="B36" s="31"/>
      <c r="C36" s="45" t="s">
        <v>7</v>
      </c>
      <c r="D36" s="45" t="s">
        <v>28</v>
      </c>
      <c r="E36" s="45" t="s">
        <v>2</v>
      </c>
      <c r="F36" s="5">
        <v>12</v>
      </c>
      <c r="G36" s="5">
        <v>11.999999999999998</v>
      </c>
      <c r="H36" s="5">
        <v>11.999999999999998</v>
      </c>
      <c r="I36" s="5">
        <v>11.932369999999999</v>
      </c>
      <c r="J36" s="5">
        <v>7.104154526329017</v>
      </c>
      <c r="K36" s="5">
        <v>7.104154526329016</v>
      </c>
      <c r="L36" s="32"/>
    </row>
    <row r="37" spans="2:12" ht="15.6" thickBot="1">
      <c r="B37" s="31"/>
      <c r="C37" s="45" t="s">
        <v>8</v>
      </c>
      <c r="D37" s="45" t="s">
        <v>27</v>
      </c>
      <c r="E37" s="45" t="s">
        <v>0</v>
      </c>
      <c r="F37" s="5">
        <v>74.94948212746702</v>
      </c>
      <c r="G37" s="5">
        <v>74.94589837294443</v>
      </c>
      <c r="H37" s="5">
        <v>66.71476385415853</v>
      </c>
      <c r="I37" s="5">
        <v>65.90190987777494</v>
      </c>
      <c r="J37" s="5">
        <v>67.95633069790894</v>
      </c>
      <c r="K37" s="5">
        <v>65.42573592417934</v>
      </c>
      <c r="L37" s="32"/>
    </row>
    <row r="38" spans="2:12" ht="15.6" thickBot="1">
      <c r="B38" s="31"/>
      <c r="C38" s="45" t="s">
        <v>8</v>
      </c>
      <c r="D38" s="45" t="s">
        <v>27</v>
      </c>
      <c r="E38" s="45" t="s">
        <v>1</v>
      </c>
      <c r="F38" s="5">
        <v>74.97911004672076</v>
      </c>
      <c r="G38" s="5">
        <v>74.97911004672076</v>
      </c>
      <c r="H38" s="5">
        <v>74.97911004672078</v>
      </c>
      <c r="I38" s="5">
        <v>74.97911004672076</v>
      </c>
      <c r="J38" s="5">
        <v>74.97911004672078</v>
      </c>
      <c r="K38" s="5">
        <v>74.97911004672076</v>
      </c>
      <c r="L38" s="32"/>
    </row>
    <row r="39" spans="2:12" ht="15.6" thickBot="1">
      <c r="B39" s="31"/>
      <c r="C39" s="45" t="s">
        <v>8</v>
      </c>
      <c r="D39" s="45" t="s">
        <v>27</v>
      </c>
      <c r="E39" s="45" t="s">
        <v>2</v>
      </c>
      <c r="F39" s="5">
        <v>73.86226</v>
      </c>
      <c r="G39" s="5">
        <v>73.86226</v>
      </c>
      <c r="H39" s="5">
        <v>61.64796</v>
      </c>
      <c r="I39" s="5">
        <v>60.1463</v>
      </c>
      <c r="J39" s="5">
        <v>65.78559664656291</v>
      </c>
      <c r="K39" s="5">
        <v>65.78559664656291</v>
      </c>
      <c r="L39" s="32"/>
    </row>
    <row r="40" spans="2:12" ht="15.6" thickBot="1">
      <c r="B40" s="31"/>
      <c r="C40" s="45" t="s">
        <v>9</v>
      </c>
      <c r="D40" s="45" t="s">
        <v>26</v>
      </c>
      <c r="E40" s="45" t="s">
        <v>0</v>
      </c>
      <c r="F40" s="5">
        <v>16.067318563743914</v>
      </c>
      <c r="G40" s="5">
        <v>17.386309378564118</v>
      </c>
      <c r="H40" s="5">
        <v>19.236133323485813</v>
      </c>
      <c r="I40" s="5">
        <v>18.447542756025317</v>
      </c>
      <c r="J40" s="5">
        <v>21.218258941569964</v>
      </c>
      <c r="K40" s="5">
        <v>26.423250352381384</v>
      </c>
      <c r="L40" s="32"/>
    </row>
    <row r="41" spans="2:12" ht="15.6" thickBot="1">
      <c r="B41" s="31"/>
      <c r="C41" s="45" t="s">
        <v>9</v>
      </c>
      <c r="D41" s="45" t="s">
        <v>26</v>
      </c>
      <c r="E41" s="45" t="s">
        <v>1</v>
      </c>
      <c r="F41" s="5">
        <v>15.755455602926991</v>
      </c>
      <c r="G41" s="5">
        <v>15.755455602926991</v>
      </c>
      <c r="H41" s="5">
        <v>15.755455602926984</v>
      </c>
      <c r="I41" s="5">
        <v>15.755455602926991</v>
      </c>
      <c r="J41" s="5">
        <v>15.75545560292699</v>
      </c>
      <c r="K41" s="5">
        <v>15.755455602926993</v>
      </c>
      <c r="L41" s="32"/>
    </row>
    <row r="42" spans="2:12" ht="15.6" thickBot="1">
      <c r="B42" s="31"/>
      <c r="C42" s="45" t="s">
        <v>9</v>
      </c>
      <c r="D42" s="45" t="s">
        <v>26</v>
      </c>
      <c r="E42" s="45" t="s">
        <v>2</v>
      </c>
      <c r="F42" s="5">
        <v>12.01008</v>
      </c>
      <c r="G42" s="5">
        <v>12.010079999999999</v>
      </c>
      <c r="H42" s="5">
        <v>11.144569999999998</v>
      </c>
      <c r="I42" s="5">
        <v>11.797069999999998</v>
      </c>
      <c r="J42" s="5">
        <v>30.34079396311462</v>
      </c>
      <c r="K42" s="5">
        <v>30.636208364445817</v>
      </c>
      <c r="L42" s="32"/>
    </row>
    <row r="43" spans="2:12" ht="15.6" thickBot="1">
      <c r="B43" s="31"/>
      <c r="C43" s="45" t="s">
        <v>9</v>
      </c>
      <c r="D43" s="45" t="s">
        <v>27</v>
      </c>
      <c r="E43" s="45" t="s">
        <v>0</v>
      </c>
      <c r="F43" s="5">
        <v>18.820537881725805</v>
      </c>
      <c r="G43" s="5">
        <v>17.764283523696648</v>
      </c>
      <c r="H43" s="5">
        <v>22.100969019271407</v>
      </c>
      <c r="I43" s="5">
        <v>26.436051567001112</v>
      </c>
      <c r="J43" s="5">
        <v>24.650825802424105</v>
      </c>
      <c r="K43" s="5">
        <v>24.35376100890736</v>
      </c>
      <c r="L43" s="32"/>
    </row>
    <row r="44" spans="2:12" ht="15.6" thickBot="1">
      <c r="B44" s="31"/>
      <c r="C44" s="45" t="s">
        <v>9</v>
      </c>
      <c r="D44" s="45" t="s">
        <v>27</v>
      </c>
      <c r="E44" s="45" t="s">
        <v>1</v>
      </c>
      <c r="F44" s="5">
        <v>18.053241641700982</v>
      </c>
      <c r="G44" s="5">
        <v>18.05324164170098</v>
      </c>
      <c r="H44" s="5">
        <v>18.05324164170098</v>
      </c>
      <c r="I44" s="5">
        <v>18.05324164170098</v>
      </c>
      <c r="J44" s="5">
        <v>18.053241641700982</v>
      </c>
      <c r="K44" s="5">
        <v>18.053241641700986</v>
      </c>
      <c r="L44" s="32"/>
    </row>
    <row r="45" spans="2:12" ht="15.6" thickBot="1">
      <c r="B45" s="31"/>
      <c r="C45" s="45" t="s">
        <v>9</v>
      </c>
      <c r="D45" s="45" t="s">
        <v>27</v>
      </c>
      <c r="E45" s="45" t="s">
        <v>2</v>
      </c>
      <c r="F45" s="5">
        <v>13.78811</v>
      </c>
      <c r="G45" s="5">
        <v>13.78811</v>
      </c>
      <c r="H45" s="5">
        <v>14.104070000000002</v>
      </c>
      <c r="I45" s="5">
        <v>16.40092</v>
      </c>
      <c r="J45" s="5">
        <v>41.09011627882758</v>
      </c>
      <c r="K45" s="5">
        <v>41.41529023712086</v>
      </c>
      <c r="L45" s="32"/>
    </row>
    <row r="46" spans="2:12" ht="15.6" thickBot="1">
      <c r="B46" s="31"/>
      <c r="C46" s="45" t="s">
        <v>9</v>
      </c>
      <c r="D46" s="45" t="s">
        <v>28</v>
      </c>
      <c r="E46" s="45" t="s">
        <v>0</v>
      </c>
      <c r="F46" s="5">
        <v>22.289978853337562</v>
      </c>
      <c r="G46" s="5">
        <v>20.748117616858064</v>
      </c>
      <c r="H46" s="5">
        <v>34.80809760289831</v>
      </c>
      <c r="I46" s="5">
        <v>40.55131861259433</v>
      </c>
      <c r="J46" s="5">
        <v>36.25900733721823</v>
      </c>
      <c r="K46" s="5">
        <v>37.29773387615529</v>
      </c>
      <c r="L46" s="32"/>
    </row>
    <row r="47" spans="2:12" ht="15.6" thickBot="1">
      <c r="B47" s="31"/>
      <c r="C47" s="45" t="s">
        <v>9</v>
      </c>
      <c r="D47" s="45" t="s">
        <v>28</v>
      </c>
      <c r="E47" s="45" t="s">
        <v>1</v>
      </c>
      <c r="F47" s="5">
        <v>20.549509855447685</v>
      </c>
      <c r="G47" s="5">
        <v>20.54950985544768</v>
      </c>
      <c r="H47" s="5">
        <v>20.54950985544768</v>
      </c>
      <c r="I47" s="5">
        <v>20.54950985544768</v>
      </c>
      <c r="J47" s="5">
        <v>20.549509855447685</v>
      </c>
      <c r="K47" s="5">
        <v>20.54950985544769</v>
      </c>
      <c r="L47" s="32"/>
    </row>
    <row r="48" spans="2:12" ht="15.6" thickBot="1">
      <c r="B48" s="31"/>
      <c r="C48" s="45" t="s">
        <v>9</v>
      </c>
      <c r="D48" s="45" t="s">
        <v>28</v>
      </c>
      <c r="E48" s="45" t="s">
        <v>2</v>
      </c>
      <c r="F48" s="5">
        <v>15.857819999999998</v>
      </c>
      <c r="G48" s="5">
        <v>15.85782</v>
      </c>
      <c r="H48" s="5">
        <v>20.04846</v>
      </c>
      <c r="I48" s="5">
        <v>20.201559999999997</v>
      </c>
      <c r="J48" s="5">
        <v>37.97461396659842</v>
      </c>
      <c r="K48" s="5">
        <v>37.93587379605736</v>
      </c>
      <c r="L48" s="32"/>
    </row>
    <row r="49" spans="2:12" ht="15.6" thickBot="1">
      <c r="B49" s="31"/>
      <c r="C49" s="45" t="s">
        <v>10</v>
      </c>
      <c r="D49" s="45" t="s">
        <v>26</v>
      </c>
      <c r="E49" s="45" t="s">
        <v>0</v>
      </c>
      <c r="F49" s="5">
        <v>9.889916115698822</v>
      </c>
      <c r="G49" s="5">
        <v>11.192791964649864</v>
      </c>
      <c r="H49" s="5">
        <v>11.813296315581505</v>
      </c>
      <c r="I49" s="5">
        <v>12.847297785436552</v>
      </c>
      <c r="J49" s="5">
        <v>14.392826544128225</v>
      </c>
      <c r="K49" s="5">
        <v>16.349160316741518</v>
      </c>
      <c r="L49" s="32"/>
    </row>
    <row r="50" spans="2:12" ht="15.6" thickBot="1">
      <c r="B50" s="31"/>
      <c r="C50" s="45" t="s">
        <v>10</v>
      </c>
      <c r="D50" s="45" t="s">
        <v>26</v>
      </c>
      <c r="E50" s="45" t="s">
        <v>1</v>
      </c>
      <c r="F50" s="5">
        <v>9.72956613339638</v>
      </c>
      <c r="G50" s="5">
        <v>9.729566133396384</v>
      </c>
      <c r="H50" s="5">
        <v>9.72956613339638</v>
      </c>
      <c r="I50" s="5">
        <v>9.729566133396379</v>
      </c>
      <c r="J50" s="5">
        <v>9.72956613339638</v>
      </c>
      <c r="K50" s="5">
        <v>9.729566133396382</v>
      </c>
      <c r="L50" s="32"/>
    </row>
    <row r="51" spans="2:12" ht="15.6" thickBot="1">
      <c r="B51" s="31"/>
      <c r="C51" s="45" t="s">
        <v>10</v>
      </c>
      <c r="D51" s="45" t="s">
        <v>26</v>
      </c>
      <c r="E51" s="45" t="s">
        <v>2</v>
      </c>
      <c r="F51" s="5">
        <v>9.294869999999998</v>
      </c>
      <c r="G51" s="5">
        <v>9.294869999999998</v>
      </c>
      <c r="H51" s="5">
        <v>8.39733</v>
      </c>
      <c r="I51" s="5">
        <v>8.19065</v>
      </c>
      <c r="J51" s="5">
        <v>13.664730521525486</v>
      </c>
      <c r="K51" s="5">
        <v>13.240672076765485</v>
      </c>
      <c r="L51" s="32"/>
    </row>
    <row r="52" spans="2:12" ht="15.6" thickBot="1">
      <c r="B52" s="31"/>
      <c r="C52" s="45" t="s">
        <v>10</v>
      </c>
      <c r="D52" s="45" t="s">
        <v>27</v>
      </c>
      <c r="E52" s="45" t="s">
        <v>0</v>
      </c>
      <c r="F52" s="5">
        <v>12.877715877952843</v>
      </c>
      <c r="G52" s="5">
        <v>16.76720802379403</v>
      </c>
      <c r="H52" s="5">
        <v>21.867872586229392</v>
      </c>
      <c r="I52" s="5">
        <v>25.82535898860356</v>
      </c>
      <c r="J52" s="5">
        <v>26.100882176052327</v>
      </c>
      <c r="K52" s="5">
        <v>31.049334823683925</v>
      </c>
      <c r="L52" s="32"/>
    </row>
    <row r="53" spans="2:12" ht="15.6" thickBot="1">
      <c r="B53" s="31"/>
      <c r="C53" s="45" t="s">
        <v>10</v>
      </c>
      <c r="D53" s="45" t="s">
        <v>27</v>
      </c>
      <c r="E53" s="45" t="s">
        <v>1</v>
      </c>
      <c r="F53" s="5">
        <v>12.786849806825217</v>
      </c>
      <c r="G53" s="5">
        <v>12.786849806825218</v>
      </c>
      <c r="H53" s="5">
        <v>12.78684980682522</v>
      </c>
      <c r="I53" s="5">
        <v>12.786849806825217</v>
      </c>
      <c r="J53" s="5">
        <v>12.78684980682522</v>
      </c>
      <c r="K53" s="5">
        <v>12.786849806825222</v>
      </c>
      <c r="L53" s="32"/>
    </row>
    <row r="54" spans="2:12" ht="15.6" thickBot="1">
      <c r="B54" s="31"/>
      <c r="C54" s="45" t="s">
        <v>10</v>
      </c>
      <c r="D54" s="45" t="s">
        <v>27</v>
      </c>
      <c r="E54" s="45" t="s">
        <v>2</v>
      </c>
      <c r="F54" s="5">
        <v>12.481580000000001</v>
      </c>
      <c r="G54" s="5">
        <v>12.481580000000001</v>
      </c>
      <c r="H54" s="5">
        <v>14.068510000000002</v>
      </c>
      <c r="I54" s="5">
        <v>6.999999999999999</v>
      </c>
      <c r="J54" s="5">
        <v>21.534859944167998</v>
      </c>
      <c r="K54" s="5">
        <v>20.044109395698342</v>
      </c>
      <c r="L54" s="32"/>
    </row>
    <row r="55" spans="2:12" ht="15.6" thickBot="1">
      <c r="B55" s="31"/>
      <c r="C55" s="45" t="s">
        <v>10</v>
      </c>
      <c r="D55" s="45" t="s">
        <v>28</v>
      </c>
      <c r="E55" s="45" t="s">
        <v>0</v>
      </c>
      <c r="F55" s="5">
        <v>14.335807271810419</v>
      </c>
      <c r="G55" s="5">
        <v>15.276664078796692</v>
      </c>
      <c r="H55" s="5">
        <v>16.955501423819385</v>
      </c>
      <c r="I55" s="5">
        <v>18.749164387112906</v>
      </c>
      <c r="J55" s="5">
        <v>18.149042254011302</v>
      </c>
      <c r="K55" s="5">
        <v>20.09868398255172</v>
      </c>
      <c r="L55" s="32"/>
    </row>
    <row r="56" spans="2:12" ht="15.6" thickBot="1">
      <c r="B56" s="31"/>
      <c r="C56" s="45" t="s">
        <v>10</v>
      </c>
      <c r="D56" s="45" t="s">
        <v>28</v>
      </c>
      <c r="E56" s="45" t="s">
        <v>1</v>
      </c>
      <c r="F56" s="5">
        <v>14.335790467454252</v>
      </c>
      <c r="G56" s="5">
        <v>14.33579046745425</v>
      </c>
      <c r="H56" s="5">
        <v>14.335790467454252</v>
      </c>
      <c r="I56" s="5">
        <v>14.335790467454254</v>
      </c>
      <c r="J56" s="5">
        <v>14.335790467454254</v>
      </c>
      <c r="K56" s="5">
        <v>14.335790467454252</v>
      </c>
      <c r="L56" s="32"/>
    </row>
    <row r="57" spans="2:12" ht="15.6" thickBot="1">
      <c r="B57" s="31"/>
      <c r="C57" s="45" t="s">
        <v>10</v>
      </c>
      <c r="D57" s="45" t="s">
        <v>28</v>
      </c>
      <c r="E57" s="45" t="s">
        <v>2</v>
      </c>
      <c r="F57" s="5">
        <v>14.334279999999998</v>
      </c>
      <c r="G57" s="5">
        <v>14.334280000000003</v>
      </c>
      <c r="H57" s="5">
        <v>14.965859999999997</v>
      </c>
      <c r="I57" s="5">
        <v>9.228519999999998</v>
      </c>
      <c r="J57" s="5">
        <v>19.835085039747543</v>
      </c>
      <c r="K57" s="5">
        <v>19.082513318397986</v>
      </c>
      <c r="L57" s="32"/>
    </row>
    <row r="58" spans="2:12" ht="15.6" thickBot="1">
      <c r="B58" s="31"/>
      <c r="C58" s="45" t="s">
        <v>11</v>
      </c>
      <c r="D58" s="45" t="s">
        <v>26</v>
      </c>
      <c r="E58" s="45" t="s">
        <v>0</v>
      </c>
      <c r="F58" s="5">
        <v>9.508755425343475</v>
      </c>
      <c r="G58" s="5">
        <v>11.192791964649864</v>
      </c>
      <c r="H58" s="5">
        <v>11.81329631558151</v>
      </c>
      <c r="I58" s="5">
        <v>12.847297785436549</v>
      </c>
      <c r="J58" s="5">
        <v>14.392826544128226</v>
      </c>
      <c r="K58" s="5">
        <v>16.349160316741514</v>
      </c>
      <c r="L58" s="32"/>
    </row>
    <row r="59" spans="2:12" ht="15.6" thickBot="1">
      <c r="B59" s="31"/>
      <c r="C59" s="45" t="s">
        <v>11</v>
      </c>
      <c r="D59" s="45" t="s">
        <v>26</v>
      </c>
      <c r="E59" s="45" t="s">
        <v>1</v>
      </c>
      <c r="F59" s="5">
        <v>9.507967672168736</v>
      </c>
      <c r="G59" s="5">
        <v>9.507967672168732</v>
      </c>
      <c r="H59" s="5">
        <v>9.507967672168732</v>
      </c>
      <c r="I59" s="5">
        <v>9.507967672168732</v>
      </c>
      <c r="J59" s="5">
        <v>9.507967672168736</v>
      </c>
      <c r="K59" s="5">
        <v>9.507967672168732</v>
      </c>
      <c r="L59" s="32"/>
    </row>
    <row r="60" spans="2:12" ht="15.6" thickBot="1">
      <c r="B60" s="31"/>
      <c r="C60" s="45" t="s">
        <v>11</v>
      </c>
      <c r="D60" s="45" t="s">
        <v>26</v>
      </c>
      <c r="E60" s="45" t="s">
        <v>2</v>
      </c>
      <c r="F60" s="5">
        <v>9.294870000000001</v>
      </c>
      <c r="G60" s="5">
        <v>9.29487</v>
      </c>
      <c r="H60" s="5">
        <v>8.397329999999998</v>
      </c>
      <c r="I60" s="5">
        <v>8.19065</v>
      </c>
      <c r="J60" s="5">
        <v>15.70421820669192</v>
      </c>
      <c r="K60" s="5">
        <v>15.314946505069257</v>
      </c>
      <c r="L60" s="32"/>
    </row>
    <row r="61" spans="2:12" ht="15.6" thickBot="1">
      <c r="B61" s="31"/>
      <c r="C61" s="45" t="s">
        <v>11</v>
      </c>
      <c r="D61" s="45" t="s">
        <v>27</v>
      </c>
      <c r="E61" s="45" t="s">
        <v>0</v>
      </c>
      <c r="F61" s="5">
        <v>13.170759371072984</v>
      </c>
      <c r="G61" s="5">
        <v>16.767208023794034</v>
      </c>
      <c r="H61" s="5">
        <v>21.86787258622939</v>
      </c>
      <c r="I61" s="5">
        <v>25.825358988603558</v>
      </c>
      <c r="J61" s="5">
        <v>26.100882176052327</v>
      </c>
      <c r="K61" s="5">
        <v>31.049334823683935</v>
      </c>
      <c r="L61" s="32"/>
    </row>
    <row r="62" spans="2:12" ht="15.6" thickBot="1">
      <c r="B62" s="31"/>
      <c r="C62" s="45" t="s">
        <v>11</v>
      </c>
      <c r="D62" s="45" t="s">
        <v>27</v>
      </c>
      <c r="E62" s="45" t="s">
        <v>1</v>
      </c>
      <c r="F62" s="5">
        <v>13.229815663795394</v>
      </c>
      <c r="G62" s="5">
        <v>13.229815663795394</v>
      </c>
      <c r="H62" s="5">
        <v>13.229815663795394</v>
      </c>
      <c r="I62" s="5">
        <v>13.229815663795394</v>
      </c>
      <c r="J62" s="5">
        <v>13.22981566379539</v>
      </c>
      <c r="K62" s="5">
        <v>13.229815663795392</v>
      </c>
      <c r="L62" s="32"/>
    </row>
    <row r="63" spans="2:12" ht="15.6" thickBot="1">
      <c r="B63" s="31"/>
      <c r="C63" s="45" t="s">
        <v>11</v>
      </c>
      <c r="D63" s="45" t="s">
        <v>27</v>
      </c>
      <c r="E63" s="45" t="s">
        <v>2</v>
      </c>
      <c r="F63" s="5">
        <v>12.481580000000001</v>
      </c>
      <c r="G63" s="5">
        <v>12.481579999999997</v>
      </c>
      <c r="H63" s="5">
        <v>14.068509999999998</v>
      </c>
      <c r="I63" s="5">
        <v>7</v>
      </c>
      <c r="J63" s="5">
        <v>27.9239262298167</v>
      </c>
      <c r="K63" s="5">
        <v>26.804760324505892</v>
      </c>
      <c r="L63" s="32"/>
    </row>
    <row r="64" spans="2:12" ht="15.6" thickBot="1">
      <c r="B64" s="31"/>
      <c r="C64" s="45" t="s">
        <v>11</v>
      </c>
      <c r="D64" s="45" t="s">
        <v>28</v>
      </c>
      <c r="E64" s="45" t="s">
        <v>0</v>
      </c>
      <c r="F64" s="5">
        <v>14.490482307822107</v>
      </c>
      <c r="G64" s="5">
        <v>15.276664078796696</v>
      </c>
      <c r="H64" s="5">
        <v>16.955501423819385</v>
      </c>
      <c r="I64" s="5">
        <v>18.7491643871129</v>
      </c>
      <c r="J64" s="5">
        <v>18.149042254011306</v>
      </c>
      <c r="K64" s="5">
        <v>20.098683982551723</v>
      </c>
      <c r="L64" s="32"/>
    </row>
    <row r="65" spans="2:12" ht="15.6" thickBot="1">
      <c r="B65" s="31"/>
      <c r="C65" s="45" t="s">
        <v>11</v>
      </c>
      <c r="D65" s="45" t="s">
        <v>28</v>
      </c>
      <c r="E65" s="45" t="s">
        <v>1</v>
      </c>
      <c r="F65" s="5">
        <v>14.48926537647216</v>
      </c>
      <c r="G65" s="5">
        <v>14.489265376472156</v>
      </c>
      <c r="H65" s="5">
        <v>14.489265376472158</v>
      </c>
      <c r="I65" s="5">
        <v>14.489265376472156</v>
      </c>
      <c r="J65" s="5">
        <v>14.489265376472156</v>
      </c>
      <c r="K65" s="5">
        <v>14.489265376472156</v>
      </c>
      <c r="L65" s="32"/>
    </row>
    <row r="66" spans="2:12" ht="15.6" thickBot="1">
      <c r="B66" s="31"/>
      <c r="C66" s="45" t="s">
        <v>11</v>
      </c>
      <c r="D66" s="45" t="s">
        <v>28</v>
      </c>
      <c r="E66" s="45" t="s">
        <v>2</v>
      </c>
      <c r="F66" s="5">
        <v>14.334280000000001</v>
      </c>
      <c r="G66" s="5">
        <v>14.334279999999998</v>
      </c>
      <c r="H66" s="5">
        <v>14.965859999999997</v>
      </c>
      <c r="I66" s="5">
        <v>9.22852</v>
      </c>
      <c r="J66" s="5">
        <v>29.79770782787274</v>
      </c>
      <c r="K66" s="5">
        <v>28.73906562711046</v>
      </c>
      <c r="L66" s="32"/>
    </row>
    <row r="67" spans="2:12" ht="15.6" thickBot="1">
      <c r="B67" s="31"/>
      <c r="C67" s="45" t="s">
        <v>12</v>
      </c>
      <c r="D67" s="45" t="s">
        <v>28</v>
      </c>
      <c r="E67" s="45" t="s">
        <v>0</v>
      </c>
      <c r="F67" s="5">
        <v>13.748385306693601</v>
      </c>
      <c r="G67" s="5">
        <v>13.75586989300389</v>
      </c>
      <c r="H67" s="5">
        <v>13.48831293921477</v>
      </c>
      <c r="I67" s="5">
        <v>14.019963577253405</v>
      </c>
      <c r="J67" s="5">
        <v>13.987490498232612</v>
      </c>
      <c r="K67" s="5">
        <v>13.091255822228426</v>
      </c>
      <c r="L67" s="32"/>
    </row>
    <row r="68" spans="2:12" ht="15.6" thickBot="1">
      <c r="B68" s="31"/>
      <c r="C68" s="45" t="s">
        <v>12</v>
      </c>
      <c r="D68" s="45" t="s">
        <v>28</v>
      </c>
      <c r="E68" s="45" t="s">
        <v>1</v>
      </c>
      <c r="F68" s="5">
        <v>13.726688639723406</v>
      </c>
      <c r="G68" s="5">
        <v>13.72668863972341</v>
      </c>
      <c r="H68" s="5">
        <v>13.726688639723408</v>
      </c>
      <c r="I68" s="5">
        <v>13.726688639723408</v>
      </c>
      <c r="J68" s="5">
        <v>13.72668863972341</v>
      </c>
      <c r="K68" s="5">
        <v>13.726688639723408</v>
      </c>
      <c r="L68" s="32"/>
    </row>
    <row r="69" spans="2:12" ht="15.6" thickBot="1">
      <c r="B69" s="31"/>
      <c r="C69" s="45" t="s">
        <v>12</v>
      </c>
      <c r="D69" s="45" t="s">
        <v>28</v>
      </c>
      <c r="E69" s="45" t="s">
        <v>2</v>
      </c>
      <c r="F69" s="5">
        <v>12.5954</v>
      </c>
      <c r="G69" s="5">
        <v>12.595400000000001</v>
      </c>
      <c r="H69" s="5">
        <v>12.10607</v>
      </c>
      <c r="I69" s="5">
        <v>12.96085</v>
      </c>
      <c r="J69" s="5">
        <v>13.75273187667187</v>
      </c>
      <c r="K69" s="5">
        <v>13.19486966580441</v>
      </c>
      <c r="L69" s="32"/>
    </row>
    <row r="70" spans="2:12" ht="15.6" thickBot="1"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5"/>
    </row>
  </sheetData>
  <mergeCells count="3">
    <mergeCell ref="C3:K3"/>
    <mergeCell ref="C4:K4"/>
    <mergeCell ref="C6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 topLeftCell="A1"/>
  </sheetViews>
  <sheetFormatPr defaultColWidth="8.8515625" defaultRowHeight="15"/>
  <cols>
    <col min="1" max="2" width="2.7109375" style="6" customWidth="1"/>
    <col min="3" max="3" width="14.7109375" style="6" bestFit="1" customWidth="1"/>
    <col min="4" max="9" width="8.8515625" style="6" customWidth="1"/>
    <col min="10" max="10" width="2.7109375" style="6" customWidth="1"/>
    <col min="11" max="16384" width="8.8515625" style="6" customWidth="1"/>
  </cols>
  <sheetData>
    <row r="1" ht="15.6" thickBot="1"/>
    <row r="2" spans="2:10" ht="15">
      <c r="B2" s="28"/>
      <c r="C2" s="43"/>
      <c r="D2" s="43"/>
      <c r="E2" s="43"/>
      <c r="F2" s="43"/>
      <c r="G2" s="43"/>
      <c r="H2" s="43"/>
      <c r="I2" s="43"/>
      <c r="J2" s="30"/>
    </row>
    <row r="3" spans="2:10" ht="15">
      <c r="B3" s="31"/>
      <c r="C3" s="92" t="s">
        <v>64</v>
      </c>
      <c r="D3" s="92"/>
      <c r="E3" s="92"/>
      <c r="F3" s="92"/>
      <c r="G3" s="92"/>
      <c r="H3" s="92"/>
      <c r="I3" s="92"/>
      <c r="J3" s="32"/>
    </row>
    <row r="4" spans="2:10" ht="15">
      <c r="B4" s="31"/>
      <c r="C4" s="93" t="s">
        <v>35</v>
      </c>
      <c r="D4" s="93"/>
      <c r="E4" s="93"/>
      <c r="F4" s="93"/>
      <c r="G4" s="93"/>
      <c r="H4" s="93"/>
      <c r="I4" s="93"/>
      <c r="J4" s="32"/>
    </row>
    <row r="5" spans="2:10" ht="15">
      <c r="B5" s="31"/>
      <c r="C5" s="45"/>
      <c r="D5" s="45"/>
      <c r="E5" s="45"/>
      <c r="F5" s="45"/>
      <c r="G5" s="45"/>
      <c r="H5" s="45"/>
      <c r="I5" s="45"/>
      <c r="J5" s="32"/>
    </row>
    <row r="6" spans="2:10" ht="15">
      <c r="B6" s="31"/>
      <c r="C6" s="94" t="s">
        <v>65</v>
      </c>
      <c r="D6" s="94"/>
      <c r="E6" s="94"/>
      <c r="F6" s="94"/>
      <c r="G6" s="94"/>
      <c r="H6" s="94"/>
      <c r="I6" s="94"/>
      <c r="J6" s="32"/>
    </row>
    <row r="7" spans="2:10" ht="15">
      <c r="B7" s="31"/>
      <c r="C7" s="94"/>
      <c r="D7" s="94"/>
      <c r="E7" s="94"/>
      <c r="F7" s="94"/>
      <c r="G7" s="94"/>
      <c r="H7" s="94"/>
      <c r="I7" s="94"/>
      <c r="J7" s="32"/>
    </row>
    <row r="8" spans="2:10" ht="15">
      <c r="B8" s="31"/>
      <c r="C8" s="45"/>
      <c r="D8" s="45"/>
      <c r="E8" s="45"/>
      <c r="F8" s="45"/>
      <c r="G8" s="45"/>
      <c r="H8" s="45"/>
      <c r="I8" s="45"/>
      <c r="J8" s="32"/>
    </row>
    <row r="9" spans="2:10" ht="15.6" thickBot="1">
      <c r="B9" s="31"/>
      <c r="C9" s="66" t="s">
        <v>4</v>
      </c>
      <c r="D9" s="26">
        <v>2010</v>
      </c>
      <c r="E9" s="26">
        <v>2011</v>
      </c>
      <c r="F9" s="26">
        <v>2012</v>
      </c>
      <c r="G9" s="26">
        <v>2013</v>
      </c>
      <c r="H9" s="26">
        <v>2014</v>
      </c>
      <c r="I9" s="26">
        <v>2015</v>
      </c>
      <c r="J9" s="32"/>
    </row>
    <row r="10" spans="2:10" ht="15.6" thickBot="1">
      <c r="B10" s="31"/>
      <c r="C10" s="67" t="s">
        <v>0</v>
      </c>
      <c r="D10" s="5">
        <v>52.15052575101023</v>
      </c>
      <c r="E10" s="5">
        <v>49.6757504262591</v>
      </c>
      <c r="F10" s="5">
        <v>43.90992133427554</v>
      </c>
      <c r="G10" s="5">
        <v>41.10111381134444</v>
      </c>
      <c r="H10" s="5">
        <v>37.98826399142696</v>
      </c>
      <c r="I10" s="5">
        <v>33.75800281836182</v>
      </c>
      <c r="J10" s="32"/>
    </row>
    <row r="11" spans="2:10" ht="15.6" thickBot="1">
      <c r="B11" s="31"/>
      <c r="C11" s="67" t="s">
        <v>1</v>
      </c>
      <c r="D11" s="5">
        <v>52.244244843568</v>
      </c>
      <c r="E11" s="5">
        <v>52.976714541697206</v>
      </c>
      <c r="F11" s="5">
        <v>53.55446381073297</v>
      </c>
      <c r="G11" s="5">
        <v>53.78562451977012</v>
      </c>
      <c r="H11" s="5">
        <v>53.86592299257514</v>
      </c>
      <c r="I11" s="5">
        <v>54.1892786241243</v>
      </c>
      <c r="J11" s="32"/>
    </row>
    <row r="12" spans="2:10" ht="15.6" thickBot="1">
      <c r="B12" s="31"/>
      <c r="C12" s="67" t="s">
        <v>2</v>
      </c>
      <c r="D12" s="5">
        <v>64.59511326745145</v>
      </c>
      <c r="E12" s="5">
        <v>58.46852796997461</v>
      </c>
      <c r="F12" s="5">
        <v>56.50160344787204</v>
      </c>
      <c r="G12" s="5">
        <v>55.2597170678753</v>
      </c>
      <c r="H12" s="5">
        <v>33.2585786401608</v>
      </c>
      <c r="I12" s="5">
        <v>33.38452668369395</v>
      </c>
      <c r="J12" s="32"/>
    </row>
    <row r="13" spans="2:10" ht="15.6" thickBot="1">
      <c r="B13" s="34"/>
      <c r="C13" s="33"/>
      <c r="D13" s="33"/>
      <c r="E13" s="33"/>
      <c r="F13" s="33"/>
      <c r="G13" s="33"/>
      <c r="H13" s="33"/>
      <c r="I13" s="33"/>
      <c r="J13" s="35"/>
    </row>
  </sheetData>
  <mergeCells count="3">
    <mergeCell ref="C3:I3"/>
    <mergeCell ref="C4:I4"/>
    <mergeCell ref="C6:I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workbookViewId="0" topLeftCell="A1"/>
  </sheetViews>
  <sheetFormatPr defaultColWidth="8.8515625" defaultRowHeight="15"/>
  <cols>
    <col min="1" max="2" width="2.7109375" style="3" customWidth="1"/>
    <col min="3" max="3" width="24.28125" style="3" customWidth="1"/>
    <col min="4" max="4" width="15.7109375" style="3" customWidth="1"/>
    <col min="5" max="10" width="8.8515625" style="3" customWidth="1"/>
    <col min="11" max="11" width="2.7109375" style="3" customWidth="1"/>
    <col min="12" max="16384" width="8.8515625" style="3" customWidth="1"/>
  </cols>
  <sheetData>
    <row r="1" ht="15.6" thickBot="1"/>
    <row r="2" spans="2:11" ht="15">
      <c r="B2" s="28"/>
      <c r="C2" s="36"/>
      <c r="D2" s="36"/>
      <c r="E2" s="29"/>
      <c r="F2" s="29"/>
      <c r="G2" s="29"/>
      <c r="H2" s="29"/>
      <c r="I2" s="29"/>
      <c r="J2" s="29"/>
      <c r="K2" s="30"/>
    </row>
    <row r="3" spans="2:11" ht="15">
      <c r="B3" s="31"/>
      <c r="C3" s="92" t="s">
        <v>66</v>
      </c>
      <c r="D3" s="92"/>
      <c r="E3" s="92"/>
      <c r="F3" s="92"/>
      <c r="G3" s="92"/>
      <c r="H3" s="92"/>
      <c r="I3" s="92"/>
      <c r="J3" s="92"/>
      <c r="K3" s="46"/>
    </row>
    <row r="4" spans="2:11" ht="15">
      <c r="B4" s="31"/>
      <c r="C4" s="93" t="s">
        <v>35</v>
      </c>
      <c r="D4" s="93"/>
      <c r="E4" s="93"/>
      <c r="F4" s="93"/>
      <c r="G4" s="93"/>
      <c r="H4" s="93"/>
      <c r="I4" s="93"/>
      <c r="J4" s="93"/>
      <c r="K4" s="46"/>
    </row>
    <row r="5" spans="2:11" ht="15">
      <c r="B5" s="31"/>
      <c r="C5" s="45"/>
      <c r="D5" s="45"/>
      <c r="E5" s="45"/>
      <c r="F5" s="45"/>
      <c r="G5" s="45"/>
      <c r="H5" s="45"/>
      <c r="I5" s="45"/>
      <c r="J5" s="45"/>
      <c r="K5" s="46"/>
    </row>
    <row r="6" spans="2:11" ht="15">
      <c r="B6" s="31"/>
      <c r="C6" s="94" t="s">
        <v>67</v>
      </c>
      <c r="D6" s="94"/>
      <c r="E6" s="94"/>
      <c r="F6" s="94"/>
      <c r="G6" s="94"/>
      <c r="H6" s="94"/>
      <c r="I6" s="94"/>
      <c r="J6" s="94"/>
      <c r="K6" s="46"/>
    </row>
    <row r="7" spans="2:11" ht="15">
      <c r="B7" s="31"/>
      <c r="C7" s="94"/>
      <c r="D7" s="94"/>
      <c r="E7" s="94"/>
      <c r="F7" s="94"/>
      <c r="G7" s="94"/>
      <c r="H7" s="94"/>
      <c r="I7" s="94"/>
      <c r="J7" s="94"/>
      <c r="K7" s="46"/>
    </row>
    <row r="8" spans="2:11" ht="15">
      <c r="B8" s="31"/>
      <c r="C8" s="45"/>
      <c r="D8" s="45"/>
      <c r="E8" s="45"/>
      <c r="F8" s="45"/>
      <c r="G8" s="45"/>
      <c r="H8" s="45"/>
      <c r="I8" s="45"/>
      <c r="J8" s="45"/>
      <c r="K8" s="46"/>
    </row>
    <row r="9" spans="2:11" ht="15.6" thickBot="1">
      <c r="B9" s="31"/>
      <c r="C9" s="26" t="s">
        <v>3</v>
      </c>
      <c r="D9" s="26" t="s">
        <v>4</v>
      </c>
      <c r="E9" s="26">
        <v>2010</v>
      </c>
      <c r="F9" s="26">
        <v>2011</v>
      </c>
      <c r="G9" s="26">
        <v>2012</v>
      </c>
      <c r="H9" s="26">
        <v>2013</v>
      </c>
      <c r="I9" s="26">
        <v>2014</v>
      </c>
      <c r="J9" s="26">
        <v>2015</v>
      </c>
      <c r="K9" s="46"/>
    </row>
    <row r="10" spans="2:11" ht="15.6" thickBot="1">
      <c r="B10" s="31"/>
      <c r="C10" s="45" t="s">
        <v>5</v>
      </c>
      <c r="D10" s="45" t="s">
        <v>0</v>
      </c>
      <c r="E10" s="5">
        <v>43.38069474247914</v>
      </c>
      <c r="F10" s="5">
        <v>43.07585185003532</v>
      </c>
      <c r="G10" s="5">
        <v>45.544597386745856</v>
      </c>
      <c r="H10" s="5">
        <v>41.0826677125732</v>
      </c>
      <c r="I10" s="5">
        <v>40.51857835327241</v>
      </c>
      <c r="J10" s="5">
        <v>35.96947387913944</v>
      </c>
      <c r="K10" s="32"/>
    </row>
    <row r="11" spans="2:11" ht="15.6" thickBot="1">
      <c r="B11" s="31"/>
      <c r="C11" s="45" t="s">
        <v>5</v>
      </c>
      <c r="D11" s="45" t="s">
        <v>1</v>
      </c>
      <c r="E11" s="5">
        <v>43.38718427281165</v>
      </c>
      <c r="F11" s="5">
        <v>43.35726134706226</v>
      </c>
      <c r="G11" s="5">
        <v>43.39297941984385</v>
      </c>
      <c r="H11" s="5">
        <v>43.374499034924604</v>
      </c>
      <c r="I11" s="5">
        <v>43.391736725709336</v>
      </c>
      <c r="J11" s="5">
        <v>43.38892389274906</v>
      </c>
      <c r="K11" s="32"/>
    </row>
    <row r="12" spans="2:11" ht="15.6" thickBot="1">
      <c r="B12" s="31"/>
      <c r="C12" s="45" t="s">
        <v>5</v>
      </c>
      <c r="D12" s="45" t="s">
        <v>2</v>
      </c>
      <c r="E12" s="5">
        <v>43.13</v>
      </c>
      <c r="F12" s="5">
        <v>43.13000000000001</v>
      </c>
      <c r="G12" s="5">
        <v>43.13000000000001</v>
      </c>
      <c r="H12" s="5">
        <v>43.13000000000001</v>
      </c>
      <c r="I12" s="5">
        <v>30.47609725327157</v>
      </c>
      <c r="J12" s="5">
        <v>30.44858325714318</v>
      </c>
      <c r="K12" s="32"/>
    </row>
    <row r="13" spans="2:11" ht="15.6" thickBot="1">
      <c r="B13" s="31"/>
      <c r="C13" s="45" t="s">
        <v>6</v>
      </c>
      <c r="D13" s="45" t="s">
        <v>0</v>
      </c>
      <c r="E13" s="5">
        <v>48.63488132251318</v>
      </c>
      <c r="F13" s="5">
        <v>46.7844589331346</v>
      </c>
      <c r="G13" s="5">
        <v>38.19789800638145</v>
      </c>
      <c r="H13" s="5">
        <v>37.81125326475743</v>
      </c>
      <c r="I13" s="5">
        <v>32.82421387959348</v>
      </c>
      <c r="J13" s="5">
        <v>28.71464691790452</v>
      </c>
      <c r="K13" s="32"/>
    </row>
    <row r="14" spans="2:11" ht="15.6" thickBot="1">
      <c r="B14" s="31"/>
      <c r="C14" s="45" t="s">
        <v>6</v>
      </c>
      <c r="D14" s="45" t="s">
        <v>1</v>
      </c>
      <c r="E14" s="5">
        <v>48.38435563895139</v>
      </c>
      <c r="F14" s="5">
        <v>48.3824195642826</v>
      </c>
      <c r="G14" s="5">
        <v>48.52907273505544</v>
      </c>
      <c r="H14" s="5">
        <v>48.61362079297696</v>
      </c>
      <c r="I14" s="5">
        <v>48.73913784934655</v>
      </c>
      <c r="J14" s="5">
        <v>48.94356904665065</v>
      </c>
      <c r="K14" s="32"/>
    </row>
    <row r="15" spans="2:11" ht="15.6" thickBot="1">
      <c r="B15" s="31"/>
      <c r="C15" s="45" t="s">
        <v>6</v>
      </c>
      <c r="D15" s="45" t="s">
        <v>2</v>
      </c>
      <c r="E15" s="5">
        <v>71.953125</v>
      </c>
      <c r="F15" s="5">
        <v>61.20990947653826</v>
      </c>
      <c r="G15" s="5">
        <v>57.75637381379281</v>
      </c>
      <c r="H15" s="5">
        <v>55.49923470503345</v>
      </c>
      <c r="I15" s="5">
        <v>29.64173459780411</v>
      </c>
      <c r="J15" s="5">
        <v>29.775245134412888</v>
      </c>
      <c r="K15" s="32"/>
    </row>
    <row r="16" spans="2:11" ht="15.6" thickBot="1">
      <c r="B16" s="31"/>
      <c r="C16" s="45" t="s">
        <v>7</v>
      </c>
      <c r="D16" s="45" t="s">
        <v>0</v>
      </c>
      <c r="E16" s="5">
        <v>55.31857059880213</v>
      </c>
      <c r="F16" s="5">
        <v>53.083957796601005</v>
      </c>
      <c r="G16" s="5">
        <v>46.30216462403281</v>
      </c>
      <c r="H16" s="5">
        <v>41.263261085686565</v>
      </c>
      <c r="I16" s="5">
        <v>37.26767483178433</v>
      </c>
      <c r="J16" s="5">
        <v>32.27165855043074</v>
      </c>
      <c r="K16" s="32"/>
    </row>
    <row r="17" spans="2:11" ht="15.6" thickBot="1">
      <c r="B17" s="31"/>
      <c r="C17" s="45" t="s">
        <v>7</v>
      </c>
      <c r="D17" s="45" t="s">
        <v>1</v>
      </c>
      <c r="E17" s="5">
        <v>56.39495643916803</v>
      </c>
      <c r="F17" s="5">
        <v>56.38435937106405</v>
      </c>
      <c r="G17" s="5">
        <v>56.672109901221866</v>
      </c>
      <c r="H17" s="5">
        <v>56.56270736836974</v>
      </c>
      <c r="I17" s="5">
        <v>56.7691471572971</v>
      </c>
      <c r="J17" s="5">
        <v>56.77002503517467</v>
      </c>
      <c r="K17" s="32"/>
    </row>
    <row r="18" spans="2:11" ht="15.6" thickBot="1">
      <c r="B18" s="31"/>
      <c r="C18" s="45" t="s">
        <v>7</v>
      </c>
      <c r="D18" s="45" t="s">
        <v>2</v>
      </c>
      <c r="E18" s="5">
        <v>44.8</v>
      </c>
      <c r="F18" s="5">
        <v>44.79999999999999</v>
      </c>
      <c r="G18" s="5">
        <v>44.79999999999999</v>
      </c>
      <c r="H18" s="5">
        <v>44.8</v>
      </c>
      <c r="I18" s="5">
        <v>29.255197788341253</v>
      </c>
      <c r="J18" s="5">
        <v>29.085409893597724</v>
      </c>
      <c r="K18" s="32"/>
    </row>
    <row r="19" spans="2:11" ht="15.6" thickBot="1">
      <c r="B19" s="31"/>
      <c r="C19" s="45" t="s">
        <v>8</v>
      </c>
      <c r="D19" s="45" t="s">
        <v>0</v>
      </c>
      <c r="E19" s="5">
        <v>34.812489351320124</v>
      </c>
      <c r="F19" s="5">
        <v>34.818760510462084</v>
      </c>
      <c r="G19" s="5">
        <v>35.04390036551075</v>
      </c>
      <c r="H19" s="5">
        <v>36.702335628787345</v>
      </c>
      <c r="I19" s="5">
        <v>35.2459037657545</v>
      </c>
      <c r="J19" s="5">
        <v>35.75051890812749</v>
      </c>
      <c r="K19" s="32"/>
    </row>
    <row r="20" spans="2:11" ht="15.6" thickBot="1">
      <c r="B20" s="31"/>
      <c r="C20" s="45" t="s">
        <v>8</v>
      </c>
      <c r="D20" s="45" t="s">
        <v>1</v>
      </c>
      <c r="E20" s="5">
        <v>34.76073030025676</v>
      </c>
      <c r="F20" s="5">
        <v>34.76073030025675</v>
      </c>
      <c r="G20" s="5">
        <v>34.76073030025675</v>
      </c>
      <c r="H20" s="5">
        <v>34.76073030025676</v>
      </c>
      <c r="I20" s="5">
        <v>34.760730300256746</v>
      </c>
      <c r="J20" s="5">
        <v>34.76073030025675</v>
      </c>
      <c r="K20" s="32"/>
    </row>
    <row r="21" spans="2:11" ht="15.6" thickBot="1">
      <c r="B21" s="31"/>
      <c r="C21" s="45" t="s">
        <v>8</v>
      </c>
      <c r="D21" s="45" t="s">
        <v>2</v>
      </c>
      <c r="E21" s="5">
        <v>39.25511919369291</v>
      </c>
      <c r="F21" s="5">
        <v>39.25511919369291</v>
      </c>
      <c r="G21" s="5">
        <v>39.25511919369292</v>
      </c>
      <c r="H21" s="5">
        <v>39.25511919369291</v>
      </c>
      <c r="I21" s="5">
        <v>39.25511919369291</v>
      </c>
      <c r="J21" s="5">
        <v>39.25511919369292</v>
      </c>
      <c r="K21" s="32"/>
    </row>
    <row r="22" spans="2:11" ht="15.6" thickBot="1">
      <c r="B22" s="31"/>
      <c r="C22" s="45" t="s">
        <v>9</v>
      </c>
      <c r="D22" s="45" t="s">
        <v>0</v>
      </c>
      <c r="E22" s="5">
        <v>50.51887350888149</v>
      </c>
      <c r="F22" s="5">
        <v>49.49803163165779</v>
      </c>
      <c r="G22" s="5">
        <v>39.98295906353099</v>
      </c>
      <c r="H22" s="5">
        <v>38.57786529715557</v>
      </c>
      <c r="I22" s="5">
        <v>33.89251366836573</v>
      </c>
      <c r="J22" s="5">
        <v>30.184700747751993</v>
      </c>
      <c r="K22" s="32"/>
    </row>
    <row r="23" spans="2:11" ht="15.6" thickBot="1">
      <c r="B23" s="31"/>
      <c r="C23" s="45" t="s">
        <v>9</v>
      </c>
      <c r="D23" s="45" t="s">
        <v>1</v>
      </c>
      <c r="E23" s="5">
        <v>52.113669737419514</v>
      </c>
      <c r="F23" s="5">
        <v>52.36292622003573</v>
      </c>
      <c r="G23" s="5">
        <v>52.629186828262995</v>
      </c>
      <c r="H23" s="5">
        <v>52.69607547745231</v>
      </c>
      <c r="I23" s="5">
        <v>52.578045607958806</v>
      </c>
      <c r="J23" s="5">
        <v>52.54072472121981</v>
      </c>
      <c r="K23" s="32"/>
    </row>
    <row r="24" spans="2:11" ht="15.6" thickBot="1">
      <c r="B24" s="31"/>
      <c r="C24" s="45" t="s">
        <v>9</v>
      </c>
      <c r="D24" s="45" t="s">
        <v>2</v>
      </c>
      <c r="E24" s="5">
        <v>65.99999999999999</v>
      </c>
      <c r="F24" s="5">
        <v>61.20990947653825</v>
      </c>
      <c r="G24" s="5">
        <v>57.75637381379281</v>
      </c>
      <c r="H24" s="5">
        <v>55.499234705033466</v>
      </c>
      <c r="I24" s="5">
        <v>30.69618290552278</v>
      </c>
      <c r="J24" s="5">
        <v>30.852301061778974</v>
      </c>
      <c r="K24" s="32"/>
    </row>
    <row r="25" spans="2:11" ht="15.6" thickBot="1">
      <c r="B25" s="31"/>
      <c r="C25" s="45" t="s">
        <v>10</v>
      </c>
      <c r="D25" s="45" t="s">
        <v>0</v>
      </c>
      <c r="E25" s="5">
        <v>94.8564291995321</v>
      </c>
      <c r="F25" s="5">
        <v>77.6867952918971</v>
      </c>
      <c r="G25" s="5">
        <v>66.78911551333864</v>
      </c>
      <c r="H25" s="5">
        <v>56.09228379228526</v>
      </c>
      <c r="I25" s="5">
        <v>59.94671633423647</v>
      </c>
      <c r="J25" s="5">
        <v>51.060575830387435</v>
      </c>
      <c r="K25" s="32"/>
    </row>
    <row r="26" spans="2:11" ht="15.6" thickBot="1">
      <c r="B26" s="31"/>
      <c r="C26" s="45" t="s">
        <v>10</v>
      </c>
      <c r="D26" s="45" t="s">
        <v>1</v>
      </c>
      <c r="E26" s="5">
        <v>95.42430483874159</v>
      </c>
      <c r="F26" s="5">
        <v>96.64003043860514</v>
      </c>
      <c r="G26" s="5">
        <v>95.98390932174514</v>
      </c>
      <c r="H26" s="5">
        <v>96.40649469965558</v>
      </c>
      <c r="I26" s="5">
        <v>96.29354629639421</v>
      </c>
      <c r="J26" s="5">
        <v>96.23180942621161</v>
      </c>
      <c r="K26" s="32"/>
    </row>
    <row r="27" spans="2:11" ht="15.6" thickBot="1">
      <c r="B27" s="31"/>
      <c r="C27" s="45" t="s">
        <v>10</v>
      </c>
      <c r="D27" s="45" t="s">
        <v>2</v>
      </c>
      <c r="E27" s="5">
        <v>70.00000000000001</v>
      </c>
      <c r="F27" s="5">
        <v>70</v>
      </c>
      <c r="G27" s="5">
        <v>70.00000000000001</v>
      </c>
      <c r="H27" s="5">
        <v>70</v>
      </c>
      <c r="I27" s="5">
        <v>54.49678306472943</v>
      </c>
      <c r="J27" s="5">
        <v>54.41364817689479</v>
      </c>
      <c r="K27" s="32"/>
    </row>
    <row r="28" spans="2:11" ht="15.6" thickBot="1">
      <c r="B28" s="31"/>
      <c r="C28" s="45" t="s">
        <v>11</v>
      </c>
      <c r="D28" s="45" t="s">
        <v>0</v>
      </c>
      <c r="E28" s="5">
        <v>67.07882939240781</v>
      </c>
      <c r="F28" s="5">
        <v>56.819335175946854</v>
      </c>
      <c r="G28" s="5">
        <v>52.24774495514945</v>
      </c>
      <c r="H28" s="5">
        <v>45.5387075025313</v>
      </c>
      <c r="I28" s="5">
        <v>43.78758213694648</v>
      </c>
      <c r="J28" s="5">
        <v>37.852894852866825</v>
      </c>
      <c r="K28" s="32"/>
    </row>
    <row r="29" spans="2:11" ht="15.6" thickBot="1">
      <c r="B29" s="31"/>
      <c r="C29" s="45" t="s">
        <v>11</v>
      </c>
      <c r="D29" s="45" t="s">
        <v>1</v>
      </c>
      <c r="E29" s="5">
        <v>67.00101371719367</v>
      </c>
      <c r="F29" s="5">
        <v>67.27385003580524</v>
      </c>
      <c r="G29" s="5">
        <v>67.44740439481674</v>
      </c>
      <c r="H29" s="5">
        <v>67.57694395360454</v>
      </c>
      <c r="I29" s="5">
        <v>67.96831321252661</v>
      </c>
      <c r="J29" s="5">
        <v>67.82971633146536</v>
      </c>
      <c r="K29" s="32"/>
    </row>
    <row r="30" spans="2:11" ht="15.6" thickBot="1">
      <c r="B30" s="31"/>
      <c r="C30" s="45" t="s">
        <v>11</v>
      </c>
      <c r="D30" s="45" t="s">
        <v>2</v>
      </c>
      <c r="E30" s="5">
        <v>70.00000000000001</v>
      </c>
      <c r="F30" s="5">
        <v>70</v>
      </c>
      <c r="G30" s="5">
        <v>70.00000000000001</v>
      </c>
      <c r="H30" s="5">
        <v>70.00000000000003</v>
      </c>
      <c r="I30" s="5">
        <v>39.87731083051768</v>
      </c>
      <c r="J30" s="5">
        <v>39.778068122996395</v>
      </c>
      <c r="K30" s="32"/>
    </row>
    <row r="31" spans="2:11" ht="15.6" thickBot="1">
      <c r="B31" s="31"/>
      <c r="C31" s="45" t="s">
        <v>12</v>
      </c>
      <c r="D31" s="45" t="s">
        <v>0</v>
      </c>
      <c r="E31" s="5">
        <v>85.20495282700541</v>
      </c>
      <c r="F31" s="5">
        <v>85.00043572482753</v>
      </c>
      <c r="G31" s="5">
        <v>84.28444217529669</v>
      </c>
      <c r="H31" s="5">
        <v>82.91658535443676</v>
      </c>
      <c r="I31" s="5">
        <v>80.64488728150839</v>
      </c>
      <c r="J31" s="5">
        <v>82.3882398240229</v>
      </c>
      <c r="K31" s="32"/>
    </row>
    <row r="32" spans="2:11" ht="15.6" thickBot="1">
      <c r="B32" s="31"/>
      <c r="C32" s="45" t="s">
        <v>12</v>
      </c>
      <c r="D32" s="45" t="s">
        <v>1</v>
      </c>
      <c r="E32" s="5">
        <v>85.35851752798987</v>
      </c>
      <c r="F32" s="5">
        <v>85.35851752798986</v>
      </c>
      <c r="G32" s="5">
        <v>85.35851752798987</v>
      </c>
      <c r="H32" s="5">
        <v>85.35851752798986</v>
      </c>
      <c r="I32" s="5">
        <v>85.35851752798987</v>
      </c>
      <c r="J32" s="5">
        <v>85.35851752798986</v>
      </c>
      <c r="K32" s="32"/>
    </row>
    <row r="33" spans="2:11" ht="15.6" thickBot="1">
      <c r="B33" s="31"/>
      <c r="C33" s="45" t="s">
        <v>12</v>
      </c>
      <c r="D33" s="45" t="s">
        <v>2</v>
      </c>
      <c r="E33" s="5">
        <v>65.1</v>
      </c>
      <c r="F33" s="5">
        <v>65.1</v>
      </c>
      <c r="G33" s="5">
        <v>65.09999999999998</v>
      </c>
      <c r="H33" s="5">
        <v>65.10000000000001</v>
      </c>
      <c r="I33" s="5">
        <v>113.19598490746485</v>
      </c>
      <c r="J33" s="5">
        <v>113.19598490746485</v>
      </c>
      <c r="K33" s="32"/>
    </row>
    <row r="34" spans="2:11" ht="15.6" thickBot="1">
      <c r="B34" s="34"/>
      <c r="C34" s="33"/>
      <c r="D34" s="33"/>
      <c r="E34" s="33"/>
      <c r="F34" s="33"/>
      <c r="G34" s="33"/>
      <c r="H34" s="33"/>
      <c r="I34" s="33"/>
      <c r="J34" s="33"/>
      <c r="K34" s="35"/>
    </row>
  </sheetData>
  <mergeCells count="3">
    <mergeCell ref="C3:J3"/>
    <mergeCell ref="C4:J4"/>
    <mergeCell ref="C6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workbookViewId="0" topLeftCell="A1"/>
  </sheetViews>
  <sheetFormatPr defaultColWidth="8.8515625" defaultRowHeight="15"/>
  <cols>
    <col min="1" max="2" width="2.7109375" style="6" customWidth="1"/>
    <col min="3" max="3" width="23.00390625" style="6" customWidth="1"/>
    <col min="4" max="4" width="16.7109375" style="6" bestFit="1" customWidth="1"/>
    <col min="5" max="5" width="15.421875" style="6" customWidth="1"/>
    <col min="6" max="11" width="8.8515625" style="6" customWidth="1"/>
    <col min="12" max="12" width="2.7109375" style="6" customWidth="1"/>
    <col min="13" max="16384" width="8.8515625" style="6" customWidth="1"/>
  </cols>
  <sheetData>
    <row r="1" ht="15.6" thickBot="1"/>
    <row r="2" spans="2:12" ht="15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5">
      <c r="B3" s="31"/>
      <c r="C3" s="92" t="s">
        <v>68</v>
      </c>
      <c r="D3" s="92"/>
      <c r="E3" s="92"/>
      <c r="F3" s="92"/>
      <c r="G3" s="92"/>
      <c r="H3" s="92"/>
      <c r="I3" s="92"/>
      <c r="J3" s="92"/>
      <c r="K3" s="92"/>
      <c r="L3" s="32"/>
    </row>
    <row r="4" spans="2:12" ht="15">
      <c r="B4" s="31"/>
      <c r="C4" s="93" t="s">
        <v>35</v>
      </c>
      <c r="D4" s="93"/>
      <c r="E4" s="93"/>
      <c r="F4" s="93"/>
      <c r="G4" s="93"/>
      <c r="H4" s="93"/>
      <c r="I4" s="93"/>
      <c r="J4" s="93"/>
      <c r="K4" s="93"/>
      <c r="L4" s="32"/>
    </row>
    <row r="5" spans="2:12" ht="15">
      <c r="B5" s="31"/>
      <c r="C5" s="25"/>
      <c r="D5" s="45"/>
      <c r="E5" s="45"/>
      <c r="F5" s="45"/>
      <c r="G5" s="45"/>
      <c r="H5" s="45"/>
      <c r="I5" s="45"/>
      <c r="J5" s="45"/>
      <c r="K5" s="45"/>
      <c r="L5" s="32"/>
    </row>
    <row r="6" spans="2:12" ht="15">
      <c r="B6" s="31"/>
      <c r="C6" s="94" t="s">
        <v>69</v>
      </c>
      <c r="D6" s="94"/>
      <c r="E6" s="94"/>
      <c r="F6" s="94"/>
      <c r="G6" s="94"/>
      <c r="H6" s="94"/>
      <c r="I6" s="94"/>
      <c r="J6" s="94"/>
      <c r="K6" s="94"/>
      <c r="L6" s="32"/>
    </row>
    <row r="7" spans="2:12" ht="15">
      <c r="B7" s="31"/>
      <c r="C7" s="94"/>
      <c r="D7" s="94"/>
      <c r="E7" s="94"/>
      <c r="F7" s="94"/>
      <c r="G7" s="94"/>
      <c r="H7" s="94"/>
      <c r="I7" s="94"/>
      <c r="J7" s="94"/>
      <c r="K7" s="94"/>
      <c r="L7" s="32"/>
    </row>
    <row r="8" spans="2:12" ht="15">
      <c r="B8" s="31"/>
      <c r="C8" s="25"/>
      <c r="D8" s="45"/>
      <c r="E8" s="45"/>
      <c r="F8" s="45"/>
      <c r="G8" s="45"/>
      <c r="H8" s="45"/>
      <c r="I8" s="45"/>
      <c r="J8" s="45"/>
      <c r="K8" s="45"/>
      <c r="L8" s="32"/>
    </row>
    <row r="9" spans="2:12" ht="15.6" thickBot="1">
      <c r="B9" s="31"/>
      <c r="C9" s="26" t="s">
        <v>3</v>
      </c>
      <c r="D9" s="26" t="s">
        <v>25</v>
      </c>
      <c r="E9" s="26" t="s">
        <v>4</v>
      </c>
      <c r="F9" s="26">
        <v>2010</v>
      </c>
      <c r="G9" s="26">
        <v>2011</v>
      </c>
      <c r="H9" s="26">
        <v>2012</v>
      </c>
      <c r="I9" s="26">
        <v>2013</v>
      </c>
      <c r="J9" s="26">
        <v>2014</v>
      </c>
      <c r="K9" s="26">
        <v>2015</v>
      </c>
      <c r="L9" s="32"/>
    </row>
    <row r="10" spans="2:12" ht="15.6" thickBot="1">
      <c r="B10" s="31"/>
      <c r="C10" s="45" t="s">
        <v>5</v>
      </c>
      <c r="D10" s="45" t="s">
        <v>26</v>
      </c>
      <c r="E10" s="45" t="s">
        <v>0</v>
      </c>
      <c r="F10" s="5">
        <v>43.15163254409038</v>
      </c>
      <c r="G10" s="5">
        <v>42.89215020080915</v>
      </c>
      <c r="H10" s="5">
        <v>45.311910332320494</v>
      </c>
      <c r="I10" s="5">
        <v>40.84493664635475</v>
      </c>
      <c r="J10" s="5">
        <v>40.23495324596351</v>
      </c>
      <c r="K10" s="5">
        <v>35.611175014028426</v>
      </c>
      <c r="L10" s="32"/>
    </row>
    <row r="11" spans="2:12" ht="15.6" thickBot="1">
      <c r="B11" s="31"/>
      <c r="C11" s="45" t="s">
        <v>5</v>
      </c>
      <c r="D11" s="45" t="s">
        <v>26</v>
      </c>
      <c r="E11" s="45" t="s">
        <v>1</v>
      </c>
      <c r="F11" s="5">
        <v>43.15062166817449</v>
      </c>
      <c r="G11" s="5">
        <v>43.150621668174466</v>
      </c>
      <c r="H11" s="5">
        <v>43.150621668174466</v>
      </c>
      <c r="I11" s="5">
        <v>43.15062166817447</v>
      </c>
      <c r="J11" s="5">
        <v>43.15062166817446</v>
      </c>
      <c r="K11" s="5">
        <v>43.15062166817447</v>
      </c>
      <c r="L11" s="32"/>
    </row>
    <row r="12" spans="2:12" ht="15.6" thickBot="1">
      <c r="B12" s="31"/>
      <c r="C12" s="45" t="s">
        <v>5</v>
      </c>
      <c r="D12" s="45" t="s">
        <v>26</v>
      </c>
      <c r="E12" s="45" t="s">
        <v>2</v>
      </c>
      <c r="F12" s="5">
        <v>43.13</v>
      </c>
      <c r="G12" s="5">
        <v>43.13</v>
      </c>
      <c r="H12" s="5">
        <v>43.13</v>
      </c>
      <c r="I12" s="5">
        <v>43.13</v>
      </c>
      <c r="J12" s="5">
        <v>30.293604175298395</v>
      </c>
      <c r="K12" s="5">
        <v>30.293604175298388</v>
      </c>
      <c r="L12" s="32"/>
    </row>
    <row r="13" spans="2:12" ht="15.6" thickBot="1">
      <c r="B13" s="31"/>
      <c r="C13" s="45" t="s">
        <v>5</v>
      </c>
      <c r="D13" s="45" t="s">
        <v>27</v>
      </c>
      <c r="E13" s="45" t="s">
        <v>0</v>
      </c>
      <c r="F13" s="5">
        <v>77.78918720152016</v>
      </c>
      <c r="G13" s="5">
        <v>75</v>
      </c>
      <c r="H13" s="5">
        <v>76.78571428571429</v>
      </c>
      <c r="I13" s="5">
        <v>75</v>
      </c>
      <c r="J13" s="5">
        <v>79.83802854</v>
      </c>
      <c r="K13" s="5">
        <v>77.71992951</v>
      </c>
      <c r="L13" s="32"/>
    </row>
    <row r="14" spans="2:12" ht="15.6" thickBot="1">
      <c r="B14" s="31"/>
      <c r="C14" s="45" t="s">
        <v>5</v>
      </c>
      <c r="D14" s="45" t="s">
        <v>27</v>
      </c>
      <c r="E14" s="45" t="s">
        <v>1</v>
      </c>
      <c r="F14" s="5">
        <v>78.86476490118561</v>
      </c>
      <c r="G14" s="5">
        <v>78.86476490118561</v>
      </c>
      <c r="H14" s="5">
        <v>78.86476490118561</v>
      </c>
      <c r="I14" s="5">
        <v>78.86476490118561</v>
      </c>
      <c r="J14" s="5">
        <v>78.86476490118561</v>
      </c>
      <c r="K14" s="5">
        <v>78.8647649011856</v>
      </c>
      <c r="L14" s="32"/>
    </row>
    <row r="15" spans="2:12" ht="15.6" thickBot="1">
      <c r="B15" s="31"/>
      <c r="C15" s="45" t="s">
        <v>5</v>
      </c>
      <c r="D15" s="45" t="s">
        <v>27</v>
      </c>
      <c r="E15" s="45" t="s">
        <v>2</v>
      </c>
      <c r="F15" s="5">
        <v>43.13</v>
      </c>
      <c r="G15" s="5">
        <v>43.13000000000001</v>
      </c>
      <c r="H15" s="5">
        <v>43.13</v>
      </c>
      <c r="I15" s="5">
        <v>43.13</v>
      </c>
      <c r="J15" s="5">
        <v>49.93809837039053</v>
      </c>
      <c r="K15" s="5">
        <v>49.93809837039052</v>
      </c>
      <c r="L15" s="32"/>
    </row>
    <row r="16" spans="2:12" ht="15.6" thickBot="1">
      <c r="B16" s="31"/>
      <c r="C16" s="45" t="s">
        <v>5</v>
      </c>
      <c r="D16" s="45" t="s">
        <v>28</v>
      </c>
      <c r="E16" s="45" t="s">
        <v>0</v>
      </c>
      <c r="F16" s="5">
        <v>23.000000000000004</v>
      </c>
      <c r="G16" s="5">
        <v>23</v>
      </c>
      <c r="H16" s="5">
        <v>65.57647058823527</v>
      </c>
      <c r="I16" s="5">
        <v>65.57647058823527</v>
      </c>
      <c r="J16" s="5">
        <v>23</v>
      </c>
      <c r="K16" s="5">
        <v>39.47389003478264</v>
      </c>
      <c r="L16" s="32"/>
    </row>
    <row r="17" spans="2:12" ht="15.6" thickBot="1">
      <c r="B17" s="31"/>
      <c r="C17" s="45" t="s">
        <v>5</v>
      </c>
      <c r="D17" s="45" t="s">
        <v>28</v>
      </c>
      <c r="E17" s="45" t="s">
        <v>1</v>
      </c>
      <c r="F17" s="5">
        <v>23.000000000000004</v>
      </c>
      <c r="G17" s="5">
        <v>23</v>
      </c>
      <c r="H17" s="5">
        <v>23</v>
      </c>
      <c r="I17" s="5">
        <v>23</v>
      </c>
      <c r="J17" s="5">
        <v>22.999999999999996</v>
      </c>
      <c r="K17" s="5">
        <v>23</v>
      </c>
      <c r="L17" s="32"/>
    </row>
    <row r="18" spans="2:12" ht="15.6" thickBot="1">
      <c r="B18" s="31"/>
      <c r="C18" s="45" t="s">
        <v>5</v>
      </c>
      <c r="D18" s="45" t="s">
        <v>28</v>
      </c>
      <c r="E18" s="45" t="s">
        <v>2</v>
      </c>
      <c r="F18" s="5">
        <v>43.13000000000001</v>
      </c>
      <c r="G18" s="5">
        <v>43.13000000000001</v>
      </c>
      <c r="H18" s="5">
        <v>43.13</v>
      </c>
      <c r="I18" s="5">
        <v>43.13</v>
      </c>
      <c r="J18" s="5">
        <v>65.2883355247747</v>
      </c>
      <c r="K18" s="5">
        <v>65.28833552477471</v>
      </c>
      <c r="L18" s="32"/>
    </row>
    <row r="19" spans="2:12" ht="15.6" thickBot="1">
      <c r="B19" s="31"/>
      <c r="C19" s="45" t="s">
        <v>6</v>
      </c>
      <c r="D19" s="45" t="s">
        <v>26</v>
      </c>
      <c r="E19" s="45" t="s">
        <v>0</v>
      </c>
      <c r="F19" s="5">
        <v>44.33002925580016</v>
      </c>
      <c r="G19" s="5">
        <v>41.60788787075657</v>
      </c>
      <c r="H19" s="5">
        <v>35.82603178759236</v>
      </c>
      <c r="I19" s="5">
        <v>36.74980600321768</v>
      </c>
      <c r="J19" s="5">
        <v>29.661564711082356</v>
      </c>
      <c r="K19" s="5">
        <v>24.775706849325818</v>
      </c>
      <c r="L19" s="32"/>
    </row>
    <row r="20" spans="2:12" ht="15.6" thickBot="1">
      <c r="B20" s="31"/>
      <c r="C20" s="45" t="s">
        <v>6</v>
      </c>
      <c r="D20" s="45" t="s">
        <v>26</v>
      </c>
      <c r="E20" s="45" t="s">
        <v>1</v>
      </c>
      <c r="F20" s="5">
        <v>44.345746834724714</v>
      </c>
      <c r="G20" s="5">
        <v>44.3457468347247</v>
      </c>
      <c r="H20" s="5">
        <v>44.34574683472471</v>
      </c>
      <c r="I20" s="5">
        <v>44.34574683472471</v>
      </c>
      <c r="J20" s="5">
        <v>44.345746834724714</v>
      </c>
      <c r="K20" s="5">
        <v>44.345746834724714</v>
      </c>
      <c r="L20" s="32"/>
    </row>
    <row r="21" spans="2:12" ht="15.6" thickBot="1">
      <c r="B21" s="31"/>
      <c r="C21" s="45" t="s">
        <v>6</v>
      </c>
      <c r="D21" s="45" t="s">
        <v>26</v>
      </c>
      <c r="E21" s="45" t="s">
        <v>2</v>
      </c>
      <c r="F21" s="5">
        <v>71.95312500000001</v>
      </c>
      <c r="G21" s="5">
        <v>61.209909476538236</v>
      </c>
      <c r="H21" s="5">
        <v>57.7563738137928</v>
      </c>
      <c r="I21" s="5">
        <v>55.499234705033444</v>
      </c>
      <c r="J21" s="5">
        <v>26.99023995886443</v>
      </c>
      <c r="K21" s="5">
        <v>26.990239958864436</v>
      </c>
      <c r="L21" s="32"/>
    </row>
    <row r="22" spans="2:12" ht="15.6" thickBot="1">
      <c r="B22" s="31"/>
      <c r="C22" s="45" t="s">
        <v>6</v>
      </c>
      <c r="D22" s="45" t="s">
        <v>27</v>
      </c>
      <c r="E22" s="45" t="s">
        <v>0</v>
      </c>
      <c r="F22" s="5">
        <v>61.56788320790781</v>
      </c>
      <c r="G22" s="5">
        <v>67.35062966728957</v>
      </c>
      <c r="H22" s="5">
        <v>52.47783821659661</v>
      </c>
      <c r="I22" s="5">
        <v>44.37539971885276</v>
      </c>
      <c r="J22" s="5">
        <v>47.161813350500765</v>
      </c>
      <c r="K22" s="5">
        <v>47.329455637870645</v>
      </c>
      <c r="L22" s="32"/>
    </row>
    <row r="23" spans="2:12" ht="15.6" thickBot="1">
      <c r="B23" s="31"/>
      <c r="C23" s="45" t="s">
        <v>6</v>
      </c>
      <c r="D23" s="45" t="s">
        <v>27</v>
      </c>
      <c r="E23" s="45" t="s">
        <v>1</v>
      </c>
      <c r="F23" s="5">
        <v>56.33302151955243</v>
      </c>
      <c r="G23" s="5">
        <v>56.333021519552425</v>
      </c>
      <c r="H23" s="5">
        <v>56.333021519552425</v>
      </c>
      <c r="I23" s="5">
        <v>56.33302151955242</v>
      </c>
      <c r="J23" s="5">
        <v>56.333021519552446</v>
      </c>
      <c r="K23" s="5">
        <v>56.33302151955243</v>
      </c>
      <c r="L23" s="32"/>
    </row>
    <row r="24" spans="2:12" ht="15.6" thickBot="1">
      <c r="B24" s="31"/>
      <c r="C24" s="45" t="s">
        <v>6</v>
      </c>
      <c r="D24" s="45" t="s">
        <v>27</v>
      </c>
      <c r="E24" s="45" t="s">
        <v>2</v>
      </c>
      <c r="F24" s="5">
        <v>71.953125</v>
      </c>
      <c r="G24" s="5">
        <v>61.20990947653824</v>
      </c>
      <c r="H24" s="5">
        <v>57.7563738137928</v>
      </c>
      <c r="I24" s="5">
        <v>55.499234705033444</v>
      </c>
      <c r="J24" s="5">
        <v>31.966570701812955</v>
      </c>
      <c r="K24" s="5">
        <v>31.96657070181297</v>
      </c>
      <c r="L24" s="32"/>
    </row>
    <row r="25" spans="2:12" ht="15.6" thickBot="1">
      <c r="B25" s="31"/>
      <c r="C25" s="45" t="s">
        <v>6</v>
      </c>
      <c r="D25" s="45" t="s">
        <v>28</v>
      </c>
      <c r="E25" s="45" t="s">
        <v>0</v>
      </c>
      <c r="F25" s="5">
        <v>78.58069865611532</v>
      </c>
      <c r="G25" s="5">
        <v>77.60021129241704</v>
      </c>
      <c r="H25" s="5">
        <v>45.92665284437602</v>
      </c>
      <c r="I25" s="5">
        <v>39.68333486039098</v>
      </c>
      <c r="J25" s="5">
        <v>43.141193335513</v>
      </c>
      <c r="K25" s="5">
        <v>42.33263437550752</v>
      </c>
      <c r="L25" s="32"/>
    </row>
    <row r="26" spans="2:12" ht="15.6" thickBot="1">
      <c r="B26" s="31"/>
      <c r="C26" s="45" t="s">
        <v>6</v>
      </c>
      <c r="D26" s="45" t="s">
        <v>28</v>
      </c>
      <c r="E26" s="45" t="s">
        <v>1</v>
      </c>
      <c r="F26" s="5">
        <v>81.31062339676608</v>
      </c>
      <c r="G26" s="5">
        <v>81.3106233967661</v>
      </c>
      <c r="H26" s="5">
        <v>81.31062339676609</v>
      </c>
      <c r="I26" s="5">
        <v>81.31062339676606</v>
      </c>
      <c r="J26" s="5">
        <v>81.31062339676609</v>
      </c>
      <c r="K26" s="5">
        <v>81.31062339676608</v>
      </c>
      <c r="L26" s="32"/>
    </row>
    <row r="27" spans="2:12" ht="15.6" thickBot="1">
      <c r="B27" s="31"/>
      <c r="C27" s="45" t="s">
        <v>6</v>
      </c>
      <c r="D27" s="45" t="s">
        <v>28</v>
      </c>
      <c r="E27" s="45" t="s">
        <v>2</v>
      </c>
      <c r="F27" s="5">
        <v>71.953125</v>
      </c>
      <c r="G27" s="5">
        <v>61.20990947653825</v>
      </c>
      <c r="H27" s="5">
        <v>57.75637381379279</v>
      </c>
      <c r="I27" s="5">
        <v>55.49923470503345</v>
      </c>
      <c r="J27" s="5">
        <v>55.043951003536236</v>
      </c>
      <c r="K27" s="5">
        <v>55.04395100353625</v>
      </c>
      <c r="L27" s="32"/>
    </row>
    <row r="28" spans="2:12" ht="15.6" thickBot="1">
      <c r="B28" s="31"/>
      <c r="C28" s="45" t="s">
        <v>7</v>
      </c>
      <c r="D28" s="45" t="s">
        <v>26</v>
      </c>
      <c r="E28" s="45" t="s">
        <v>0</v>
      </c>
      <c r="F28" s="5">
        <v>52.87971890287006</v>
      </c>
      <c r="G28" s="5">
        <v>51.70534881428669</v>
      </c>
      <c r="H28" s="5">
        <v>44.708317492337414</v>
      </c>
      <c r="I28" s="5">
        <v>39.689050383598484</v>
      </c>
      <c r="J28" s="5">
        <v>35.64194105905792</v>
      </c>
      <c r="K28" s="5">
        <v>31.15707080227729</v>
      </c>
      <c r="L28" s="32"/>
    </row>
    <row r="29" spans="2:12" ht="15.6" thickBot="1">
      <c r="B29" s="31"/>
      <c r="C29" s="45" t="s">
        <v>7</v>
      </c>
      <c r="D29" s="45" t="s">
        <v>26</v>
      </c>
      <c r="E29" s="45" t="s">
        <v>1</v>
      </c>
      <c r="F29" s="5">
        <v>53.76305064654119</v>
      </c>
      <c r="G29" s="5">
        <v>53.76305064654118</v>
      </c>
      <c r="H29" s="5">
        <v>53.763050646541195</v>
      </c>
      <c r="I29" s="5">
        <v>53.76305064654119</v>
      </c>
      <c r="J29" s="5">
        <v>53.76305064654117</v>
      </c>
      <c r="K29" s="5">
        <v>53.76305064654118</v>
      </c>
      <c r="L29" s="32"/>
    </row>
    <row r="30" spans="2:12" ht="15.6" thickBot="1">
      <c r="B30" s="31"/>
      <c r="C30" s="45" t="s">
        <v>7</v>
      </c>
      <c r="D30" s="45" t="s">
        <v>26</v>
      </c>
      <c r="E30" s="45" t="s">
        <v>2</v>
      </c>
      <c r="F30" s="5">
        <v>44.8</v>
      </c>
      <c r="G30" s="5">
        <v>44.79999999999999</v>
      </c>
      <c r="H30" s="5">
        <v>44.800000000000004</v>
      </c>
      <c r="I30" s="5">
        <v>44.8</v>
      </c>
      <c r="J30" s="5">
        <v>27.628408307061477</v>
      </c>
      <c r="K30" s="5">
        <v>27.62840830706148</v>
      </c>
      <c r="L30" s="32"/>
    </row>
    <row r="31" spans="2:12" ht="15.6" thickBot="1">
      <c r="B31" s="31"/>
      <c r="C31" s="45" t="s">
        <v>7</v>
      </c>
      <c r="D31" s="45" t="s">
        <v>27</v>
      </c>
      <c r="E31" s="45" t="s">
        <v>0</v>
      </c>
      <c r="F31" s="5">
        <v>41.43367612272022</v>
      </c>
      <c r="G31" s="5">
        <v>78.21543127036917</v>
      </c>
      <c r="H31" s="5">
        <v>81.85432728713859</v>
      </c>
      <c r="I31" s="5">
        <v>99.79877963406103</v>
      </c>
      <c r="J31" s="5">
        <v>98.15122747300295</v>
      </c>
      <c r="K31" s="5">
        <v>71.53273837029558</v>
      </c>
      <c r="L31" s="32"/>
    </row>
    <row r="32" spans="2:12" ht="15.6" thickBot="1">
      <c r="B32" s="31"/>
      <c r="C32" s="45" t="s">
        <v>7</v>
      </c>
      <c r="D32" s="45" t="s">
        <v>27</v>
      </c>
      <c r="E32" s="45" t="s">
        <v>1</v>
      </c>
      <c r="F32" s="5">
        <v>46.843643894090064</v>
      </c>
      <c r="G32" s="5">
        <v>46.84364389409007</v>
      </c>
      <c r="H32" s="5">
        <v>46.84364389409008</v>
      </c>
      <c r="I32" s="5">
        <v>46.84364389409007</v>
      </c>
      <c r="J32" s="5">
        <v>46.843643894090064</v>
      </c>
      <c r="K32" s="5">
        <v>46.843643894090064</v>
      </c>
      <c r="L32" s="32"/>
    </row>
    <row r="33" spans="2:12" ht="15.6" thickBot="1">
      <c r="B33" s="31"/>
      <c r="C33" s="45" t="s">
        <v>7</v>
      </c>
      <c r="D33" s="45" t="s">
        <v>27</v>
      </c>
      <c r="E33" s="45" t="s">
        <v>2</v>
      </c>
      <c r="F33" s="5">
        <v>44.8</v>
      </c>
      <c r="G33" s="5">
        <v>44.8</v>
      </c>
      <c r="H33" s="5">
        <v>44.800000000000004</v>
      </c>
      <c r="I33" s="5">
        <v>44.800000000000004</v>
      </c>
      <c r="J33" s="5">
        <v>38.6931791510437</v>
      </c>
      <c r="K33" s="5">
        <v>38.69317915104371</v>
      </c>
      <c r="L33" s="32"/>
    </row>
    <row r="34" spans="2:12" ht="15.6" thickBot="1">
      <c r="B34" s="31"/>
      <c r="C34" s="45" t="s">
        <v>7</v>
      </c>
      <c r="D34" s="45" t="s">
        <v>28</v>
      </c>
      <c r="E34" s="45" t="s">
        <v>0</v>
      </c>
      <c r="F34" s="5">
        <v>137.64456199580664</v>
      </c>
      <c r="G34" s="5">
        <v>83.64142823886014</v>
      </c>
      <c r="H34" s="5">
        <v>83.64142823886014</v>
      </c>
      <c r="I34" s="5">
        <v>85.65833817547949</v>
      </c>
      <c r="J34" s="5">
        <v>83.0154802887768</v>
      </c>
      <c r="K34" s="5">
        <v>61.11541678653253</v>
      </c>
      <c r="L34" s="32"/>
    </row>
    <row r="35" spans="2:12" ht="15.6" thickBot="1">
      <c r="B35" s="31"/>
      <c r="C35" s="45" t="s">
        <v>7</v>
      </c>
      <c r="D35" s="45" t="s">
        <v>28</v>
      </c>
      <c r="E35" s="45" t="s">
        <v>1</v>
      </c>
      <c r="F35" s="5">
        <v>141.1138820833867</v>
      </c>
      <c r="G35" s="5">
        <v>141.1138820833867</v>
      </c>
      <c r="H35" s="5">
        <v>141.1138820833867</v>
      </c>
      <c r="I35" s="5">
        <v>141.11388208338673</v>
      </c>
      <c r="J35" s="5">
        <v>141.1138820833867</v>
      </c>
      <c r="K35" s="5">
        <v>141.1138820833867</v>
      </c>
      <c r="L35" s="32"/>
    </row>
    <row r="36" spans="2:12" ht="15.6" thickBot="1">
      <c r="B36" s="31"/>
      <c r="C36" s="45" t="s">
        <v>7</v>
      </c>
      <c r="D36" s="45" t="s">
        <v>28</v>
      </c>
      <c r="E36" s="45" t="s">
        <v>2</v>
      </c>
      <c r="F36" s="5">
        <v>44.8</v>
      </c>
      <c r="G36" s="5">
        <v>44.800000000000004</v>
      </c>
      <c r="H36" s="5">
        <v>44.800000000000004</v>
      </c>
      <c r="I36" s="5">
        <v>44.8</v>
      </c>
      <c r="J36" s="5">
        <v>68.14731554733697</v>
      </c>
      <c r="K36" s="5">
        <v>68.14731554733697</v>
      </c>
      <c r="L36" s="32"/>
    </row>
    <row r="37" spans="2:12" ht="15.6" thickBot="1">
      <c r="B37" s="31"/>
      <c r="C37" s="45" t="s">
        <v>8</v>
      </c>
      <c r="D37" s="45" t="s">
        <v>27</v>
      </c>
      <c r="E37" s="45" t="s">
        <v>0</v>
      </c>
      <c r="F37" s="5">
        <v>34.812489351320124</v>
      </c>
      <c r="G37" s="5">
        <v>34.818760510462084</v>
      </c>
      <c r="H37" s="5">
        <v>35.04390036551075</v>
      </c>
      <c r="I37" s="5">
        <v>36.702335628787345</v>
      </c>
      <c r="J37" s="5">
        <v>35.2459037657545</v>
      </c>
      <c r="K37" s="5">
        <v>35.75051890812749</v>
      </c>
      <c r="L37" s="32"/>
    </row>
    <row r="38" spans="2:12" ht="15.6" thickBot="1">
      <c r="B38" s="31"/>
      <c r="C38" s="45" t="s">
        <v>8</v>
      </c>
      <c r="D38" s="45" t="s">
        <v>27</v>
      </c>
      <c r="E38" s="45" t="s">
        <v>1</v>
      </c>
      <c r="F38" s="5">
        <v>34.76073030025676</v>
      </c>
      <c r="G38" s="5">
        <v>34.76073030025675</v>
      </c>
      <c r="H38" s="5">
        <v>34.76073030025675</v>
      </c>
      <c r="I38" s="5">
        <v>34.76073030025676</v>
      </c>
      <c r="J38" s="5">
        <v>34.760730300256746</v>
      </c>
      <c r="K38" s="5">
        <v>34.76073030025675</v>
      </c>
      <c r="L38" s="32"/>
    </row>
    <row r="39" spans="2:12" ht="15.6" thickBot="1">
      <c r="B39" s="31"/>
      <c r="C39" s="45" t="s">
        <v>8</v>
      </c>
      <c r="D39" s="45" t="s">
        <v>27</v>
      </c>
      <c r="E39" s="45" t="s">
        <v>2</v>
      </c>
      <c r="F39" s="5">
        <v>39.25511919369291</v>
      </c>
      <c r="G39" s="5">
        <v>39.25511919369291</v>
      </c>
      <c r="H39" s="5">
        <v>39.25511919369292</v>
      </c>
      <c r="I39" s="5">
        <v>39.25511919369291</v>
      </c>
      <c r="J39" s="5">
        <v>39.25511919369291</v>
      </c>
      <c r="K39" s="5">
        <v>39.25511919369292</v>
      </c>
      <c r="L39" s="32"/>
    </row>
    <row r="40" spans="2:12" ht="15.6" thickBot="1">
      <c r="B40" s="31"/>
      <c r="C40" s="45" t="s">
        <v>9</v>
      </c>
      <c r="D40" s="45" t="s">
        <v>26</v>
      </c>
      <c r="E40" s="45" t="s">
        <v>0</v>
      </c>
      <c r="F40" s="5">
        <v>44.72930557723233</v>
      </c>
      <c r="G40" s="5">
        <v>41.60788787075657</v>
      </c>
      <c r="H40" s="5">
        <v>35.82603178759237</v>
      </c>
      <c r="I40" s="5">
        <v>36.749806003217685</v>
      </c>
      <c r="J40" s="5">
        <v>29.661564711082356</v>
      </c>
      <c r="K40" s="5">
        <v>24.775706849325818</v>
      </c>
      <c r="L40" s="32"/>
    </row>
    <row r="41" spans="2:12" ht="15.6" thickBot="1">
      <c r="B41" s="31"/>
      <c r="C41" s="45" t="s">
        <v>9</v>
      </c>
      <c r="D41" s="45" t="s">
        <v>26</v>
      </c>
      <c r="E41" s="45" t="s">
        <v>1</v>
      </c>
      <c r="F41" s="5">
        <v>45.49522911778164</v>
      </c>
      <c r="G41" s="5">
        <v>45.49522911778163</v>
      </c>
      <c r="H41" s="5">
        <v>45.49522911778165</v>
      </c>
      <c r="I41" s="5">
        <v>45.495229117781626</v>
      </c>
      <c r="J41" s="5">
        <v>45.49522911778163</v>
      </c>
      <c r="K41" s="5">
        <v>45.49522911778162</v>
      </c>
      <c r="L41" s="32"/>
    </row>
    <row r="42" spans="2:12" ht="15.6" thickBot="1">
      <c r="B42" s="31"/>
      <c r="C42" s="45" t="s">
        <v>9</v>
      </c>
      <c r="D42" s="45" t="s">
        <v>26</v>
      </c>
      <c r="E42" s="45" t="s">
        <v>2</v>
      </c>
      <c r="F42" s="5">
        <v>66</v>
      </c>
      <c r="G42" s="5">
        <v>61.20990947653826</v>
      </c>
      <c r="H42" s="5">
        <v>57.7563738137928</v>
      </c>
      <c r="I42" s="5">
        <v>55.499234705033466</v>
      </c>
      <c r="J42" s="5">
        <v>26.990239958864432</v>
      </c>
      <c r="K42" s="5">
        <v>26.990239958864432</v>
      </c>
      <c r="L42" s="32"/>
    </row>
    <row r="43" spans="2:12" ht="15.6" thickBot="1">
      <c r="B43" s="31"/>
      <c r="C43" s="45" t="s">
        <v>9</v>
      </c>
      <c r="D43" s="45" t="s">
        <v>27</v>
      </c>
      <c r="E43" s="45" t="s">
        <v>0</v>
      </c>
      <c r="F43" s="5">
        <v>63.6447085293598</v>
      </c>
      <c r="G43" s="5">
        <v>67.35062966728955</v>
      </c>
      <c r="H43" s="5">
        <v>52.47783821659661</v>
      </c>
      <c r="I43" s="5">
        <v>44.37539971885276</v>
      </c>
      <c r="J43" s="5">
        <v>47.16181335050078</v>
      </c>
      <c r="K43" s="5">
        <v>47.32945563787062</v>
      </c>
      <c r="L43" s="32"/>
    </row>
    <row r="44" spans="2:12" ht="15.6" thickBot="1">
      <c r="B44" s="31"/>
      <c r="C44" s="45" t="s">
        <v>9</v>
      </c>
      <c r="D44" s="45" t="s">
        <v>27</v>
      </c>
      <c r="E44" s="45" t="s">
        <v>1</v>
      </c>
      <c r="F44" s="5">
        <v>66.32712806186049</v>
      </c>
      <c r="G44" s="5">
        <v>66.32712806186048</v>
      </c>
      <c r="H44" s="5">
        <v>66.32712806186049</v>
      </c>
      <c r="I44" s="5">
        <v>66.32712806186046</v>
      </c>
      <c r="J44" s="5">
        <v>66.32712806186046</v>
      </c>
      <c r="K44" s="5">
        <v>66.32712806186048</v>
      </c>
      <c r="L44" s="32"/>
    </row>
    <row r="45" spans="2:12" ht="15.6" thickBot="1">
      <c r="B45" s="31"/>
      <c r="C45" s="45" t="s">
        <v>9</v>
      </c>
      <c r="D45" s="45" t="s">
        <v>27</v>
      </c>
      <c r="E45" s="45" t="s">
        <v>2</v>
      </c>
      <c r="F45" s="5">
        <v>66</v>
      </c>
      <c r="G45" s="5">
        <v>61.20990947653825</v>
      </c>
      <c r="H45" s="5">
        <v>57.75637381379279</v>
      </c>
      <c r="I45" s="5">
        <v>55.49923470503346</v>
      </c>
      <c r="J45" s="5">
        <v>31.966570701812966</v>
      </c>
      <c r="K45" s="5">
        <v>31.966570701812962</v>
      </c>
      <c r="L45" s="32"/>
    </row>
    <row r="46" spans="2:12" ht="15.6" thickBot="1">
      <c r="B46" s="31"/>
      <c r="C46" s="45" t="s">
        <v>9</v>
      </c>
      <c r="D46" s="45" t="s">
        <v>28</v>
      </c>
      <c r="E46" s="45" t="s">
        <v>0</v>
      </c>
      <c r="F46" s="5">
        <v>72.52566182488144</v>
      </c>
      <c r="G46" s="5">
        <v>77.60021129241704</v>
      </c>
      <c r="H46" s="5">
        <v>45.92665284437602</v>
      </c>
      <c r="I46" s="5">
        <v>39.683334860390985</v>
      </c>
      <c r="J46" s="5">
        <v>43.14119333551301</v>
      </c>
      <c r="K46" s="5">
        <v>42.3326343755075</v>
      </c>
      <c r="L46" s="32"/>
    </row>
    <row r="47" spans="2:12" ht="15.6" thickBot="1">
      <c r="B47" s="31"/>
      <c r="C47" s="45" t="s">
        <v>9</v>
      </c>
      <c r="D47" s="45" t="s">
        <v>28</v>
      </c>
      <c r="E47" s="45" t="s">
        <v>1</v>
      </c>
      <c r="F47" s="5">
        <v>78.40890700811046</v>
      </c>
      <c r="G47" s="5">
        <v>78.40890700811046</v>
      </c>
      <c r="H47" s="5">
        <v>78.40890700811048</v>
      </c>
      <c r="I47" s="5">
        <v>78.40890700811048</v>
      </c>
      <c r="J47" s="5">
        <v>78.40890700811046</v>
      </c>
      <c r="K47" s="5">
        <v>78.40890700811045</v>
      </c>
      <c r="L47" s="32"/>
    </row>
    <row r="48" spans="2:12" ht="15.6" thickBot="1">
      <c r="B48" s="31"/>
      <c r="C48" s="45" t="s">
        <v>9</v>
      </c>
      <c r="D48" s="45" t="s">
        <v>28</v>
      </c>
      <c r="E48" s="45" t="s">
        <v>2</v>
      </c>
      <c r="F48" s="5">
        <v>66.00000000000001</v>
      </c>
      <c r="G48" s="5">
        <v>61.209909476538236</v>
      </c>
      <c r="H48" s="5">
        <v>57.756373813792806</v>
      </c>
      <c r="I48" s="5">
        <v>55.49923470503346</v>
      </c>
      <c r="J48" s="5">
        <v>55.043951003536236</v>
      </c>
      <c r="K48" s="5">
        <v>55.04395100353622</v>
      </c>
      <c r="L48" s="32"/>
    </row>
    <row r="49" spans="2:12" ht="15.6" thickBot="1">
      <c r="B49" s="31"/>
      <c r="C49" s="45" t="s">
        <v>10</v>
      </c>
      <c r="D49" s="45" t="s">
        <v>26</v>
      </c>
      <c r="E49" s="45" t="s">
        <v>0</v>
      </c>
      <c r="F49" s="5">
        <v>56.740454032267344</v>
      </c>
      <c r="G49" s="5">
        <v>50.96344193941421</v>
      </c>
      <c r="H49" s="5">
        <v>49.52999019642328</v>
      </c>
      <c r="I49" s="5">
        <v>44.17791555775515</v>
      </c>
      <c r="J49" s="5">
        <v>41.40685479509981</v>
      </c>
      <c r="K49" s="5">
        <v>36.299728042581606</v>
      </c>
      <c r="L49" s="32"/>
    </row>
    <row r="50" spans="2:12" ht="15.6" thickBot="1">
      <c r="B50" s="31"/>
      <c r="C50" s="45" t="s">
        <v>10</v>
      </c>
      <c r="D50" s="45" t="s">
        <v>26</v>
      </c>
      <c r="E50" s="45" t="s">
        <v>1</v>
      </c>
      <c r="F50" s="5">
        <v>57.50153449872715</v>
      </c>
      <c r="G50" s="5">
        <v>57.50153449872715</v>
      </c>
      <c r="H50" s="5">
        <v>57.50153449872717</v>
      </c>
      <c r="I50" s="5">
        <v>57.50153449872715</v>
      </c>
      <c r="J50" s="5">
        <v>57.50153449872716</v>
      </c>
      <c r="K50" s="5">
        <v>57.50153449872715</v>
      </c>
      <c r="L50" s="32"/>
    </row>
    <row r="51" spans="2:12" ht="15.6" thickBot="1">
      <c r="B51" s="31"/>
      <c r="C51" s="45" t="s">
        <v>10</v>
      </c>
      <c r="D51" s="45" t="s">
        <v>26</v>
      </c>
      <c r="E51" s="45" t="s">
        <v>2</v>
      </c>
      <c r="F51" s="5">
        <v>70.00000000000001</v>
      </c>
      <c r="G51" s="5">
        <v>70.00000000000001</v>
      </c>
      <c r="H51" s="5">
        <v>70</v>
      </c>
      <c r="I51" s="5">
        <v>70</v>
      </c>
      <c r="J51" s="5">
        <v>35.027427475412054</v>
      </c>
      <c r="K51" s="5">
        <v>35.027427475412054</v>
      </c>
      <c r="L51" s="32"/>
    </row>
    <row r="52" spans="2:12" ht="15.6" thickBot="1">
      <c r="B52" s="31"/>
      <c r="C52" s="45" t="s">
        <v>10</v>
      </c>
      <c r="D52" s="45" t="s">
        <v>27</v>
      </c>
      <c r="E52" s="45" t="s">
        <v>0</v>
      </c>
      <c r="F52" s="5">
        <v>101.25569320418937</v>
      </c>
      <c r="G52" s="5">
        <v>76.16074077677023</v>
      </c>
      <c r="H52" s="5">
        <v>58.39264720900947</v>
      </c>
      <c r="I52" s="5">
        <v>46.06657401837997</v>
      </c>
      <c r="J52" s="5">
        <v>46.63207515463105</v>
      </c>
      <c r="K52" s="5">
        <v>38.42596515733625</v>
      </c>
      <c r="L52" s="32"/>
    </row>
    <row r="53" spans="2:12" ht="15.6" thickBot="1">
      <c r="B53" s="31"/>
      <c r="C53" s="45" t="s">
        <v>10</v>
      </c>
      <c r="D53" s="45" t="s">
        <v>27</v>
      </c>
      <c r="E53" s="45" t="s">
        <v>1</v>
      </c>
      <c r="F53" s="5">
        <v>102.00891737215731</v>
      </c>
      <c r="G53" s="5">
        <v>102.00891737215727</v>
      </c>
      <c r="H53" s="5">
        <v>102.00891737215726</v>
      </c>
      <c r="I53" s="5">
        <v>102.00891737215726</v>
      </c>
      <c r="J53" s="5">
        <v>102.00891737215726</v>
      </c>
      <c r="K53" s="5">
        <v>102.00891737215726</v>
      </c>
      <c r="L53" s="32"/>
    </row>
    <row r="54" spans="2:12" ht="15.6" thickBot="1">
      <c r="B54" s="31"/>
      <c r="C54" s="45" t="s">
        <v>10</v>
      </c>
      <c r="D54" s="45" t="s">
        <v>27</v>
      </c>
      <c r="E54" s="45" t="s">
        <v>2</v>
      </c>
      <c r="F54" s="5">
        <v>70.00000000000001</v>
      </c>
      <c r="G54" s="5">
        <v>70</v>
      </c>
      <c r="H54" s="5">
        <v>70</v>
      </c>
      <c r="I54" s="5">
        <v>70.00000000000001</v>
      </c>
      <c r="J54" s="5">
        <v>53.74057672131583</v>
      </c>
      <c r="K54" s="5">
        <v>53.74057672131584</v>
      </c>
      <c r="L54" s="32"/>
    </row>
    <row r="55" spans="2:12" ht="15.6" thickBot="1">
      <c r="B55" s="31"/>
      <c r="C55" s="45" t="s">
        <v>10</v>
      </c>
      <c r="D55" s="45" t="s">
        <v>28</v>
      </c>
      <c r="E55" s="45" t="s">
        <v>0</v>
      </c>
      <c r="F55" s="5">
        <v>141.8945546770402</v>
      </c>
      <c r="G55" s="5">
        <v>116.24083590018564</v>
      </c>
      <c r="H55" s="5">
        <v>103.58050409997462</v>
      </c>
      <c r="I55" s="5">
        <v>87.65591247813798</v>
      </c>
      <c r="J55" s="5">
        <v>97.51739538712178</v>
      </c>
      <c r="K55" s="5">
        <v>83.08591153978409</v>
      </c>
      <c r="L55" s="32"/>
    </row>
    <row r="56" spans="2:12" ht="15.6" thickBot="1">
      <c r="B56" s="31"/>
      <c r="C56" s="45" t="s">
        <v>10</v>
      </c>
      <c r="D56" s="45" t="s">
        <v>28</v>
      </c>
      <c r="E56" s="45" t="s">
        <v>1</v>
      </c>
      <c r="F56" s="5">
        <v>141.89476461108353</v>
      </c>
      <c r="G56" s="5">
        <v>141.89476461108353</v>
      </c>
      <c r="H56" s="5">
        <v>141.8947646110835</v>
      </c>
      <c r="I56" s="5">
        <v>141.8947646110835</v>
      </c>
      <c r="J56" s="5">
        <v>141.89476461108347</v>
      </c>
      <c r="K56" s="5">
        <v>141.8947646110835</v>
      </c>
      <c r="L56" s="32"/>
    </row>
    <row r="57" spans="2:12" ht="15.6" thickBot="1">
      <c r="B57" s="31"/>
      <c r="C57" s="45" t="s">
        <v>10</v>
      </c>
      <c r="D57" s="45" t="s">
        <v>28</v>
      </c>
      <c r="E57" s="45" t="s">
        <v>2</v>
      </c>
      <c r="F57" s="5">
        <v>70</v>
      </c>
      <c r="G57" s="5">
        <v>70</v>
      </c>
      <c r="H57" s="5">
        <v>70</v>
      </c>
      <c r="I57" s="5">
        <v>70.00000000000001</v>
      </c>
      <c r="J57" s="5">
        <v>83.75624184192625</v>
      </c>
      <c r="K57" s="5">
        <v>83.75624184192627</v>
      </c>
      <c r="L57" s="32"/>
    </row>
    <row r="58" spans="2:12" ht="15.6" thickBot="1">
      <c r="B58" s="31"/>
      <c r="C58" s="45" t="s">
        <v>11</v>
      </c>
      <c r="D58" s="45" t="s">
        <v>26</v>
      </c>
      <c r="E58" s="45" t="s">
        <v>0</v>
      </c>
      <c r="F58" s="5">
        <v>58.60869585474966</v>
      </c>
      <c r="G58" s="5">
        <v>50.963441939414196</v>
      </c>
      <c r="H58" s="5">
        <v>49.52999019642326</v>
      </c>
      <c r="I58" s="5">
        <v>44.17791555775515</v>
      </c>
      <c r="J58" s="5">
        <v>41.406854795099804</v>
      </c>
      <c r="K58" s="5">
        <v>36.29972804258162</v>
      </c>
      <c r="L58" s="32"/>
    </row>
    <row r="59" spans="2:12" ht="15.6" thickBot="1">
      <c r="B59" s="31"/>
      <c r="C59" s="45" t="s">
        <v>11</v>
      </c>
      <c r="D59" s="45" t="s">
        <v>26</v>
      </c>
      <c r="E59" s="45" t="s">
        <v>1</v>
      </c>
      <c r="F59" s="5">
        <v>58.612078724837936</v>
      </c>
      <c r="G59" s="5">
        <v>58.61207872483794</v>
      </c>
      <c r="H59" s="5">
        <v>58.61207872483796</v>
      </c>
      <c r="I59" s="5">
        <v>58.612078724837936</v>
      </c>
      <c r="J59" s="5">
        <v>58.61207872483793</v>
      </c>
      <c r="K59" s="5">
        <v>58.61207872483796</v>
      </c>
      <c r="L59" s="32"/>
    </row>
    <row r="60" spans="2:12" ht="15.6" thickBot="1">
      <c r="B60" s="31"/>
      <c r="C60" s="45" t="s">
        <v>11</v>
      </c>
      <c r="D60" s="45" t="s">
        <v>26</v>
      </c>
      <c r="E60" s="45" t="s">
        <v>2</v>
      </c>
      <c r="F60" s="5">
        <v>70.00000000000001</v>
      </c>
      <c r="G60" s="5">
        <v>70.00000000000001</v>
      </c>
      <c r="H60" s="5">
        <v>70.00000000000001</v>
      </c>
      <c r="I60" s="5">
        <v>70</v>
      </c>
      <c r="J60" s="5">
        <v>35.02742747541205</v>
      </c>
      <c r="K60" s="5">
        <v>35.027427475412054</v>
      </c>
      <c r="L60" s="32"/>
    </row>
    <row r="61" spans="2:12" ht="15.6" thickBot="1">
      <c r="B61" s="31"/>
      <c r="C61" s="45" t="s">
        <v>11</v>
      </c>
      <c r="D61" s="45" t="s">
        <v>27</v>
      </c>
      <c r="E61" s="45" t="s">
        <v>0</v>
      </c>
      <c r="F61" s="5">
        <v>98.8560623854584</v>
      </c>
      <c r="G61" s="5">
        <v>76.16074077677023</v>
      </c>
      <c r="H61" s="5">
        <v>58.39264720900948</v>
      </c>
      <c r="I61" s="5">
        <v>46.06657401837998</v>
      </c>
      <c r="J61" s="5">
        <v>46.63207515463106</v>
      </c>
      <c r="K61" s="5">
        <v>38.425965157336236</v>
      </c>
      <c r="L61" s="32"/>
    </row>
    <row r="62" spans="2:12" ht="15.6" thickBot="1">
      <c r="B62" s="31"/>
      <c r="C62" s="45" t="s">
        <v>11</v>
      </c>
      <c r="D62" s="45" t="s">
        <v>27</v>
      </c>
      <c r="E62" s="45" t="s">
        <v>1</v>
      </c>
      <c r="F62" s="5">
        <v>98.38066982027124</v>
      </c>
      <c r="G62" s="5">
        <v>98.38066982027121</v>
      </c>
      <c r="H62" s="5">
        <v>98.38066982027125</v>
      </c>
      <c r="I62" s="5">
        <v>98.38066982027122</v>
      </c>
      <c r="J62" s="5">
        <v>98.38066982027122</v>
      </c>
      <c r="K62" s="5">
        <v>98.38066982027124</v>
      </c>
      <c r="L62" s="32"/>
    </row>
    <row r="63" spans="2:12" ht="15.6" thickBot="1">
      <c r="B63" s="31"/>
      <c r="C63" s="45" t="s">
        <v>11</v>
      </c>
      <c r="D63" s="45" t="s">
        <v>27</v>
      </c>
      <c r="E63" s="45" t="s">
        <v>2</v>
      </c>
      <c r="F63" s="5">
        <v>70.00000000000001</v>
      </c>
      <c r="G63" s="5">
        <v>70.00000000000001</v>
      </c>
      <c r="H63" s="5">
        <v>70</v>
      </c>
      <c r="I63" s="5">
        <v>69.99999999999999</v>
      </c>
      <c r="J63" s="5">
        <v>53.74057672131584</v>
      </c>
      <c r="K63" s="5">
        <v>53.74057672131585</v>
      </c>
      <c r="L63" s="32"/>
    </row>
    <row r="64" spans="2:12" ht="15.6" thickBot="1">
      <c r="B64" s="31"/>
      <c r="C64" s="45" t="s">
        <v>11</v>
      </c>
      <c r="D64" s="45" t="s">
        <v>28</v>
      </c>
      <c r="E64" s="45" t="s">
        <v>0</v>
      </c>
      <c r="F64" s="5">
        <v>133.42181177117942</v>
      </c>
      <c r="G64" s="5">
        <v>116.24083590018563</v>
      </c>
      <c r="H64" s="5">
        <v>103.58050409997462</v>
      </c>
      <c r="I64" s="5">
        <v>87.65591247813796</v>
      </c>
      <c r="J64" s="5">
        <v>97.51739538712172</v>
      </c>
      <c r="K64" s="5">
        <v>83.0859115397841</v>
      </c>
      <c r="L64" s="32"/>
    </row>
    <row r="65" spans="2:12" ht="15.6" thickBot="1">
      <c r="B65" s="31"/>
      <c r="C65" s="45" t="s">
        <v>11</v>
      </c>
      <c r="D65" s="45" t="s">
        <v>28</v>
      </c>
      <c r="E65" s="45" t="s">
        <v>1</v>
      </c>
      <c r="F65" s="5">
        <v>133.4834652887673</v>
      </c>
      <c r="G65" s="5">
        <v>133.48346528876732</v>
      </c>
      <c r="H65" s="5">
        <v>133.48346528876732</v>
      </c>
      <c r="I65" s="5">
        <v>133.48346528876735</v>
      </c>
      <c r="J65" s="5">
        <v>133.48346528876732</v>
      </c>
      <c r="K65" s="5">
        <v>133.48346528876732</v>
      </c>
      <c r="L65" s="32"/>
    </row>
    <row r="66" spans="2:12" ht="15.6" thickBot="1">
      <c r="B66" s="31"/>
      <c r="C66" s="45" t="s">
        <v>11</v>
      </c>
      <c r="D66" s="45" t="s">
        <v>28</v>
      </c>
      <c r="E66" s="45" t="s">
        <v>2</v>
      </c>
      <c r="F66" s="5">
        <v>69.99999999999999</v>
      </c>
      <c r="G66" s="5">
        <v>70</v>
      </c>
      <c r="H66" s="5">
        <v>70</v>
      </c>
      <c r="I66" s="5">
        <v>70</v>
      </c>
      <c r="J66" s="5">
        <v>83.75624184192627</v>
      </c>
      <c r="K66" s="5">
        <v>83.75624184192628</v>
      </c>
      <c r="L66" s="32"/>
    </row>
    <row r="67" spans="2:12" ht="15.6" thickBot="1">
      <c r="B67" s="31"/>
      <c r="C67" s="45" t="s">
        <v>12</v>
      </c>
      <c r="D67" s="45" t="s">
        <v>28</v>
      </c>
      <c r="E67" s="45" t="s">
        <v>0</v>
      </c>
      <c r="F67" s="5">
        <v>85.20495282700541</v>
      </c>
      <c r="G67" s="5">
        <v>85.00043572482753</v>
      </c>
      <c r="H67" s="5">
        <v>84.28444217529669</v>
      </c>
      <c r="I67" s="5">
        <v>82.91658535443676</v>
      </c>
      <c r="J67" s="5">
        <v>80.64488728150839</v>
      </c>
      <c r="K67" s="5">
        <v>82.3882398240229</v>
      </c>
      <c r="L67" s="32"/>
    </row>
    <row r="68" spans="2:12" ht="15.6" thickBot="1">
      <c r="B68" s="31"/>
      <c r="C68" s="45" t="s">
        <v>12</v>
      </c>
      <c r="D68" s="45" t="s">
        <v>28</v>
      </c>
      <c r="E68" s="45" t="s">
        <v>1</v>
      </c>
      <c r="F68" s="5">
        <v>85.35851752798987</v>
      </c>
      <c r="G68" s="5">
        <v>85.35851752798986</v>
      </c>
      <c r="H68" s="5">
        <v>85.35851752798987</v>
      </c>
      <c r="I68" s="5">
        <v>85.35851752798986</v>
      </c>
      <c r="J68" s="5">
        <v>85.35851752798987</v>
      </c>
      <c r="K68" s="5">
        <v>85.35851752798986</v>
      </c>
      <c r="L68" s="32"/>
    </row>
    <row r="69" spans="2:12" ht="15.6" thickBot="1">
      <c r="B69" s="31"/>
      <c r="C69" s="45" t="s">
        <v>12</v>
      </c>
      <c r="D69" s="45" t="s">
        <v>28</v>
      </c>
      <c r="E69" s="45" t="s">
        <v>2</v>
      </c>
      <c r="F69" s="5">
        <v>65.1</v>
      </c>
      <c r="G69" s="5">
        <v>65.1</v>
      </c>
      <c r="H69" s="5">
        <v>65.09999999999998</v>
      </c>
      <c r="I69" s="5">
        <v>65.10000000000001</v>
      </c>
      <c r="J69" s="5">
        <v>113.19598490746485</v>
      </c>
      <c r="K69" s="5">
        <v>113.19598490746485</v>
      </c>
      <c r="L69" s="32"/>
    </row>
    <row r="70" spans="2:12" ht="15.6" thickBot="1"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5"/>
    </row>
  </sheetData>
  <mergeCells count="3">
    <mergeCell ref="C3:K3"/>
    <mergeCell ref="C4:K4"/>
    <mergeCell ref="C6:K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 topLeftCell="A1"/>
  </sheetViews>
  <sheetFormatPr defaultColWidth="8.8515625" defaultRowHeight="15"/>
  <cols>
    <col min="1" max="2" width="2.7109375" style="3" customWidth="1"/>
    <col min="3" max="3" width="14.7109375" style="3" bestFit="1" customWidth="1"/>
    <col min="4" max="9" width="8.8515625" style="3" customWidth="1"/>
    <col min="10" max="10" width="2.7109375" style="3" customWidth="1"/>
    <col min="11" max="16384" width="8.8515625" style="3" customWidth="1"/>
  </cols>
  <sheetData>
    <row r="1" ht="15.6" thickBot="1"/>
    <row r="2" spans="2:10" ht="15">
      <c r="B2" s="28"/>
      <c r="C2" s="43"/>
      <c r="D2" s="43"/>
      <c r="E2" s="43"/>
      <c r="F2" s="43"/>
      <c r="G2" s="43"/>
      <c r="H2" s="43"/>
      <c r="I2" s="43"/>
      <c r="J2" s="30"/>
    </row>
    <row r="3" spans="2:10" ht="15">
      <c r="B3" s="31"/>
      <c r="C3" s="92" t="s">
        <v>70</v>
      </c>
      <c r="D3" s="92"/>
      <c r="E3" s="92"/>
      <c r="F3" s="92"/>
      <c r="G3" s="92"/>
      <c r="H3" s="92"/>
      <c r="I3" s="92"/>
      <c r="J3" s="32"/>
    </row>
    <row r="4" spans="2:10" ht="15">
      <c r="B4" s="31"/>
      <c r="C4" s="93" t="s">
        <v>36</v>
      </c>
      <c r="D4" s="93"/>
      <c r="E4" s="93"/>
      <c r="F4" s="93"/>
      <c r="G4" s="93"/>
      <c r="H4" s="93"/>
      <c r="I4" s="93"/>
      <c r="J4" s="32"/>
    </row>
    <row r="5" spans="2:10" ht="15">
      <c r="B5" s="31"/>
      <c r="C5" s="45"/>
      <c r="D5" s="45"/>
      <c r="E5" s="45"/>
      <c r="F5" s="45"/>
      <c r="G5" s="45"/>
      <c r="H5" s="45"/>
      <c r="I5" s="45"/>
      <c r="J5" s="32"/>
    </row>
    <row r="6" spans="2:10" ht="15">
      <c r="B6" s="31"/>
      <c r="C6" s="94" t="s">
        <v>71</v>
      </c>
      <c r="D6" s="94"/>
      <c r="E6" s="94"/>
      <c r="F6" s="94"/>
      <c r="G6" s="94"/>
      <c r="H6" s="94"/>
      <c r="I6" s="94"/>
      <c r="J6" s="32"/>
    </row>
    <row r="7" spans="2:10" ht="15">
      <c r="B7" s="31"/>
      <c r="C7" s="94"/>
      <c r="D7" s="94"/>
      <c r="E7" s="94"/>
      <c r="F7" s="94"/>
      <c r="G7" s="94"/>
      <c r="H7" s="94"/>
      <c r="I7" s="94"/>
      <c r="J7" s="32"/>
    </row>
    <row r="8" spans="2:10" ht="15">
      <c r="B8" s="31"/>
      <c r="C8" s="45"/>
      <c r="D8" s="45"/>
      <c r="E8" s="45"/>
      <c r="F8" s="45"/>
      <c r="G8" s="45"/>
      <c r="H8" s="45"/>
      <c r="I8" s="45"/>
      <c r="J8" s="32"/>
    </row>
    <row r="9" spans="2:10" ht="15.6" thickBot="1">
      <c r="B9" s="31"/>
      <c r="C9" s="26" t="s">
        <v>4</v>
      </c>
      <c r="D9" s="26">
        <v>2010</v>
      </c>
      <c r="E9" s="26">
        <v>2011</v>
      </c>
      <c r="F9" s="26">
        <v>2012</v>
      </c>
      <c r="G9" s="26">
        <v>2013</v>
      </c>
      <c r="H9" s="26">
        <v>2014</v>
      </c>
      <c r="I9" s="26">
        <v>2015</v>
      </c>
      <c r="J9" s="32"/>
    </row>
    <row r="10" spans="2:10" ht="15.6" thickBot="1">
      <c r="B10" s="31"/>
      <c r="C10" s="67" t="s">
        <v>0</v>
      </c>
      <c r="D10" s="75">
        <v>1283.7503862100555</v>
      </c>
      <c r="E10" s="75">
        <v>1209.4152817140548</v>
      </c>
      <c r="F10" s="75">
        <v>1102.0627674884402</v>
      </c>
      <c r="G10" s="75">
        <v>989.2933506296439</v>
      </c>
      <c r="H10" s="75">
        <v>893.5210294058522</v>
      </c>
      <c r="I10" s="75">
        <v>812.8278114413222</v>
      </c>
      <c r="J10" s="32"/>
    </row>
    <row r="11" spans="2:10" ht="15.6" thickBot="1">
      <c r="B11" s="31"/>
      <c r="C11" s="67" t="s">
        <v>1</v>
      </c>
      <c r="D11" s="75">
        <v>1285.4340026332973</v>
      </c>
      <c r="E11" s="75">
        <v>1243.6658195958507</v>
      </c>
      <c r="F11" s="75">
        <v>1214.846127573588</v>
      </c>
      <c r="G11" s="75">
        <v>1194.1748327652358</v>
      </c>
      <c r="H11" s="75">
        <v>1186.0775348300022</v>
      </c>
      <c r="I11" s="75">
        <v>1188.481654073181</v>
      </c>
      <c r="J11" s="32"/>
    </row>
    <row r="12" spans="2:10" ht="15.6" thickBot="1">
      <c r="B12" s="31"/>
      <c r="C12" s="67" t="s">
        <v>2</v>
      </c>
      <c r="D12" s="75">
        <v>1380.4432737942143</v>
      </c>
      <c r="E12" s="75">
        <v>1373.526748896851</v>
      </c>
      <c r="F12" s="75">
        <v>1359.9368282267349</v>
      </c>
      <c r="G12" s="75">
        <v>1341.4515590582641</v>
      </c>
      <c r="H12" s="75">
        <v>1158.3984050913614</v>
      </c>
      <c r="I12" s="75">
        <v>1002.1592280288745</v>
      </c>
      <c r="J12" s="32"/>
    </row>
    <row r="13" spans="2:10" ht="15.6" thickBot="1">
      <c r="B13" s="34"/>
      <c r="C13" s="33"/>
      <c r="D13" s="33"/>
      <c r="E13" s="33"/>
      <c r="F13" s="33"/>
      <c r="G13" s="33"/>
      <c r="H13" s="33"/>
      <c r="I13" s="33"/>
      <c r="J13" s="35"/>
    </row>
  </sheetData>
  <mergeCells count="3">
    <mergeCell ref="C3:I3"/>
    <mergeCell ref="C4:I4"/>
    <mergeCell ref="C6:I7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Energy Efficiency; 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A35D0DE854201A4B9F2C77A640E1971C" ma:contentTypeVersion="4" ma:contentTypeDescription="BPA Documents that do not have a specific content type defined." ma:contentTypeScope="" ma:versionID="ce56fd9af93f6e235f93be811bb7740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9915129c55da71ab935bba9ed34f442a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e22c7409-3fd3-409a-a4a6-6ab0ea51d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520B8-ED27-4982-9F22-06AB4061AF9C}"/>
</file>

<file path=customXml/itemProps2.xml><?xml version="1.0" encoding="utf-8"?>
<ds:datastoreItem xmlns:ds="http://schemas.openxmlformats.org/officeDocument/2006/customXml" ds:itemID="{298B4513-A313-4702-8165-62DD86EF93FC}"/>
</file>

<file path=customXml/itemProps3.xml><?xml version="1.0" encoding="utf-8"?>
<ds:datastoreItem xmlns:ds="http://schemas.openxmlformats.org/officeDocument/2006/customXml" ds:itemID="{D3306E64-C222-4E7D-B69A-28675478A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Navigant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2010-2015_Model_Results</dc:title>
  <dc:subject/>
  <dc:creator>Julie Penning</dc:creator>
  <cp:keywords/>
  <dc:description/>
  <cp:lastModifiedBy>Laura Tabor</cp:lastModifiedBy>
  <dcterms:created xsi:type="dcterms:W3CDTF">2016-08-05T21:09:07Z</dcterms:created>
  <dcterms:modified xsi:type="dcterms:W3CDTF">2017-02-27T23:59:42Z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0x010100404842DB1C82EF43A906826C7ABE80A90400A35D0DE854201A4B9F2C77A640E1971C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51800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