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defaultThemeVersion="124226"/>
  <bookViews>
    <workbookView xWindow="65416" yWindow="65416" windowWidth="29040" windowHeight="15720" activeTab="1"/>
  </bookViews>
  <sheets>
    <sheet name="Original Calculator" sheetId="10" r:id="rId1"/>
    <sheet name="Redirect Calculator" sheetId="11" r:id="rId2"/>
    <sheet name="PORPODUltimate" sheetId="3" state="veryHidden" r:id="rId3"/>
    <sheet name="POR" sheetId="4" state="veryHidden" r:id="rId4"/>
    <sheet name="POD" sheetId="13" state="veryHidden" r:id="rId5"/>
    <sheet name="SourcePOR" sheetId="6" state="veryHidden" r:id="rId6"/>
    <sheet name="SinkPOD" sheetId="7" state="veryHidden" r:id="rId7"/>
    <sheet name="PTDF" sheetId="12" state="veryHidden" r:id="rId8"/>
  </sheets>
  <definedNames>
    <definedName name="ChildPODName" comment="Named cell containing the selected Child POD name.  Located on the Redirect Calculator worksheet.">'Redirect Calculator'!$C$7</definedName>
    <definedName name="ChildPODPUFNum" comment="Named cell containing the PUF number for the selected Child POD name on the Redirect Calculator worksheet">'Redirect Calculator'!$D$12</definedName>
    <definedName name="ChildPORName" comment="Named cell containing the selected Child POR name.  Located on the Redirect Calculator worksheet.">'Redirect Calculator'!$C$6</definedName>
    <definedName name="ChildPORPUFNum" comment="Named cell containing the PUF number for the selected Child POR name on the Redirect Calculator worksheet">'Redirect Calculator'!$C$12</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'Redirect Calculator'!$H$7</definedName>
    <definedName name="ParentSinkPUFNum" comment="Named cell containing the PUF number for the selected Parent POD/Dink name on the Redirect Calculator worksheet">'Redirect Calculator'!$H$12</definedName>
    <definedName name="ParentSourceName" comment="Named cell containing the selected Parent POR or Source name.  Located on the Redirect Calculator worksheet.">'Redirect Calculator'!$H$6</definedName>
    <definedName name="ParentSourcePUFNum" comment="Named cell containing the PUF number for the selected Parent POR/Source name on the Redirect Calculator worksheet">'Redirect Calculator'!$G$12</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'Redirect Calculator'!$C$8</definedName>
  </definedNames>
  <calcPr calcId="191029"/>
  <extLst/>
</workbook>
</file>

<file path=xl/sharedStrings.xml><?xml version="1.0" encoding="utf-8"?>
<sst xmlns="http://schemas.openxmlformats.org/spreadsheetml/2006/main" count="4358" uniqueCount="2298">
  <si>
    <t>Net Impact</t>
  </si>
  <si>
    <t>Select Source and Sink for Long-Term Firm TSR</t>
  </si>
  <si>
    <t>0.#####</t>
  </si>
  <si>
    <t>Indicates that impact may be considered de minimis.</t>
  </si>
  <si>
    <t>All Points from the POR/POD Ultimate screen</t>
  </si>
  <si>
    <t>Child Impact With De Minimis</t>
  </si>
  <si>
    <t>Parent Impact With De Minimis</t>
  </si>
  <si>
    <t>Impact With De Minimis</t>
  </si>
  <si>
    <t>Select POR and POD for Short-Term Firm TSR</t>
  </si>
  <si>
    <t>De Minimus value on the Parent will not credit the Child.</t>
  </si>
  <si>
    <t>Child Impact, excluding De Minimus less Parent Impact, excluding De Minimus.</t>
  </si>
  <si>
    <t>Net Impact calculation:</t>
  </si>
  <si>
    <t>(POR value less POD value) * Requested MW.</t>
  </si>
  <si>
    <t>Child/Parent Impact With De Minimis calculation:</t>
  </si>
  <si>
    <t>Indicates that impact may be considered De Minimis.</t>
  </si>
  <si>
    <t>Missing From PTDF</t>
  </si>
  <si>
    <t>PTDF #:</t>
  </si>
  <si>
    <t>BPAPOWER</t>
  </si>
  <si>
    <t>AFC POR</t>
  </si>
  <si>
    <t>AFC POD</t>
  </si>
  <si>
    <t>VANSYCLE</t>
  </si>
  <si>
    <t>BIGLOW</t>
  </si>
  <si>
    <t>BPAT.RD</t>
  </si>
  <si>
    <t>NINECANYONW</t>
  </si>
  <si>
    <t>YAKAMAPOWER</t>
  </si>
  <si>
    <t>Point Name</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</si>
  <si>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</si>
  <si>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</si>
  <si>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</si>
  <si>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</si>
  <si>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</si>
  <si>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</si>
  <si>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</si>
  <si>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</si>
  <si>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</si>
  <si>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</si>
  <si>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</si>
  <si>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</si>
  <si>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</si>
  <si>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</si>
  <si>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</si>
  <si>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</si>
  <si>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</si>
  <si>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</si>
  <si>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</si>
  <si>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</si>
  <si>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</si>
  <si>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</si>
  <si>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</si>
  <si>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</si>
  <si>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</si>
  <si>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SILS_POR</t>
  </si>
  <si>
    <t>SILS_POD</t>
  </si>
  <si>
    <t>TLS_POR</t>
  </si>
  <si>
    <t>TLS_MIDCPOR</t>
  </si>
  <si>
    <t>TLS_POR_PNGC</t>
  </si>
  <si>
    <t>CTP_60MALIN500_40BE</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</si>
  <si>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</si>
  <si>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</si>
  <si>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</si>
  <si>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</si>
  <si>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</si>
  <si>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</si>
  <si>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</si>
  <si>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</si>
  <si>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</si>
  <si>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</si>
  <si>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</si>
  <si>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</si>
  <si>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</si>
  <si>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</si>
  <si>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</si>
  <si>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</si>
  <si>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</si>
  <si>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</si>
  <si>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</si>
  <si>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</si>
  <si>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</si>
  <si>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</si>
  <si>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</si>
  <si>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</si>
  <si>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</si>
  <si>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</si>
  <si>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</si>
  <si>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</si>
  <si>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</si>
  <si>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</si>
  <si>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</si>
  <si>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</si>
  <si>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</si>
  <si>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</si>
  <si>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</si>
  <si>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</si>
  <si>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</si>
  <si>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</si>
  <si>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</si>
  <si>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</si>
  <si>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</si>
  <si>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</si>
  <si>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</si>
  <si>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</si>
  <si>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</si>
  <si>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</si>
  <si>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</si>
  <si>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</si>
  <si>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</si>
  <si>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</si>
  <si>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</si>
  <si>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</si>
  <si>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</si>
  <si>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</si>
  <si>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</si>
  <si>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</si>
  <si>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</si>
  <si>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</si>
  <si>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</si>
  <si>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</si>
  <si>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</si>
  <si>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</si>
  <si>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</si>
  <si>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</si>
  <si>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</si>
  <si>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</si>
  <si>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</si>
  <si>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</si>
  <si>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</si>
  <si>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</si>
  <si>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</si>
  <si>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</si>
  <si>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</si>
  <si>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</si>
  <si>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</si>
  <si>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</si>
  <si>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</si>
  <si>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</si>
  <si>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</si>
  <si>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</si>
  <si>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</si>
  <si>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</si>
  <si>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</si>
  <si>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</si>
  <si>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</si>
  <si>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</si>
  <si>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</si>
  <si>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</si>
  <si>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</si>
  <si>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</si>
  <si>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</si>
  <si>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</si>
  <si>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</si>
  <si>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</si>
  <si>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</si>
  <si>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</si>
  <si>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</si>
  <si>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</si>
  <si>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</si>
  <si>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</si>
  <si>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</si>
  <si>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</si>
  <si>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</si>
  <si>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</si>
  <si>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</si>
  <si>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</si>
  <si>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</si>
  <si>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</si>
  <si>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</si>
  <si>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</si>
  <si>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</si>
  <si>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</si>
  <si>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</si>
  <si>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</si>
  <si>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</si>
  <si>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</si>
  <si>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</si>
  <si>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</si>
  <si>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</si>
  <si>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</si>
  <si>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</si>
  <si>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</si>
  <si>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</si>
  <si>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</si>
  <si>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</si>
  <si>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</si>
  <si>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</si>
  <si>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</si>
  <si>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</si>
  <si>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</si>
  <si>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</si>
  <si>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</si>
  <si>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</si>
  <si>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</si>
  <si>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</si>
  <si>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</si>
  <si>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</si>
  <si>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</si>
  <si>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</si>
  <si>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</si>
  <si>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</si>
  <si>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</si>
  <si>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</si>
  <si>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</si>
  <si>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</si>
  <si>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</si>
  <si>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</si>
  <si>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</si>
  <si>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</si>
  <si>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</si>
  <si>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</si>
  <si>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</si>
  <si>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</si>
  <si>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</si>
  <si>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</si>
  <si>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</si>
  <si>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</si>
  <si>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</si>
  <si>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</si>
  <si>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</si>
  <si>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</si>
  <si>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</si>
  <si>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</si>
  <si>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</si>
  <si>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</si>
  <si>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</si>
  <si>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</si>
  <si>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</si>
  <si>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</si>
  <si>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</si>
  <si>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</si>
  <si>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</si>
  <si>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</si>
  <si>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</si>
  <si>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</si>
  <si>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</si>
  <si>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</si>
  <si>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</si>
  <si>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</si>
  <si>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</si>
  <si>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</si>
  <si>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</si>
  <si>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</si>
  <si>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</si>
  <si>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</si>
  <si>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</si>
  <si>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</si>
  <si>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</si>
  <si>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</si>
  <si>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</si>
  <si>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</si>
  <si>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</si>
  <si>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</si>
  <si>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</si>
  <si>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</si>
  <si>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</si>
  <si>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</si>
  <si>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</si>
  <si>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</si>
  <si>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</si>
  <si>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</si>
  <si>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</si>
  <si>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</si>
  <si>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</si>
  <si>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</si>
  <si>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</si>
  <si>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</si>
  <si>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</si>
  <si>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</si>
  <si>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</si>
  <si>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</si>
  <si>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</si>
  <si>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</si>
  <si>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</si>
  <si>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</si>
  <si>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</si>
  <si>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</si>
  <si>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</si>
  <si>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</si>
  <si>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</si>
  <si>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</si>
  <si>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</si>
  <si>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</si>
  <si>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</si>
  <si>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</si>
  <si>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</si>
  <si>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</si>
  <si>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</si>
  <si>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</si>
  <si>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</si>
  <si>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</si>
  <si>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</si>
  <si>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</si>
  <si>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</si>
  <si>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</si>
  <si>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</si>
  <si>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</si>
  <si>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</si>
  <si>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</si>
  <si>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</si>
  <si>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</si>
  <si>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</si>
  <si>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</si>
  <si>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</si>
  <si>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</si>
  <si>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</si>
  <si>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</si>
  <si>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</si>
  <si>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</si>
  <si>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</si>
  <si>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</si>
  <si>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</si>
  <si>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</si>
  <si>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</si>
  <si>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</si>
  <si>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</si>
  <si>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</si>
  <si>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</si>
  <si>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MARION_500.0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</si>
  <si>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</si>
  <si>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</si>
  <si>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</si>
  <si>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</si>
  <si>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</si>
  <si>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</si>
  <si>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</si>
  <si>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</si>
  <si>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</si>
  <si>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</si>
  <si>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</si>
  <si>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</si>
  <si>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</si>
  <si>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</si>
  <si>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</si>
  <si>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</si>
  <si>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</si>
  <si>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</si>
  <si>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</si>
  <si>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</si>
  <si>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</si>
  <si>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</si>
  <si>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</si>
  <si>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</si>
  <si>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</si>
  <si>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</si>
  <si>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</si>
  <si>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</si>
  <si>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</si>
  <si>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</si>
  <si>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</si>
  <si>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</si>
  <si>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</si>
  <si>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</si>
  <si>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</si>
  <si>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</si>
  <si>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</si>
  <si>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</si>
  <si>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</si>
  <si>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</si>
  <si>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</si>
  <si>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</si>
  <si>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</si>
  <si>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</si>
  <si>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</si>
  <si>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</si>
  <si>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</si>
  <si>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</si>
  <si>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</si>
  <si>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</si>
  <si>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</si>
  <si>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</si>
  <si>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</si>
  <si>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</si>
  <si>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</si>
  <si>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</si>
  <si>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</si>
  <si>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</si>
  <si>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</si>
  <si>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</si>
  <si>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</si>
  <si>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</si>
  <si>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</si>
  <si>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</si>
  <si>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</si>
  <si>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</si>
  <si>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</si>
  <si>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</si>
  <si>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</si>
  <si>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</si>
  <si>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</si>
  <si>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</si>
  <si>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</si>
  <si>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SANTIAM_E_230.0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</si>
  <si>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</si>
  <si>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</si>
  <si>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</si>
  <si>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</si>
  <si>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</si>
  <si>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</si>
  <si>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</si>
  <si>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</si>
  <si>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</si>
  <si>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</si>
  <si>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</si>
  <si>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</si>
  <si>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</si>
  <si>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</si>
  <si>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</si>
  <si>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</si>
  <si>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</si>
  <si>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</si>
  <si>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</si>
  <si>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</si>
  <si>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</si>
  <si>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</si>
  <si>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</si>
  <si>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</si>
  <si>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</si>
  <si>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</si>
  <si>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</si>
  <si>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</si>
  <si>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</si>
  <si>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SURPRISE_LAK_115.0</t>
  </si>
  <si>
    <t>TACOMA S_230.0</t>
  </si>
  <si>
    <t>STEILACOOM_115.0</t>
  </si>
  <si>
    <t>TAHKNICH_115.0</t>
  </si>
  <si>
    <t>TAHKNICH_230.0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</si>
  <si>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</si>
  <si>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</si>
  <si>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</si>
  <si>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</si>
  <si>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</si>
  <si>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</si>
  <si>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</si>
  <si>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</si>
  <si>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</si>
  <si>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</si>
  <si>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</si>
  <si>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</si>
  <si>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</si>
  <si>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</si>
  <si>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</si>
  <si>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</si>
  <si>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</si>
  <si>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</si>
  <si>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</si>
  <si>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</si>
  <si>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</si>
  <si>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</si>
  <si>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</si>
  <si>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</si>
  <si>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</si>
  <si>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WENDSON_230.0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</si>
  <si>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</si>
  <si>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</si>
  <si>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</si>
  <si>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</si>
  <si>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</si>
  <si>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</si>
  <si>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</si>
  <si>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</si>
  <si>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</si>
  <si>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</si>
  <si>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</si>
  <si>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</si>
  <si>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</si>
  <si>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</si>
  <si>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</si>
  <si>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</si>
  <si>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</si>
  <si>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</si>
  <si>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</si>
  <si>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</si>
  <si>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</si>
  <si>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</si>
  <si>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</si>
  <si>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</si>
  <si>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</si>
  <si>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</si>
  <si>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</si>
  <si>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</si>
  <si>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</si>
  <si>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</si>
  <si>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</si>
  <si>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</si>
  <si>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</si>
  <si>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</si>
  <si>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</si>
  <si>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</si>
  <si>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</si>
  <si>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</si>
  <si>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</si>
  <si>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</si>
  <si>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</si>
  <si>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</si>
  <si>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</si>
  <si>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</si>
  <si>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</si>
  <si>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</si>
  <si>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</si>
  <si>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</si>
  <si>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</si>
  <si>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</si>
  <si>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</si>
  <si>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</si>
  <si>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</si>
  <si>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</si>
  <si>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</si>
  <si>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</si>
  <si>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</si>
  <si>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</si>
  <si>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</si>
  <si>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</si>
  <si>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</si>
  <si>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</si>
  <si>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</si>
  <si>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</si>
  <si>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</si>
  <si>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</si>
  <si>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</si>
  <si>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</si>
  <si>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</si>
  <si>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</si>
  <si>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</si>
  <si>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</si>
  <si>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</si>
  <si>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</si>
  <si>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</si>
  <si>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</si>
  <si>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</si>
  <si>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</si>
  <si>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</si>
  <si>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</si>
  <si>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</si>
  <si>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</si>
  <si>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</si>
  <si>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</si>
  <si>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</si>
  <si>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</si>
  <si>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</si>
  <si>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</si>
  <si>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</si>
  <si>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</si>
  <si>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</si>
  <si>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</si>
  <si>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</si>
  <si>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</si>
  <si>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</si>
  <si>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</si>
  <si>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</si>
  <si>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</si>
  <si>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</si>
  <si>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</si>
  <si>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</si>
  <si>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</si>
  <si>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</si>
  <si>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</si>
  <si>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</si>
  <si>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</si>
  <si>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</si>
  <si>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</si>
  <si>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</si>
  <si>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</si>
  <si>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</si>
  <si>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</si>
  <si>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</si>
  <si>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</si>
  <si>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</si>
  <si>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</si>
  <si>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</si>
  <si>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</si>
  <si>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</si>
  <si>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</si>
  <si>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</si>
  <si>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</si>
  <si>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</si>
  <si>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</si>
  <si>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</si>
  <si>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</si>
  <si>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</si>
  <si>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</si>
  <si>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</si>
  <si>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</si>
  <si>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</si>
  <si>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</si>
  <si>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</si>
  <si>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</si>
  <si>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</si>
  <si>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</si>
  <si>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</si>
  <si>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</si>
  <si>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</si>
  <si>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</si>
  <si>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</si>
  <si>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</si>
  <si>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</si>
  <si>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</si>
  <si>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</si>
  <si>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</si>
  <si>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</si>
  <si>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</si>
  <si>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</si>
  <si>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CEDARV_J_TAP_115.0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</si>
  <si>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</si>
  <si>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</si>
  <si>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</si>
  <si>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</si>
  <si>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</si>
  <si>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</si>
  <si>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</si>
  <si>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</si>
  <si>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</si>
  <si>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</si>
  <si>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</si>
  <si>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</si>
  <si>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</si>
  <si>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</si>
  <si>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</si>
  <si>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</si>
  <si>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</si>
  <si>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</si>
  <si>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</si>
  <si>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</si>
  <si>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</si>
  <si>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</si>
  <si>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</si>
  <si>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</si>
  <si>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</si>
  <si>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</si>
  <si>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</si>
  <si>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</si>
  <si>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</si>
  <si>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</si>
  <si>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</si>
  <si>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</si>
  <si>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</si>
  <si>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</si>
  <si>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</si>
  <si>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</si>
  <si>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</si>
  <si>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</si>
  <si>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</si>
  <si>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</si>
  <si>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</si>
  <si>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</si>
  <si>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</si>
  <si>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</si>
  <si>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</si>
  <si>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</si>
  <si>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</si>
  <si>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</si>
  <si>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</si>
  <si>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</si>
  <si>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</si>
  <si>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</si>
  <si>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</si>
  <si>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</si>
  <si>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</si>
  <si>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</si>
  <si>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</si>
  <si>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</si>
  <si>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</si>
  <si>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</si>
  <si>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</si>
  <si>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</si>
  <si>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</si>
  <si>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</si>
  <si>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</si>
  <si>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</si>
  <si>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</si>
  <si>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</si>
  <si>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</si>
  <si>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</si>
  <si>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</si>
  <si>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</si>
  <si>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</si>
  <si>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</si>
  <si>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</si>
  <si>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</si>
  <si>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</si>
  <si>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</si>
  <si>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</si>
  <si>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</si>
  <si>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</si>
  <si>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</si>
  <si>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</si>
  <si>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</si>
  <si>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</si>
  <si>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</si>
  <si>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</si>
  <si>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</si>
  <si>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</si>
  <si>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</si>
  <si>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</si>
  <si>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</si>
  <si>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</si>
  <si>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</si>
  <si>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</si>
  <si>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</si>
  <si>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</si>
  <si>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</si>
  <si>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</si>
  <si>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</si>
  <si>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</si>
  <si>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</si>
  <si>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</si>
  <si>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</si>
  <si>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</si>
  <si>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</si>
  <si>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</si>
  <si>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</si>
  <si>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</si>
  <si>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</si>
  <si>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</si>
  <si>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</si>
  <si>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</si>
  <si>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</si>
  <si>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</si>
  <si>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</si>
  <si>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</si>
  <si>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</si>
  <si>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</si>
  <si>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</si>
  <si>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</si>
  <si>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</si>
  <si>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</si>
  <si>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</si>
  <si>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</si>
  <si>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</si>
  <si>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</si>
  <si>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</si>
  <si>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</si>
  <si>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</si>
  <si>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</si>
  <si>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</si>
  <si>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</si>
  <si>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</si>
  <si>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</si>
  <si>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</si>
  <si>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</si>
  <si>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</si>
  <si>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</si>
  <si>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</si>
  <si>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</si>
  <si>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</si>
  <si>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</si>
  <si>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</si>
  <si>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</si>
  <si>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</si>
  <si>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</si>
  <si>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</si>
  <si>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</si>
  <si>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</si>
  <si>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</si>
  <si>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</si>
  <si>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</si>
  <si>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</si>
  <si>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</si>
  <si>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</si>
  <si>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</si>
  <si>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</si>
  <si>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</si>
  <si>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</si>
  <si>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</si>
  <si>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</si>
  <si>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</si>
  <si>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</si>
  <si>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</si>
  <si>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</si>
  <si>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</si>
  <si>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</si>
  <si>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</si>
  <si>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</si>
  <si>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</si>
  <si>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</si>
  <si>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</si>
  <si>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</si>
  <si>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</si>
  <si>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</si>
  <si>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</si>
  <si>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</si>
  <si>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</si>
  <si>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</si>
  <si>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</si>
  <si>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</si>
  <si>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</si>
  <si>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</si>
  <si>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</si>
  <si>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</si>
  <si>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</si>
  <si>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</si>
  <si>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</si>
  <si>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</si>
  <si>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</si>
  <si>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</si>
  <si>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</si>
  <si>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</si>
  <si>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</si>
  <si>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</si>
  <si>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</si>
  <si>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</si>
  <si>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</si>
  <si>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</si>
  <si>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</si>
  <si>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</si>
  <si>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</si>
  <si>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</si>
  <si>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</si>
  <si>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</si>
  <si>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</si>
  <si>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</si>
  <si>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</si>
  <si>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</si>
  <si>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</si>
  <si>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</si>
  <si>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</si>
  <si>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</si>
  <si>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</si>
  <si>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</si>
  <si>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</si>
  <si>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</si>
  <si>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</si>
  <si>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</si>
  <si>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</si>
  <si>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</si>
  <si>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</si>
  <si>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</si>
  <si>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</si>
  <si>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</si>
  <si>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</si>
  <si>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</si>
  <si>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</si>
  <si>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</si>
  <si>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</si>
  <si>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</si>
  <si>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</si>
  <si>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</si>
  <si>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</si>
  <si>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</si>
  <si>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</si>
  <si>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</si>
  <si>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</si>
  <si>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</si>
  <si>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</si>
  <si>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</si>
  <si>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</si>
  <si>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</si>
  <si>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</si>
  <si>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</si>
  <si>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</si>
  <si>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DAVIS_CR_115.0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</si>
  <si>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</si>
  <si>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</si>
  <si>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</si>
  <si>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</si>
  <si>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</si>
  <si>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</si>
  <si>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</si>
  <si>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</si>
  <si>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</si>
  <si>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</si>
  <si>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</si>
  <si>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</si>
  <si>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</si>
  <si>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</si>
  <si>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</si>
  <si>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</si>
  <si>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</si>
  <si>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</si>
  <si>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</si>
  <si>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</si>
  <si>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</si>
  <si>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</si>
  <si>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</si>
  <si>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</si>
  <si>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</si>
  <si>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</si>
  <si>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</si>
  <si>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</si>
  <si>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</si>
  <si>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</si>
  <si>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</si>
  <si>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</si>
  <si>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</si>
  <si>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</si>
  <si>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</si>
  <si>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</si>
  <si>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</si>
  <si>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</si>
  <si>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</si>
  <si>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</si>
  <si>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</si>
  <si>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</si>
  <si>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</si>
  <si>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</si>
  <si>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</si>
  <si>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</si>
  <si>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</si>
  <si>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</si>
  <si>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</si>
  <si>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</si>
  <si>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</si>
  <si>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</si>
  <si>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</si>
  <si>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</si>
  <si>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</si>
  <si>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</si>
  <si>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</si>
  <si>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</si>
  <si>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</si>
  <si>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</si>
  <si>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</si>
  <si>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</si>
  <si>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</si>
  <si>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</si>
  <si>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</si>
  <si>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</si>
  <si>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</si>
  <si>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</si>
  <si>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</si>
  <si>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</si>
  <si>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</si>
  <si>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</si>
  <si>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</si>
  <si>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</si>
  <si>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</si>
  <si>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</si>
  <si>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</si>
  <si>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</si>
  <si>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</si>
  <si>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</si>
  <si>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</si>
  <si>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</si>
  <si>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</si>
  <si>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</si>
  <si>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</si>
  <si>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</si>
  <si>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</si>
  <si>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</si>
  <si>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</si>
  <si>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</si>
  <si>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</si>
  <si>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</si>
  <si>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</si>
  <si>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</si>
  <si>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</si>
  <si>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</si>
  <si>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</si>
  <si>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</si>
  <si>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</si>
  <si>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</si>
  <si>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</si>
  <si>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</si>
  <si>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</si>
  <si>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</si>
  <si>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</si>
  <si>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</si>
  <si>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</si>
  <si>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</si>
  <si>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</si>
  <si>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</si>
  <si>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</si>
  <si>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</si>
  <si>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</si>
  <si>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</si>
  <si>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</si>
  <si>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</si>
  <si>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</si>
  <si>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</si>
  <si>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</si>
  <si>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</si>
  <si>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</si>
  <si>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</si>
  <si>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</si>
  <si>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</si>
  <si>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</si>
  <si>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</si>
  <si>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</si>
  <si>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</si>
  <si>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</si>
  <si>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</si>
  <si>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</si>
  <si>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</si>
  <si>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</si>
  <si>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</si>
  <si>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</si>
  <si>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</si>
  <si>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</si>
  <si>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</si>
  <si>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</si>
  <si>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</si>
  <si>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</si>
  <si>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</si>
  <si>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</si>
  <si>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</si>
  <si>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</si>
  <si>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</si>
  <si>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</si>
  <si>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</si>
  <si>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</si>
  <si>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</si>
  <si>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</si>
  <si>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</si>
  <si>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</si>
  <si>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</si>
  <si>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</si>
  <si>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</si>
  <si>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</si>
  <si>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</si>
  <si>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</si>
  <si>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</si>
  <si>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</si>
  <si>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</si>
  <si>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</si>
  <si>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</si>
  <si>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</si>
  <si>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</si>
  <si>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</si>
  <si>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</si>
  <si>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</si>
  <si>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</si>
  <si>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</si>
  <si>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</si>
  <si>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</si>
  <si>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</si>
  <si>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</si>
  <si>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</si>
  <si>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</si>
  <si>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</si>
  <si>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</si>
  <si>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</si>
  <si>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</si>
  <si>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</si>
  <si>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</si>
  <si>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</si>
  <si>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</si>
  <si>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</si>
  <si>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</si>
  <si>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</si>
  <si>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</si>
  <si>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</si>
  <si>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</si>
  <si>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</si>
  <si>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</si>
  <si>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</si>
  <si>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</si>
  <si>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</si>
  <si>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</si>
  <si>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</si>
  <si>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</si>
  <si>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</si>
  <si>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</si>
  <si>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</si>
  <si>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</si>
  <si>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</si>
  <si>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</si>
  <si>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</si>
  <si>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</si>
  <si>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</si>
  <si>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</si>
  <si>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</si>
  <si>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</si>
  <si>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</si>
  <si>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</si>
  <si>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</si>
  <si>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</si>
  <si>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</si>
  <si>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</si>
  <si>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</si>
  <si>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</si>
  <si>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</si>
  <si>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</si>
  <si>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</si>
  <si>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</si>
  <si>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</si>
  <si>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</si>
  <si>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</si>
  <si>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</si>
  <si>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</si>
  <si>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</si>
  <si>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</si>
  <si>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</si>
  <si>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</si>
  <si>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</si>
  <si>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</si>
  <si>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</si>
  <si>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</si>
  <si>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</si>
  <si>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</si>
  <si>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</si>
  <si>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</si>
  <si>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</si>
  <si>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</si>
  <si>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</si>
  <si>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</si>
  <si>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</si>
  <si>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</si>
  <si>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</si>
  <si>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</si>
  <si>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</si>
  <si>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</si>
  <si>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</si>
  <si>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</si>
  <si>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</si>
  <si>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</si>
  <si>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</si>
  <si>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</si>
  <si>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</si>
  <si>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</si>
  <si>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</si>
  <si>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</si>
  <si>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</si>
  <si>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</si>
  <si>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</si>
  <si>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</si>
  <si>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</si>
  <si>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</si>
  <si>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</si>
  <si>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</si>
  <si>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</si>
  <si>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</si>
  <si>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</si>
  <si>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</si>
  <si>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</si>
  <si>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</si>
  <si>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</si>
  <si>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</si>
  <si>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</si>
  <si>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</si>
  <si>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</si>
  <si>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</si>
  <si>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</si>
  <si>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</si>
  <si>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</si>
  <si>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</si>
  <si>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</si>
  <si>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</si>
  <si>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</si>
  <si>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</si>
  <si>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</si>
  <si>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</si>
  <si>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</si>
  <si>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</si>
  <si>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</si>
  <si>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</si>
  <si>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</si>
  <si>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</si>
  <si>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</si>
  <si>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</si>
  <si>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</si>
  <si>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</si>
  <si>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</si>
  <si>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</si>
  <si>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</si>
  <si>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</si>
  <si>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</si>
  <si>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</si>
  <si>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</si>
  <si>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</si>
  <si>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</si>
  <si>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</si>
  <si>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</si>
  <si>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</si>
  <si>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</si>
  <si>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</si>
  <si>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</si>
  <si>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</si>
  <si>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</si>
  <si>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</si>
  <si>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</si>
  <si>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</si>
  <si>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</si>
  <si>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</si>
  <si>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</si>
  <si>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</si>
  <si>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</si>
  <si>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</si>
  <si>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</si>
  <si>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</si>
  <si>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</si>
  <si>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</si>
  <si>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</si>
  <si>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</si>
  <si>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</si>
  <si>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</si>
  <si>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</si>
  <si>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</si>
  <si>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</si>
  <si>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</si>
  <si>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</si>
  <si>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</si>
  <si>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</si>
  <si>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</si>
  <si>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</si>
  <si>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</si>
  <si>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</si>
  <si>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</si>
  <si>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</si>
  <si>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</si>
  <si>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</si>
  <si>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</si>
  <si>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</si>
  <si>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</si>
  <si>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</si>
  <si>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</si>
  <si>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</si>
  <si>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</si>
  <si>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</si>
  <si>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</si>
  <si>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</si>
  <si>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</si>
  <si>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</si>
  <si>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</si>
  <si>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</si>
  <si>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</si>
  <si>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</si>
  <si>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</si>
  <si>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</si>
  <si>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</si>
  <si>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</si>
  <si>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</si>
  <si>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</si>
  <si>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</si>
  <si>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</si>
  <si>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</si>
  <si>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</si>
  <si>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</si>
  <si>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</si>
  <si>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</si>
  <si>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</si>
  <si>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</si>
  <si>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</si>
  <si>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</si>
  <si>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</si>
  <si>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</si>
  <si>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</si>
  <si>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</si>
  <si>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</si>
  <si>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</si>
  <si>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</si>
  <si>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</si>
  <si>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</si>
  <si>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</si>
  <si>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</si>
  <si>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</si>
  <si>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</si>
  <si>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</si>
  <si>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</si>
  <si>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</si>
  <si>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</si>
  <si>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</si>
  <si>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</si>
  <si>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</si>
  <si>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</si>
  <si>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</si>
  <si>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</si>
  <si>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</si>
  <si>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</si>
  <si>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</si>
  <si>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</si>
  <si>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</si>
  <si>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</si>
  <si>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</si>
  <si>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</si>
  <si>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</si>
  <si>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</si>
  <si>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</si>
  <si>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</si>
  <si>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</si>
  <si>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</si>
  <si>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</si>
  <si>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</si>
  <si>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</si>
  <si>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</si>
  <si>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</si>
  <si>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</si>
  <si>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</si>
  <si>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</si>
  <si>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</si>
  <si>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</si>
  <si>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</si>
  <si>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</si>
  <si>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</si>
  <si>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</si>
  <si>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</si>
  <si>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</si>
  <si>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</si>
  <si>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</si>
  <si>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</si>
  <si>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</si>
  <si>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</si>
  <si>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</si>
  <si>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</si>
  <si>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</si>
  <si>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</si>
  <si>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</si>
  <si>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</si>
  <si>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</si>
  <si>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</si>
  <si>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</si>
  <si>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</si>
  <si>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</si>
  <si>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</si>
  <si>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</si>
  <si>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</si>
  <si>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</si>
  <si>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</si>
  <si>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</si>
  <si>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</si>
  <si>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</si>
  <si>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</si>
  <si>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</si>
  <si>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</si>
  <si>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</si>
  <si>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</si>
  <si>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</si>
  <si>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</si>
  <si>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</si>
  <si>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</si>
  <si>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</si>
  <si>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</si>
  <si>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</si>
  <si>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</si>
  <si>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</si>
  <si>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</si>
  <si>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</si>
  <si>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</si>
  <si>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</si>
  <si>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</si>
  <si>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</si>
  <si>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</si>
  <si>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</si>
  <si>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</si>
  <si>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</si>
  <si>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</si>
  <si>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</si>
  <si>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</si>
  <si>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</si>
  <si>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</si>
  <si>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</si>
  <si>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</si>
  <si>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</si>
  <si>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</si>
  <si>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</si>
  <si>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</si>
  <si>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</si>
  <si>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</si>
  <si>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</si>
  <si>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</si>
  <si>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</si>
  <si>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</si>
  <si>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</si>
  <si>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</si>
  <si>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</si>
  <si>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</si>
  <si>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</si>
  <si>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</si>
  <si>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</si>
  <si>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</si>
  <si>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</si>
  <si>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</si>
  <si>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</si>
  <si>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</si>
  <si>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</si>
  <si>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</si>
  <si>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</si>
  <si>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</si>
  <si>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</si>
  <si>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</si>
  <si>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</si>
  <si>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</si>
  <si>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</si>
  <si>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</si>
  <si>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</si>
  <si>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</si>
  <si>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</si>
  <si>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</si>
  <si>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</si>
  <si>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</si>
  <si>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</si>
  <si>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</si>
  <si>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</si>
  <si>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</si>
  <si>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</si>
  <si>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</si>
  <si>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</si>
  <si>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</si>
  <si>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</si>
  <si>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</si>
  <si>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</si>
  <si>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</si>
  <si>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</si>
  <si>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</si>
  <si>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</si>
  <si>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</si>
  <si>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</si>
  <si>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</si>
  <si>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</si>
  <si>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</si>
  <si>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</si>
  <si>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</si>
  <si>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</si>
  <si>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</si>
  <si>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</si>
  <si>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</si>
  <si>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</si>
  <si>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</si>
  <si>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</si>
  <si>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</si>
  <si>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</si>
  <si>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</si>
  <si>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</si>
  <si>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</si>
  <si>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</si>
  <si>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</si>
  <si>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</si>
  <si>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</si>
  <si>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</si>
  <si>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</si>
  <si>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</si>
  <si>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</si>
  <si>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</si>
  <si>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</si>
  <si>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</si>
  <si>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</si>
  <si>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</si>
  <si>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</si>
  <si>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</si>
  <si>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</si>
  <si>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</si>
  <si>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</si>
  <si>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</si>
  <si>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</si>
  <si>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</si>
  <si>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</si>
  <si>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</si>
  <si>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</si>
  <si>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</si>
  <si>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</si>
  <si>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</si>
  <si>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</si>
  <si>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</si>
  <si>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</si>
  <si>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</si>
  <si>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</si>
  <si>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</si>
  <si>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</si>
  <si>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</si>
  <si>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</si>
  <si>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</si>
  <si>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</si>
  <si>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</si>
  <si>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</si>
  <si>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</si>
  <si>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</si>
  <si>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</si>
  <si>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</si>
  <si>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</si>
  <si>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</si>
  <si>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</si>
  <si>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</si>
  <si>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</si>
  <si>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</si>
  <si>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</si>
  <si>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</si>
  <si>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</si>
  <si>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</si>
  <si>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</si>
  <si>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</si>
  <si>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</si>
  <si>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</si>
  <si>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</si>
  <si>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</si>
  <si>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</si>
  <si>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</si>
  <si>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</si>
  <si>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</si>
  <si>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</si>
  <si>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</si>
  <si>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</si>
  <si>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</si>
  <si>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</si>
  <si>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</si>
  <si>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</si>
  <si>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</si>
  <si>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</si>
  <si>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</si>
  <si>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</si>
  <si>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</si>
  <si>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</si>
  <si>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</si>
  <si>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</si>
  <si>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</si>
  <si>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</si>
  <si>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</si>
  <si>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</si>
  <si>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</si>
  <si>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</si>
  <si>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</si>
  <si>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</si>
  <si>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</si>
  <si>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</si>
  <si>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</si>
  <si>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</si>
  <si>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</si>
  <si>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</si>
  <si>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</si>
  <si>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</si>
  <si>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</si>
  <si>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</si>
  <si>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</si>
  <si>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</si>
  <si>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</si>
  <si>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</si>
  <si>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</si>
  <si>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</si>
  <si>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</si>
  <si>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</si>
  <si>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</si>
  <si>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</si>
  <si>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</si>
  <si>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</si>
  <si>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</si>
  <si>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</si>
  <si>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</si>
  <si>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</si>
  <si>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</si>
  <si>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</si>
  <si>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</si>
  <si>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</si>
  <si>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</si>
  <si>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</si>
  <si>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</si>
  <si>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</si>
  <si>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</si>
  <si>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</si>
  <si>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</si>
  <si>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</si>
  <si>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</si>
  <si>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</si>
  <si>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</si>
  <si>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</si>
  <si>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</si>
  <si>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</si>
  <si>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</si>
  <si>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</si>
  <si>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</si>
  <si>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</si>
  <si>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</si>
  <si>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</si>
  <si>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</si>
  <si>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</si>
  <si>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</si>
  <si>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</si>
  <si>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</si>
  <si>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</si>
  <si>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</si>
  <si>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</si>
  <si>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</si>
  <si>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</si>
  <si>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</si>
  <si>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</si>
  <si>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</si>
  <si>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</si>
  <si>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</si>
  <si>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</si>
  <si>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</si>
  <si>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</si>
  <si>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</si>
  <si>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</si>
  <si>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</si>
  <si>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</si>
  <si>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</si>
  <si>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</si>
  <si>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</si>
  <si>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</si>
  <si>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</si>
  <si>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</si>
  <si>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</si>
  <si>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</si>
  <si>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</si>
  <si>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</si>
  <si>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</si>
  <si>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</si>
  <si>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</si>
  <si>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</si>
  <si>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</si>
  <si>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</si>
  <si>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</si>
  <si>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</si>
  <si>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</si>
  <si>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</si>
  <si>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</si>
  <si>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</si>
  <si>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</si>
  <si>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</si>
  <si>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</si>
  <si>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</si>
  <si>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</si>
  <si>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</si>
  <si>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</si>
  <si>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</si>
  <si>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</si>
  <si>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</si>
  <si>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</si>
  <si>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</si>
  <si>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</si>
  <si>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</si>
  <si>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</si>
  <si>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</si>
  <si>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</si>
  <si>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</si>
  <si>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</si>
  <si>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</si>
  <si>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</si>
  <si>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</si>
  <si>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</si>
  <si>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</si>
  <si>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</si>
  <si>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</si>
  <si>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</si>
  <si>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</si>
  <si>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</si>
  <si>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</si>
  <si>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</si>
  <si>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</si>
  <si>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</si>
  <si>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</si>
  <si>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</si>
  <si>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</si>
  <si>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</si>
  <si>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</si>
  <si>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</si>
  <si>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</si>
  <si>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</si>
  <si>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</si>
  <si>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</si>
  <si>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</si>
  <si>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</si>
  <si>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</si>
  <si>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</si>
  <si>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</si>
  <si>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</si>
  <si>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</si>
  <si>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</si>
  <si>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</si>
  <si>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</si>
  <si>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</si>
  <si>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</si>
  <si>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</si>
  <si>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</si>
  <si>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</si>
  <si>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</si>
  <si>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</si>
  <si>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</si>
  <si>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</si>
  <si>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</si>
  <si>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</si>
  <si>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</si>
  <si>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</si>
  <si>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</si>
  <si>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</si>
  <si>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</si>
  <si>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</si>
  <si>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</si>
  <si>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</si>
  <si>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</si>
  <si>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</si>
  <si>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</si>
  <si>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</si>
  <si>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</si>
  <si>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</si>
  <si>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</si>
  <si>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</si>
  <si>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</si>
  <si>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</si>
  <si>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</si>
  <si>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</si>
  <si>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</si>
  <si>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</si>
  <si>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</si>
  <si>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</si>
  <si>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</si>
  <si>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</si>
  <si>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</si>
  <si>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</si>
  <si>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</si>
  <si>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</si>
  <si>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</si>
  <si>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</si>
  <si>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</si>
  <si>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</si>
  <si>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</si>
  <si>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</si>
  <si>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</si>
  <si>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</si>
  <si>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</si>
  <si>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</si>
  <si>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</si>
  <si>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</si>
  <si>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</si>
  <si>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</si>
  <si>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</si>
  <si>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</si>
  <si>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</si>
  <si>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</si>
  <si>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</si>
  <si>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</si>
  <si>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</si>
  <si>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</si>
  <si>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</si>
  <si>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</si>
  <si>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</si>
  <si>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</si>
  <si>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</si>
  <si>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</si>
  <si>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</si>
  <si>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</si>
  <si>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</si>
  <si>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</si>
  <si>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</si>
  <si>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</si>
  <si>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</si>
  <si>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</si>
  <si>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</si>
  <si>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</si>
  <si>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</si>
  <si>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</si>
  <si>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</si>
  <si>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</si>
  <si>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</si>
  <si>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</si>
  <si>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</si>
  <si>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</si>
  <si>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</si>
  <si>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</si>
  <si>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</si>
  <si>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</si>
  <si>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</si>
  <si>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</si>
  <si>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</si>
  <si>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</si>
  <si>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</si>
  <si>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</si>
  <si>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</si>
  <si>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</si>
  <si>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</si>
  <si>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</si>
  <si>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</si>
  <si>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</si>
  <si>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</si>
  <si>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</si>
  <si>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</si>
  <si>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</si>
  <si>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</si>
  <si>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</si>
  <si>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</si>
  <si>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</si>
  <si>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</si>
  <si>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</si>
  <si>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</si>
  <si>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</si>
  <si>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</si>
  <si>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</si>
  <si>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</si>
  <si>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</si>
  <si>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</si>
  <si>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</si>
  <si>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</si>
  <si>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</si>
  <si>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</si>
  <si>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</si>
  <si>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</si>
  <si>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</si>
  <si>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</si>
  <si>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</si>
  <si>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</si>
  <si>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</si>
  <si>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</si>
  <si>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</si>
  <si>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</si>
  <si>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</si>
  <si>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</si>
  <si>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</si>
  <si>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</si>
  <si>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</si>
  <si>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</si>
  <si>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</si>
  <si>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</si>
  <si>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</si>
  <si>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</si>
  <si>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</si>
  <si>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</si>
  <si>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</si>
  <si>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</si>
  <si>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</si>
  <si>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</si>
  <si>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</si>
  <si>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</si>
  <si>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</si>
  <si>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</si>
  <si>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</si>
  <si>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</si>
  <si>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</si>
  <si>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</si>
  <si>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</si>
  <si>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</si>
  <si>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</si>
  <si>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</si>
  <si>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</si>
  <si>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</si>
  <si>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</si>
  <si>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</si>
  <si>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</si>
  <si>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</si>
  <si>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</si>
  <si>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</si>
  <si>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</si>
  <si>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</si>
  <si>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</si>
  <si>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</si>
  <si>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</si>
  <si>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</si>
  <si>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</si>
  <si>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</si>
  <si>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</si>
  <si>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</si>
  <si>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</si>
  <si>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</si>
  <si>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</si>
  <si>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</si>
  <si>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</si>
  <si>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</si>
  <si>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</si>
  <si>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</si>
  <si>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</si>
  <si>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</si>
  <si>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</si>
  <si>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</si>
  <si>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</si>
  <si>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</si>
  <si>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</si>
  <si>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</si>
  <si>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</si>
  <si>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</si>
  <si>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</si>
  <si>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</si>
  <si>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</si>
  <si>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</si>
  <si>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</si>
  <si>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</si>
  <si>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</si>
  <si>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</si>
  <si>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</si>
  <si>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</si>
  <si>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</si>
  <si>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</si>
  <si>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</si>
  <si>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</si>
  <si>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</si>
  <si>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</si>
  <si>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</si>
  <si>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</si>
  <si>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</si>
  <si>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</si>
  <si>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</si>
  <si>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</si>
  <si>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</si>
  <si>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</si>
  <si>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</si>
  <si>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</si>
  <si>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</si>
  <si>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</si>
  <si>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</si>
  <si>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</si>
  <si>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</si>
  <si>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</si>
  <si>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</si>
  <si>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</si>
  <si>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</si>
  <si>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</si>
  <si>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</si>
  <si>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</si>
  <si>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</si>
  <si>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</si>
  <si>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</si>
  <si>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</si>
  <si>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</si>
  <si>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</si>
  <si>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</si>
  <si>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</si>
  <si>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</si>
  <si>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</si>
  <si>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</si>
  <si>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</si>
  <si>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</si>
  <si>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</si>
  <si>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</si>
  <si>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</si>
  <si>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</si>
  <si>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</si>
  <si>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</si>
  <si>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</si>
  <si>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</si>
  <si>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</si>
  <si>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</si>
  <si>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</si>
  <si>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</si>
  <si>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</si>
  <si>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</si>
  <si>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</si>
  <si>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</si>
  <si>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</si>
  <si>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</si>
  <si>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</si>
  <si>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</si>
  <si>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</si>
  <si>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</si>
  <si>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</si>
  <si>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</si>
  <si>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</si>
  <si>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</si>
  <si>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</si>
  <si>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</si>
  <si>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</si>
  <si>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</si>
  <si>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</si>
  <si>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</si>
  <si>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</si>
  <si>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</si>
  <si>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</si>
  <si>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</si>
  <si>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</si>
  <si>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</si>
  <si>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</si>
  <si>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</si>
  <si>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</si>
  <si>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</si>
  <si>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</si>
  <si>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</si>
  <si>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</si>
  <si>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</si>
  <si>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</si>
  <si>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</si>
  <si>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</si>
  <si>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</si>
  <si>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</si>
  <si>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</si>
  <si>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</si>
  <si>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</si>
  <si>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</si>
  <si>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</si>
  <si>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</si>
  <si>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</si>
  <si>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</si>
  <si>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</si>
  <si>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</si>
  <si>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</si>
  <si>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</si>
  <si>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</si>
  <si>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</si>
  <si>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</si>
  <si>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</si>
  <si>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</si>
  <si>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</si>
  <si>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</si>
  <si>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</si>
  <si>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</si>
  <si>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</si>
  <si>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</si>
  <si>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</si>
  <si>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</si>
  <si>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</si>
  <si>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</si>
  <si>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</si>
  <si>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</si>
  <si>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</si>
  <si>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</si>
  <si>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</si>
  <si>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</si>
  <si>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</si>
  <si>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</si>
  <si>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</si>
  <si>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</si>
  <si>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</si>
  <si>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</si>
  <si>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</si>
  <si>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</si>
  <si>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</si>
  <si>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</si>
  <si>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</si>
  <si>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</si>
  <si>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</si>
  <si>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</si>
  <si>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</si>
  <si>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</si>
  <si>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</si>
  <si>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</si>
  <si>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</si>
  <si>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</si>
  <si>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</si>
  <si>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</si>
  <si>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</si>
  <si>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</si>
  <si>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</si>
  <si>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</si>
  <si>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</si>
  <si>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</si>
  <si>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</si>
  <si>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</si>
  <si>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</si>
  <si>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</si>
  <si>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</si>
  <si>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</si>
  <si>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</si>
  <si>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</si>
  <si>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</si>
  <si>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</si>
  <si>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</si>
  <si>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</si>
  <si>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</si>
  <si>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</si>
  <si>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</si>
  <si>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</si>
  <si>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</si>
  <si>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</si>
  <si>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</si>
  <si>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</si>
  <si>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</si>
  <si>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</si>
  <si>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</si>
  <si>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</si>
  <si>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</si>
  <si>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</si>
  <si>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</si>
  <si>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</si>
  <si>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</si>
  <si>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</si>
  <si>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</si>
  <si>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</si>
  <si>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</si>
  <si>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</si>
  <si>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</si>
  <si>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</si>
  <si>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</si>
  <si>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</si>
  <si>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</si>
  <si>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</si>
  <si>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</si>
  <si>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</si>
  <si>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</si>
  <si>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</si>
  <si>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</si>
  <si>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</si>
  <si>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</si>
  <si>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</si>
  <si>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</si>
  <si>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</si>
  <si>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</si>
  <si>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</si>
  <si>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</si>
  <si>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</si>
  <si>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</si>
  <si>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</si>
  <si>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</si>
  <si>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</si>
  <si>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</si>
  <si>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</si>
  <si>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</si>
  <si>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</si>
  <si>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</si>
  <si>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</si>
  <si>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</si>
  <si>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</si>
  <si>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</si>
  <si>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</si>
  <si>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</si>
  <si>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</si>
  <si>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</si>
  <si>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</si>
  <si>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</si>
  <si>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</si>
  <si>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</si>
  <si>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</si>
  <si>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</si>
  <si>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</si>
  <si>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</si>
  <si>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</si>
  <si>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</si>
  <si>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</si>
  <si>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</si>
  <si>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</si>
  <si>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</si>
  <si>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</si>
  <si>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</si>
  <si>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</si>
  <si>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</si>
  <si>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</si>
  <si>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</si>
  <si>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</si>
  <si>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</si>
  <si>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</si>
  <si>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</si>
  <si>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</si>
  <si>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</si>
  <si>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</si>
  <si>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</si>
  <si>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</si>
  <si>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</si>
  <si>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</si>
  <si>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</si>
  <si>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</si>
  <si>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</si>
  <si>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</si>
  <si>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</si>
  <si>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</si>
  <si>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</si>
  <si>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</si>
  <si>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</si>
  <si>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</si>
  <si>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</si>
  <si>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</si>
  <si>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</si>
  <si>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</si>
  <si>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</si>
  <si>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</si>
  <si>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</si>
  <si>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</si>
  <si>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</si>
  <si>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</si>
  <si>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</si>
  <si>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</si>
  <si>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</si>
  <si>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</si>
  <si>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</si>
  <si>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</si>
  <si>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</si>
  <si>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</si>
  <si>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</si>
  <si>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</si>
  <si>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</si>
  <si>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</si>
  <si>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</si>
  <si>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</si>
  <si>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</si>
  <si>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</si>
  <si>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</si>
  <si>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</si>
  <si>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</si>
  <si>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</si>
  <si>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</si>
  <si>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</si>
  <si>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</si>
  <si>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</si>
  <si>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</si>
  <si>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</si>
  <si>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</si>
  <si>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</si>
  <si>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</si>
  <si>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</si>
  <si>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</si>
  <si>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</si>
  <si>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</si>
  <si>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</si>
  <si>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</si>
  <si>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</si>
  <si>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</si>
  <si>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</si>
  <si>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</si>
  <si>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</si>
  <si>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</si>
  <si>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</si>
  <si>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</si>
  <si>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</si>
  <si>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</si>
  <si>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</si>
  <si>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</si>
  <si>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</si>
  <si>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</si>
  <si>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</si>
  <si>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</si>
  <si>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</si>
  <si>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</si>
  <si>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</si>
  <si>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</si>
  <si>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</si>
  <si>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</si>
  <si>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</si>
  <si>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</si>
  <si>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</si>
  <si>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</si>
  <si>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</si>
  <si>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</si>
  <si>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</si>
  <si>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</si>
  <si>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</si>
  <si>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</si>
  <si>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</si>
  <si>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</si>
  <si>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</si>
  <si>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</si>
  <si>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</si>
  <si>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</si>
  <si>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</si>
  <si>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</si>
  <si>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</si>
  <si>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</si>
  <si>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</si>
  <si>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</si>
  <si>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</si>
  <si>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</si>
  <si>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</si>
  <si>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</si>
  <si>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</si>
  <si>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</si>
  <si>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</si>
  <si>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</si>
  <si>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</si>
  <si>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</si>
  <si>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</si>
  <si>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</si>
  <si>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</si>
  <si>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</si>
  <si>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</si>
  <si>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</si>
  <si>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</si>
  <si>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</si>
  <si>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</si>
  <si>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</si>
  <si>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</si>
  <si>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</si>
  <si>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</si>
  <si>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</si>
  <si>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</si>
  <si>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</si>
  <si>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</si>
  <si>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</si>
  <si>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</si>
  <si>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</si>
  <si>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</si>
  <si>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</si>
  <si>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</si>
  <si>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</si>
  <si>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</si>
  <si>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</si>
  <si>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</si>
  <si>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</si>
  <si>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</si>
  <si>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</si>
  <si>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</si>
  <si>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</si>
  <si>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</si>
  <si>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</si>
  <si>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</si>
  <si>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</si>
  <si>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</si>
  <si>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</si>
  <si>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</si>
  <si>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</si>
  <si>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</si>
  <si>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</si>
  <si>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</si>
  <si>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</si>
  <si>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</si>
  <si>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</si>
  <si>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</si>
  <si>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</si>
  <si>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</si>
  <si>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</si>
  <si>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</si>
  <si>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</si>
  <si>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</si>
  <si>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</si>
  <si>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</si>
  <si>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</si>
  <si>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</si>
  <si>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</si>
  <si>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</si>
  <si>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</si>
  <si>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</si>
  <si>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</si>
  <si>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</si>
  <si>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</si>
  <si>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</si>
  <si>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</si>
  <si>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</si>
  <si>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</si>
  <si>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</si>
  <si>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</si>
  <si>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</si>
  <si>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</si>
  <si>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</si>
  <si>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</si>
  <si>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</si>
  <si>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</si>
  <si>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</si>
  <si>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</si>
  <si>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</si>
  <si>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CLATSKANIENTDP</t>
  </si>
  <si>
    <t>25</t>
  </si>
  <si>
    <t>Effective 05/15/2024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</si>
</sst>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77" formatCode="General"/>
    <numFmt numFmtId="178" formatCode="0"/>
  </numFmts>
  <fonts count="61">
    <font>
      <sz val="10"/>
      <color theme="1"/>
      <name val="Verdana"/>
      <family val="2"/>
    </font>
    <font>
      <sz val="10"/>
      <name val="Arial"/>
      <family val="2"/>
    </font>
    <font>
      <b/>
      <sz val="10"/>
      <color theme="1"/>
      <name val="Verdana"/>
      <family val="2"/>
    </font>
    <font>
      <sz val="10"/>
      <color theme="1"/>
      <name val="Arial"/>
      <family val="2"/>
    </font>
    <font>
      <b/>
      <u val="single"/>
      <sz val="10"/>
      <color theme="1"/>
      <name val="Arial"/>
      <family val="2"/>
    </font>
    <font>
      <u val="single"/>
      <sz val="10"/>
      <color theme="1"/>
      <name val="Arial"/>
      <family val="2"/>
    </font>
    <font>
      <b/>
      <sz val="10"/>
      <color theme="0"/>
      <name val="Arial"/>
      <family val="2"/>
    </font>
    <font>
      <b/>
      <sz val="10"/>
      <color theme="1"/>
      <name val="Arial"/>
      <family val="2"/>
    </font>
    <font>
      <sz val="9"/>
      <color theme="1"/>
      <name val="Verdana"/>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u val="single"/>
      <sz val="10"/>
      <color theme="0" tint="-0.3499799966812134"/>
      <name val="Arial"/>
      <family val="2"/>
    </font>
    <font>
      <sz val="11"/>
      <color theme="1"/>
      <name val="+mn-cs"/>
      <family val="2"/>
    </font>
    <font>
      <b/>
      <sz val="11"/>
      <color theme="1"/>
      <name val="+mn-cs"/>
      <family val="2"/>
    </font>
    <font>
      <b/>
      <u val="single"/>
      <sz val="11"/>
      <color rgb="FF000000"/>
      <name val="Arial"/>
      <family val="2"/>
    </font>
    <font>
      <b/>
      <sz val="11"/>
      <color rgb="FF000000"/>
      <name val="Arial"/>
      <family val="2"/>
    </font>
    <font>
      <b/>
      <sz val="9"/>
      <color rgb="FF000000"/>
      <name val="Arial"/>
      <family val="2"/>
    </font>
    <font>
      <sz val="10"/>
      <color theme="1"/>
      <name val="Verdana"/>
      <family val="2"/>
      <scheme val="minor"/>
    </font>
    <font>
      <u val="single"/>
      <sz val="11"/>
      <color theme="1"/>
      <name val="+mn-cs"/>
      <family val="2"/>
    </font>
    <font>
      <sz val="10"/>
      <color theme="0"/>
      <name val="Verdana"/>
      <family val="2"/>
      <scheme val="minor"/>
    </font>
  </fonts>
  <fills count="5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right/>
      <top style="thin"/>
      <bottom style="double"/>
    </border>
    <border>
      <left style="thin"/>
      <right style="thin"/>
      <top style="thin"/>
      <bottom style="thin"/>
    </border>
    <border>
      <left style="thin"/>
      <right style="thin"/>
      <top style="thin"/>
      <bottom/>
    </border>
    <border>
      <left style="medium"/>
      <right/>
      <top style="medium"/>
      <bottom style="medium"/>
    </border>
    <border>
      <left style="thin"/>
      <right/>
      <top/>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0" fillId="8" borderId="8" applyNumberFormat="0" applyFont="0" applyAlignment="0" applyProtection="0"/>
    <xf numFmtId="0" fontId="25" fillId="0" borderId="0" applyNumberFormat="0" applyFill="0" applyBorder="0" applyAlignment="0" applyProtection="0"/>
    <xf numFmtId="0" fontId="2" fillId="0" borderId="9" applyNumberFormat="0" applyFill="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lignment/>
      <protection/>
    </xf>
    <xf numFmtId="0" fontId="27" fillId="10"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8" borderId="0" applyNumberFormat="0" applyBorder="0" applyAlignment="0" applyProtection="0"/>
    <xf numFmtId="0" fontId="27" fillId="35" borderId="0" applyNumberFormat="0" applyBorder="0" applyAlignment="0" applyProtection="0"/>
    <xf numFmtId="0" fontId="27" fillId="22" borderId="0" applyNumberFormat="0" applyBorder="0" applyAlignment="0" applyProtection="0"/>
    <xf numFmtId="0" fontId="27" fillId="3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36" borderId="0" applyNumberFormat="0" applyBorder="0" applyAlignment="0" applyProtection="0"/>
    <xf numFmtId="0" fontId="27" fillId="27" borderId="0" applyNumberFormat="0" applyBorder="0" applyAlignment="0" applyProtection="0"/>
    <xf numFmtId="0" fontId="27" fillId="38" borderId="0" applyNumberFormat="0" applyBorder="0" applyAlignment="0" applyProtection="0"/>
    <xf numFmtId="0" fontId="27" fillId="31" borderId="0" applyNumberFormat="0" applyBorder="0" applyAlignment="0" applyProtection="0"/>
    <xf numFmtId="0" fontId="27" fillId="40" borderId="0" applyNumberFormat="0" applyBorder="0" applyAlignment="0" applyProtection="0"/>
    <xf numFmtId="0" fontId="29" fillId="12" borderId="0" applyNumberFormat="0" applyBorder="0" applyAlignment="0" applyProtection="0"/>
    <xf numFmtId="0" fontId="29" fillId="41" borderId="0" applyNumberFormat="0" applyBorder="0" applyAlignment="0" applyProtection="0"/>
    <xf numFmtId="0" fontId="29" fillId="16" borderId="0" applyNumberFormat="0" applyBorder="0" applyAlignment="0" applyProtection="0"/>
    <xf numFmtId="0" fontId="29" fillId="42" borderId="0" applyNumberFormat="0" applyBorder="0" applyAlignment="0" applyProtection="0"/>
    <xf numFmtId="0" fontId="29" fillId="20" borderId="0" applyNumberFormat="0" applyBorder="0" applyAlignment="0" applyProtection="0"/>
    <xf numFmtId="0" fontId="29" fillId="39" borderId="0" applyNumberFormat="0" applyBorder="0" applyAlignment="0" applyProtection="0"/>
    <xf numFmtId="0" fontId="29" fillId="24" borderId="0" applyNumberFormat="0" applyBorder="0" applyAlignment="0" applyProtection="0"/>
    <xf numFmtId="0" fontId="29" fillId="43"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32" borderId="0" applyNumberFormat="0" applyBorder="0" applyAlignment="0" applyProtection="0"/>
    <xf numFmtId="0" fontId="29" fillId="45" borderId="0" applyNumberFormat="0" applyBorder="0" applyAlignment="0" applyProtection="0"/>
    <xf numFmtId="0" fontId="29" fillId="9" borderId="0" applyNumberFormat="0" applyBorder="0" applyAlignment="0" applyProtection="0"/>
    <xf numFmtId="0" fontId="29" fillId="46" borderId="0" applyNumberFormat="0" applyBorder="0" applyAlignment="0" applyProtection="0"/>
    <xf numFmtId="0" fontId="29" fillId="13" borderId="0" applyNumberFormat="0" applyBorder="0" applyAlignment="0" applyProtection="0"/>
    <xf numFmtId="0" fontId="29" fillId="47" borderId="0" applyNumberFormat="0" applyBorder="0" applyAlignment="0" applyProtection="0"/>
    <xf numFmtId="0" fontId="29" fillId="17" borderId="0" applyNumberFormat="0" applyBorder="0" applyAlignment="0" applyProtection="0"/>
    <xf numFmtId="0" fontId="29" fillId="48" borderId="0" applyNumberFormat="0" applyBorder="0" applyAlignment="0" applyProtection="0"/>
    <xf numFmtId="0" fontId="29" fillId="21" borderId="0" applyNumberFormat="0" applyBorder="0" applyAlignment="0" applyProtection="0"/>
    <xf numFmtId="0" fontId="29" fillId="43"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49" borderId="0" applyNumberFormat="0" applyBorder="0" applyAlignment="0" applyProtection="0"/>
    <xf numFmtId="0" fontId="30" fillId="3" borderId="0" applyNumberFormat="0" applyBorder="0" applyAlignment="0" applyProtection="0"/>
    <xf numFmtId="0" fontId="30" fillId="34" borderId="0" applyNumberFormat="0" applyBorder="0" applyAlignment="0" applyProtection="0"/>
    <xf numFmtId="0" fontId="31" fillId="6" borderId="4" applyNumberFormat="0" applyAlignment="0" applyProtection="0"/>
    <xf numFmtId="0" fontId="32" fillId="37" borderId="4" applyNumberFormat="0" applyAlignment="0" applyProtection="0"/>
    <xf numFmtId="0" fontId="33" fillId="7" borderId="7" applyNumberFormat="0" applyAlignment="0" applyProtection="0"/>
    <xf numFmtId="0" fontId="34" fillId="0" borderId="0" applyNumberFormat="0" applyFill="0" applyBorder="0" applyAlignment="0" applyProtection="0"/>
    <xf numFmtId="0" fontId="35" fillId="2" borderId="0" applyNumberFormat="0" applyBorder="0" applyAlignment="0" applyProtection="0"/>
    <xf numFmtId="0" fontId="35" fillId="35" borderId="0" applyNumberFormat="0" applyBorder="0" applyAlignment="0" applyProtection="0"/>
    <xf numFmtId="0" fontId="36" fillId="0" borderId="1" applyNumberFormat="0" applyFill="0" applyAlignment="0" applyProtection="0"/>
    <xf numFmtId="0" fontId="37" fillId="0" borderId="10" applyNumberFormat="0" applyFill="0" applyAlignment="0" applyProtection="0"/>
    <xf numFmtId="0" fontId="38" fillId="0" borderId="2" applyNumberFormat="0" applyFill="0" applyAlignment="0" applyProtection="0"/>
    <xf numFmtId="0" fontId="39" fillId="0" borderId="11" applyNumberFormat="0" applyFill="0" applyAlignment="0" applyProtection="0"/>
    <xf numFmtId="0" fontId="40" fillId="0" borderId="3"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 borderId="4" applyNumberFormat="0" applyAlignment="0" applyProtection="0"/>
    <xf numFmtId="0" fontId="42" fillId="37" borderId="4" applyNumberFormat="0" applyAlignment="0" applyProtection="0"/>
    <xf numFmtId="0" fontId="43" fillId="0" borderId="6" applyNumberFormat="0" applyFill="0" applyAlignment="0" applyProtection="0"/>
    <xf numFmtId="0" fontId="44" fillId="0" borderId="13" applyNumberFormat="0" applyFill="0" applyAlignment="0" applyProtection="0"/>
    <xf numFmtId="0" fontId="45" fillId="4" borderId="0" applyNumberFormat="0" applyBorder="0" applyAlignment="0" applyProtection="0"/>
    <xf numFmtId="0" fontId="46"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1" fillId="0" borderId="0">
      <alignment/>
      <protection/>
    </xf>
    <xf numFmtId="0" fontId="10" fillId="0" borderId="0">
      <alignment/>
      <protection/>
    </xf>
    <xf numFmtId="0" fontId="27"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47" fillId="6" borderId="5" applyNumberFormat="0" applyAlignment="0" applyProtection="0"/>
    <xf numFmtId="0" fontId="47" fillId="37" borderId="5"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14" applyNumberFormat="0" applyFill="0" applyAlignment="0" applyProtection="0"/>
    <xf numFmtId="0" fontId="50" fillId="0" borderId="0" applyNumberFormat="0" applyFill="0" applyBorder="0" applyAlignment="0" applyProtection="0"/>
  </cellStyleXfs>
  <cellXfs count="47">
    <xf numFmtId="0" fontId="0" fillId="0" borderId="0" xfId="0"/>
    <xf numFmtId="0" fontId="3" fillId="0" borderId="0" xfId="0" applyFont="1"/>
    <xf numFmtId="0" fontId="3" fillId="0" borderId="15" xfId="0" applyFont="1" applyBorder="1"/>
    <xf numFmtId="0" fontId="6" fillId="50" borderId="16" xfId="0" applyFont="1" applyFill="1" applyBorder="1" applyAlignment="1">
      <alignment wrapText="1"/>
    </xf>
    <xf numFmtId="0" fontId="6" fillId="50" borderId="17" xfId="0" applyFont="1" applyFill="1" applyBorder="1" applyAlignment="1">
      <alignment wrapText="1"/>
    </xf>
    <xf numFmtId="164" fontId="3" fillId="0" borderId="0" xfId="0" applyNumberFormat="1" applyFont="1" applyAlignment="1">
      <alignment vertical="center"/>
    </xf>
    <xf numFmtId="0" fontId="1" fillId="51" borderId="0" xfId="0" applyFont="1" applyFill="1" applyAlignment="1">
      <alignment vertical="center"/>
    </xf>
    <xf numFmtId="164" fontId="3" fillId="0" borderId="0" xfId="0" applyNumberFormat="1" applyFont="1" applyAlignment="1">
      <alignment vertical="center"/>
    </xf>
    <xf numFmtId="0" fontId="9" fillId="52" borderId="18" xfId="0" applyFont="1" applyFill="1" applyBorder="1" applyAlignment="1">
      <alignment horizontal="right" vertical="center"/>
    </xf>
    <xf numFmtId="0" fontId="9" fillId="0" borderId="19" xfId="0" applyFont="1" applyBorder="1" applyAlignment="1">
      <alignment vertical="center"/>
    </xf>
    <xf numFmtId="0" fontId="9" fillId="0" borderId="15" xfId="0" applyFont="1" applyBorder="1" applyAlignment="1">
      <alignment vertical="center"/>
    </xf>
    <xf numFmtId="0" fontId="11" fillId="0" borderId="0" xfId="0" applyFont="1" applyProtection="1">
      <protection hidden="1"/>
    </xf>
    <xf numFmtId="0" fontId="11" fillId="0" borderId="0" xfId="0" applyFont="1" applyAlignment="1" applyProtection="1">
      <alignment vertical="top"/>
      <protection hidden="1"/>
    </xf>
    <xf numFmtId="0" fontId="3" fillId="0" borderId="0" xfId="0" applyFont="1" applyAlignment="1">
      <alignment wrapText="1"/>
    </xf>
    <xf numFmtId="0" fontId="8" fillId="0" borderId="0" xfId="0" applyFont="1" applyAlignment="1">
      <alignment wrapText="1"/>
    </xf>
    <xf numFmtId="1" fontId="1" fillId="51" borderId="0" xfId="0" applyNumberFormat="1" applyFont="1" applyFill="1" applyAlignment="1">
      <alignment vertical="center"/>
    </xf>
    <xf numFmtId="0" fontId="3" fillId="0" borderId="0" xfId="0" applyFont="1" applyAlignment="1">
      <alignment vertical="center"/>
    </xf>
    <xf numFmtId="1" fontId="3" fillId="51" borderId="20" xfId="0" applyNumberFormat="1" applyFont="1" applyFill="1" applyBorder="1" applyAlignment="1">
      <alignment vertical="center"/>
    </xf>
    <xf numFmtId="0" fontId="9" fillId="0" borderId="0" xfId="0" applyFont="1"/>
    <xf numFmtId="0" fontId="9" fillId="0" borderId="0" xfId="0" applyFont="1" applyAlignment="1">
      <alignment horizontal="right"/>
    </xf>
    <xf numFmtId="0" fontId="3" fillId="0" borderId="0" xfId="0" applyFont="1" applyAlignment="1">
      <alignment horizontal="right"/>
    </xf>
    <xf numFmtId="0" fontId="3" fillId="53" borderId="0" xfId="0" applyFont="1" applyFill="1"/>
    <xf numFmtId="0" fontId="3" fillId="0" borderId="0" xfId="0" applyFont="1" applyAlignment="1">
      <alignment horizontal="right" vertical="center"/>
    </xf>
    <xf numFmtId="0" fontId="1" fillId="0" borderId="21" xfId="0" applyFont="1" applyBorder="1" applyAlignment="1">
      <alignment horizontal="center"/>
    </xf>
    <xf numFmtId="0" fontId="6" fillId="50" borderId="16" xfId="0" applyFont="1" applyFill="1" applyBorder="1" applyAlignment="1" applyProtection="1">
      <alignment wrapText="1"/>
      <protection hidden="1"/>
    </xf>
    <xf numFmtId="0" fontId="9" fillId="52" borderId="19" xfId="0" applyFont="1" applyFill="1" applyBorder="1" applyAlignment="1">
      <alignment horizontal="right" vertical="center"/>
    </xf>
    <xf numFmtId="0" fontId="6" fillId="50" borderId="22" xfId="0" applyFont="1" applyFill="1" applyBorder="1" applyAlignment="1" applyProtection="1">
      <alignment wrapText="1"/>
      <protection hidden="1"/>
    </xf>
    <xf numFmtId="0" fontId="6" fillId="50" borderId="21" xfId="0" applyFont="1" applyFill="1" applyBorder="1" applyAlignment="1" applyProtection="1">
      <alignment wrapText="1"/>
      <protection hidden="1"/>
    </xf>
    <xf numFmtId="0" fontId="1" fillId="0" borderId="22"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3" fillId="52" borderId="23" xfId="0" applyFont="1" applyFill="1" applyBorder="1" applyAlignment="1">
      <alignment vertical="center"/>
    </xf>
    <xf numFmtId="0" fontId="7" fillId="0" borderId="0" xfId="0" applyFont="1" applyAlignment="1">
      <alignment horizontal="right" vertical="center"/>
    </xf>
    <xf numFmtId="0" fontId="4" fillId="0" borderId="0" xfId="0" applyFont="1"/>
    <xf numFmtId="0" fontId="5" fillId="0" borderId="0" xfId="0" applyFont="1"/>
    <xf numFmtId="0" fontId="1" fillId="0" borderId="21" xfId="0" applyFont="1" applyBorder="1" applyAlignment="1" applyProtection="1">
      <alignment horizontal="center"/>
      <protection hidden="1"/>
    </xf>
    <xf numFmtId="0" fontId="7" fillId="0" borderId="0" xfId="0" applyFont="1"/>
    <xf numFmtId="0" fontId="7" fillId="53" borderId="0" xfId="0" applyFont="1" applyFill="1" applyAlignment="1">
      <alignment horizontal="right" vertical="center"/>
    </xf>
    <xf numFmtId="0" fontId="11" fillId="0" borderId="0" xfId="0" applyFont="1" applyAlignment="1">
      <alignment vertical="top"/>
    </xf>
    <xf numFmtId="0" fontId="6" fillId="50" borderId="21" xfId="0" applyFont="1" applyFill="1" applyBorder="1" applyAlignment="1">
      <alignment wrapText="1"/>
    </xf>
    <xf numFmtId="0" fontId="6" fillId="0" borderId="0" xfId="0" applyFont="1" applyAlignment="1">
      <alignment wrapText="1"/>
    </xf>
    <xf numFmtId="0" fontId="51" fillId="54" borderId="0" xfId="0" applyFont="1" applyFill="1" applyProtection="1">
      <protection hidden="1" locked="0"/>
    </xf>
    <xf numFmtId="0" fontId="52" fillId="54" borderId="0" xfId="0" applyFont="1" applyFill="1" applyProtection="1">
      <protection hidden="1" locked="0"/>
    </xf>
    <xf numFmtId="164" fontId="3" fillId="0" borderId="0" xfId="0" applyNumberFormat="1" applyFont="1" applyAlignment="1">
      <alignment vertical="center"/>
    </xf>
    <xf numFmtId="0" fontId="1" fillId="51" borderId="0" xfId="0" applyFont="1" applyFill="1" applyAlignment="1">
      <alignment vertical="center"/>
    </xf>
    <xf numFmtId="1" fontId="3" fillId="51" borderId="24" xfId="0" applyNumberFormat="1" applyFont="1" applyFill="1" applyBorder="1" applyAlignment="1">
      <alignment vertical="center"/>
    </xf>
    <xf numFmtId="1" fontId="3" fillId="0" borderId="0" xfId="0" applyNumberFormat="1" applyFont="1" applyAlignment="1">
      <alignment vertical="center"/>
    </xf>
    <xf numFmtId="0" fontId="1" fillId="0" borderId="0" xfId="0" applyFont="1" applyAlignment="1">
      <alignment vertical="center"/>
    </xf>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47">
    <dxf>
      <fill>
        <patternFill>
          <bgColor rgb="FFFFFF00"/>
        </patternFill>
      </fill>
      <border/>
    </dxf>
    <dxf>
      <fill>
        <patternFill>
          <bgColor rgb="FFFFFF00"/>
        </patternFill>
      </fil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style="double"/>
        <top/>
        <bottom/>
      </border>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protection hidden="1" locked="0"/>
    </dxf>
    <dxf>
      <font>
        <b val="0"/>
        <i val="0"/>
        <u val="none"/>
        <strike val="0"/>
        <sz val="9"/>
        <name val="Verdana"/>
        <color theme="0"/>
        <condense val="0"/>
        <extend val="0"/>
      </font>
      <fill>
        <patternFill patternType="solid">
          <bgColor theme="1"/>
        </patternFill>
      </fill>
      <alignment horizontal="general" vertical="bottom" textRotation="0" wrapText="1" shrinkToFit="1" readingOrder="0"/>
      <border>
        <left/>
        <right/>
        <top/>
        <bottom/>
      </border>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78" formatCode="0"/>
      <fill>
        <patternFill patternType="solid">
          <bgColor theme="1"/>
        </patternFill>
      </fill>
      <alignment horizontal="general" vertical="center" textRotation="0" wrapText="1" shrinkToFit="1" readingOrder="0"/>
      <border>
        <left style="thin"/>
        <right/>
      </border>
      <protection hidden="1" locked="0"/>
    </dxf>
    <dxf>
      <font>
        <b val="0"/>
        <i val="0"/>
        <u val="none"/>
        <strike val="0"/>
        <sz val="10"/>
        <name val="Verdana"/>
        <color theme="1" tint="0.34999001026153564"/>
        <condense val="0"/>
        <extend val="0"/>
      </font>
      <fill>
        <patternFill patternType="none"/>
      </fill>
      <alignment horizontal="general" vertical="bottom" textRotation="0" wrapText="1" shrinkToFit="1" readingOrder="0"/>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fill>
        <patternFill patternType="none"/>
      </fill>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style="double"/>
        <right/>
        <top/>
        <bottom/>
      </border>
    </dxf>
    <dxf>
      <font>
        <i val="0"/>
        <u val="none"/>
        <strike val="0"/>
        <sz val="10"/>
        <name val="Arial"/>
        <color theme="1"/>
      </font>
      <alignment horizontal="general" vertical="center" textRotation="0" wrapText="1" shrinkToFit="1" readingOrder="0"/>
      <protection hidden="1" locked="0"/>
    </dxf>
    <dxf>
      <font>
        <i val="0"/>
        <u val="none"/>
        <strike val="0"/>
        <sz val="10"/>
        <name val="Arial"/>
        <color theme="1"/>
      </font>
      <alignment horizontal="general" vertical="center" textRotation="0" wrapText="1" shrinkToFit="1" readingOrder="0"/>
      <protection hidden="1" locked="0"/>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right/>
        <top style="thin">
          <color theme="1"/>
        </top>
        <bottom style="thin">
          <color theme="1"/>
        </bottom>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9.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12.emf" /><Relationship Id="rId10"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  To determine if a transaction impacts BPA’s 1:1 paths, reference the </a:t>
          </a:r>
          <a:r>
            <a:rPr lang="en-US" sz="1100" u="sng">
              <a:solidFill>
                <a:schemeClr val="dk1"/>
              </a:solidFill>
              <a:effectLst/>
              <a:latin typeface="+mn-lt"/>
              <a:ea typeface="+mn-ea"/>
              <a:cs typeface="+mn-cs"/>
            </a:rPr>
            <a:t>POR/POD Combinations for 1:1 ATC Paths</a:t>
          </a:r>
          <a:r>
            <a:rPr lang="en-US" sz="1100">
              <a:solidFill>
                <a:schemeClr val="dk1"/>
              </a:solidFill>
              <a:effectLst/>
              <a:latin typeface="+mn-lt"/>
              <a:ea typeface="+mn-ea"/>
              <a:cs typeface="+mn-cs"/>
            </a:rPr>
            <a:t> document on BPA’s Transmission Availability site.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1152525</xdr:colOff>
      <xdr:row>2</xdr:row>
      <xdr:rowOff>28575</xdr:rowOff>
    </xdr:from>
    <xdr:to>
      <xdr:col>3</xdr:col>
      <xdr:colOff>1257300</xdr:colOff>
      <xdr:row>6</xdr:row>
      <xdr:rowOff>581025</xdr:rowOff>
    </xdr:to>
    <xdr:grpSp>
      <xdr:nvGrpSpPr>
        <xdr:cNvPr id="3" name="Group 2"/>
        <xdr:cNvGrpSpPr/>
      </xdr:nvGrpSpPr>
      <xdr:grpSpPr>
        <a:xfrm>
          <a:off x="1609725" y="3533775"/>
          <a:ext cx="3714750"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809625</xdr:colOff>
      <xdr:row>0</xdr:row>
      <xdr:rowOff>3248025</xdr:rowOff>
    </xdr:to>
    <xdr:sp macro="" textlink="">
      <xdr:nvSpPr>
        <xdr:cNvPr id="7" name="TextBox 6"/>
        <xdr:cNvSpPr txBox="1"/>
      </xdr:nvSpPr>
      <xdr:spPr>
        <a:xfrm>
          <a:off x="0" y="0"/>
          <a:ext cx="10210800" cy="32385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Redirect PTDF Calculator is a tool designed for use in the Short-Term (ST) market. It employs “deemed” PORs and PODs and their associated Power Transfer Distribution Factors (PTDFs) to determine the impact of a given Redirect request to internal flow-based paths.  To determine if a transaction impacts BPA’s 1:1 paths, reference the </a:t>
          </a:r>
          <a:r>
            <a:rPr lang="en-US" sz="1100" u="sng">
              <a:solidFill>
                <a:schemeClr val="dk1"/>
              </a:solidFill>
              <a:effectLst/>
              <a:latin typeface="+mn-lt"/>
              <a:ea typeface="+mn-ea"/>
              <a:cs typeface="+mn-cs"/>
            </a:rPr>
            <a:t>POR/POD Combinations for 1:1 ATC Paths</a:t>
          </a:r>
          <a:r>
            <a:rPr lang="en-US" sz="1100">
              <a:solidFill>
                <a:schemeClr val="dk1"/>
              </a:solidFill>
              <a:effectLst/>
              <a:latin typeface="+mn-lt"/>
              <a:ea typeface="+mn-ea"/>
              <a:cs typeface="+mn-cs"/>
            </a:rPr>
            <a:t> document on BPA’s Transmission Availability site.</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 Redirect ST request to the internal flow-based paths and contains five fields that require data entry: Requested Child POR, Requested Child POD, Requested MW, Requested Parent POR or Source, Requested Parent POD or Sink. These are the orange text fields which appear next to their respective titles. To fill the POR, POD, Requested POR or Source, Requested POD or Sink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orange text fields are filled, the calculated impact to the internal flow-based paths (in MWs) will appear to the right of the flow-based path Names.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redirecting to Long-Term Firm (LTF) requests. </a:t>
          </a:r>
        </a:p>
        <a:p>
          <a:r>
            <a:rPr lang="en-US" sz="1100">
              <a:solidFill>
                <a:schemeClr val="dk1"/>
              </a:solidFill>
              <a:effectLst/>
              <a:latin typeface="+mn-lt"/>
              <a:ea typeface="+mn-ea"/>
              <a:cs typeface="+mn-cs"/>
            </a:rPr>
            <a:t> </a:t>
          </a:r>
          <a:endParaRPr lang="en-US" sz="1000">
            <a:effectLst/>
          </a:endParaRPr>
        </a:p>
        <a:p>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r>
            <a:rPr lang="en-US" sz="1100" b="0" i="0" u="none" strike="noStrike" baseline="0">
              <a:solidFill>
                <a:schemeClr val="dk1"/>
              </a:solidFill>
              <a:latin typeface="+mn-lt"/>
              <a:ea typeface="+mn-ea"/>
              <a:cs typeface="+mn-cs"/>
            </a:rPr>
            <a:t>Questions and comments should be directed to your Account Executive or TBL Reservation Desk at: tblresdesk@bpa.gov. </a:t>
          </a:r>
          <a:endParaRPr lang="en-US" sz="1100" b="0">
            <a:solidFill>
              <a:schemeClr val="dk1"/>
            </a:solidFill>
            <a:effectLst/>
            <a:latin typeface="+mn-lt"/>
            <a:ea typeface="+mn-ea"/>
            <a:cs typeface="+mn-cs"/>
          </a:endParaRPr>
        </a:p>
      </xdr:txBody>
    </xdr:sp>
    <xdr:clientData/>
  </xdr:twoCellAnchor>
  <xdr:twoCellAnchor>
    <xdr:from>
      <xdr:col>6</xdr:col>
      <xdr:colOff>390525</xdr:colOff>
      <xdr:row>4</xdr:row>
      <xdr:rowOff>66675</xdr:rowOff>
    </xdr:from>
    <xdr:to>
      <xdr:col>10</xdr:col>
      <xdr:colOff>104775</xdr:colOff>
      <xdr:row>8</xdr:row>
      <xdr:rowOff>838200</xdr:rowOff>
    </xdr:to>
    <xdr:grpSp>
      <xdr:nvGrpSpPr>
        <xdr:cNvPr id="3" name="Group 2"/>
        <xdr:cNvGrpSpPr/>
      </xdr:nvGrpSpPr>
      <xdr:grpSpPr>
        <a:xfrm>
          <a:off x="6819900" y="3848100"/>
          <a:ext cx="4114800" cy="1419225"/>
          <a:chOff x="6819900" y="3369097"/>
          <a:chExt cx="4110990" cy="1424940"/>
        </a:xfrm>
      </xdr:grpSpPr>
      <xdr:sp macro="" textlink="">
        <xdr:nvSpPr>
          <xdr:cNvPr id="15" name="Rounded Rectangle 14"/>
          <xdr:cNvSpPr/>
        </xdr:nvSpPr>
        <xdr:spPr>
          <a:xfrm>
            <a:off x="6819900" y="3369097"/>
            <a:ext cx="4110990"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From (Parent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POR or Source:</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POD or Sink:</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endParaRPr lang="en-US" sz="1100" b="1">
              <a:solidFill>
                <a:sysClr val="windowText" lastClr="000000"/>
              </a:solidFill>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7" name="ComboBox3" hidden="1">
                <a:extLst xmlns:a="http://schemas.openxmlformats.org/drawingml/2006/main">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xmlns:a="http://schemas.openxmlformats.org/drawingml/2006/main">
                <a:off x="8775547" y="3760659"/>
                <a:ext cx="1611343" cy="245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298" name="ComboBox4" hidden="1">
                <a:extLst xmlns:a="http://schemas.openxmlformats.org/drawingml/2006/main">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xmlns:a="http://schemas.openxmlformats.org/drawingml/2006/main">
                <a:off x="8782433" y="4082402"/>
                <a:ext cx="1611343" cy="247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twoCellAnchor>
    <xdr:from>
      <xdr:col>1</xdr:col>
      <xdr:colOff>904875</xdr:colOff>
      <xdr:row>4</xdr:row>
      <xdr:rowOff>9525</xdr:rowOff>
    </xdr:from>
    <xdr:to>
      <xdr:col>4</xdr:col>
      <xdr:colOff>381000</xdr:colOff>
      <xdr:row>8</xdr:row>
      <xdr:rowOff>781050</xdr:rowOff>
    </xdr:to>
    <xdr:grpSp>
      <xdr:nvGrpSpPr>
        <xdr:cNvPr id="2" name="Group 1"/>
        <xdr:cNvGrpSpPr/>
      </xdr:nvGrpSpPr>
      <xdr:grpSpPr>
        <a:xfrm>
          <a:off x="1276350" y="3790950"/>
          <a:ext cx="4076700" cy="1419225"/>
          <a:chOff x="1276350" y="3538854"/>
          <a:chExt cx="4075008" cy="1424940"/>
        </a:xfrm>
      </xdr:grpSpPr>
      <xdr:sp macro="" textlink="">
        <xdr:nvSpPr>
          <xdr:cNvPr id="9" name="Rounded Rectangle 8"/>
          <xdr:cNvSpPr/>
        </xdr:nvSpPr>
        <xdr:spPr>
          <a:xfrm>
            <a:off x="1276350" y="3538854"/>
            <a:ext cx="4075008"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To (Child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6" name="TextBox1" hidden="1">
                <a:extLst xmlns:a="http://schemas.openxmlformats.org/drawingml/2006/main">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xmlns:a="http://schemas.openxmlformats.org/drawingml/2006/main">
                <a:off x="3390900" y="4581525"/>
                <a:ext cx="457200" cy="22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1" name="ComboBox1" hidden="1">
                <a:extLst xmlns:a="http://schemas.openxmlformats.org/drawingml/2006/main">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xmlns:a="http://schemas.openxmlformats.org/drawingml/2006/main">
                <a:off x="3238500" y="3952875"/>
                <a:ext cx="1619250"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2" name="ComboBox2" hidden="1">
                <a:extLst xmlns:a="http://schemas.openxmlformats.org/drawingml/2006/main">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xmlns:a="http://schemas.openxmlformats.org/drawingml/2006/main">
                <a:off x="3238500" y="4276725"/>
                <a:ext cx="1619250" cy="2381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46" dataDxfId="44" tableBorderDxfId="43" headerRowBorderDxfId="45">
  <tableColumns count="5">
    <tableColumn id="1" name="FlowBasedPath" dataDxfId="41" headerRowDxfId="42"/>
    <tableColumn id="2" name="POR" dataDxfId="39" headerRowDxfId="40">
      <calculatedColumnFormula>IFERROR(VLOOKUP(OrigPORPUFNum,PUFList,MATCH(OrigResults[[#This Row],[FlowBasedPath]],PathTitles,0),FALSE),"")</calculatedColumnFormula>
    </tableColumn>
    <tableColumn id="3" name="POD" dataDxfId="37" headerRowDxfId="38">
      <calculatedColumnFormula>IFERROR(VLOOKUP(OrigPODPUFNum,PUFList,MATCH(OrigResults[[#This Row],[FlowBasedPath]],PathTitles,0),FALSE),"")</calculatedColumnFormula>
    </tableColumn>
    <tableColumn id="4" name="ImpactWithDeMinimis" dataDxfId="35" headerRowDxfId="36">
      <calculatedColumnFormula>IFERROR(IF(((OrigResults[[#This Row],[POR]]-OrigResults[[#This Row],[POD]])*OrigMW)&lt;0,0,(OrigResults[[#This Row],[POR]]-OrigResults[[#This Row],[POD]])*OrigMW), "")</calculatedColumnFormula>
    </tableColumn>
    <tableColumn id="6" name="IsOrigDemin" dataDxfId="33" headerRowDxfId="34">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7" name="RedirectResults" displayName="RedirectResults" ref="B15:K32" comment="Table of results on the Redirect Calculator worksheet." headerRowCount="0" totalsRowShown="0" headerRowDxfId="32" dataDxfId="31">
  <tableColumns count="10">
    <tableColumn id="1" name="FlowBasedPath" dataDxfId="29" headerRowDxfId="30"/>
    <tableColumn id="2" name="POR" dataDxfId="27" headerRowDxfId="28">
      <calculatedColumnFormula>IFERROR(VLOOKUP(ChildPORPUFNum,PUFList,MATCH(RedirectResults[[#This Row],[FlowBasedPath]],PathTitles,0),FALSE),"")</calculatedColumnFormula>
    </tableColumn>
    <tableColumn id="3" name="POD" dataDxfId="25" headerRowDxfId="26">
      <calculatedColumnFormula>IFERROR(VLOOKUP(ChildPODPUFNum,PUFList,MATCH(RedirectResults[[#This Row],[FlowBasedPath]],PathTitles,0),FALSE),"")</calculatedColumnFormula>
    </tableColumn>
    <tableColumn id="4" name="ChildImpactWithDeMinimis" dataDxfId="23" headerRowDxfId="24">
      <calculatedColumnFormula>IFERROR(IF(((RedirectResults[[#This Row],[POR]]-RedirectResults[[#This Row],[POD]])*RedirectMW)&lt;0,0,(RedirectResults[[#This Row],[POR]]-RedirectResults[[#This Row],[POD]])*RedirectMW), "")</calculatedColumnFormula>
    </tableColumn>
    <tableColumn id="5" name="ChildNoDeminimis" dataDxfId="21" headerRowDxfId="22">
      <calculatedColumnFormula>IF(AND(RedirectResults[[#This Row],[ChildImpactWithDeMinimis]]&lt;=10,RedirectResults[[#This Row],[POR]]-RedirectResults[[#This Row],[POD]]&lt;=0.1),0,RedirectResults[[#This Row],[ChildImpactWithDeMinimis]])</calculatedColumnFormula>
    </tableColumn>
    <tableColumn id="7" name="POR/Source" dataDxfId="19" headerRowDxfId="20">
      <calculatedColumnFormula>IFERROR(VLOOKUP(ParentSourcePUFNum,PUFList,MATCH(RedirectResults[[#This Row],[FlowBasedPath]],PathTitles,0),FALSE),"")</calculatedColumnFormula>
    </tableColumn>
    <tableColumn id="8" name="POD/Sink" dataDxfId="17" headerRowDxfId="18">
      <calculatedColumnFormula>IFERROR(VLOOKUP(ParentSinkPUFNum,PUFList,MATCH(RedirectResults[[#This Row],[FlowBasedPath]],PathTitles,0),FALSE),"")</calculatedColumnFormula>
    </tableColumn>
    <tableColumn id="9" name="ParentImpactWithDeMinimis" dataDxfId="15" headerRowDxfId="16">
      <calculatedColumnFormula>IFERROR(IF(((RedirectResults[[#This Row],[POR/Source]]-RedirectResults[[#This Row],[POD/Sink]])*RedirectMW)&lt;0,0,(RedirectResults[[#This Row],[POR/Source]]-RedirectResults[[#This Row],[POD/Sink]])*RedirectMW), "")</calculatedColumnFormula>
    </tableColumn>
    <tableColumn id="10" name="ParentNoDeminimis" dataDxfId="13" headerRowDxfId="14">
      <calculatedColumnFormula>IF(AND(RedirectResults[[#This Row],[ParentImpactWithDeMinimis]]&lt;=10,RedirectResults[[#This Row],[POR/Source]]-RedirectResults[[#This Row],[POD/Sink]]&lt;=0.1),0,RedirectResults[[#This Row],[ParentImpactWithDeMinimis]])</calculatedColumnFormula>
    </tableColumn>
    <tableColumn id="12" name="Net Impact" dataDxfId="11" headerRowDxfId="12">
      <calculatedColumnFormula>IFERROR(IF((RedirectResults[[#This Row],[ChildNoDeminimis]]-RedirectResults[[#This Row],[ParentNoDeminimis]])&lt;0,0,(RedirectResults[[#This Row],[ChildNoDeminimis]]-RedirectResults[[#This Row],[ParentNoDeminimis]])),"")</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id="1" name="PPUList" displayName="PPUList" ref="A1:D1424" comment="Table of data from the webTrans POR/POD Ultimate screen, located on the PORPODUltimate worksheet." totalsRowShown="0">
  <autoFilter ref="A1:D1424"/>
  <tableColumns count="4">
    <tableColumn id="1" name="Point Name"/>
    <tableColumn id="2" name="AFC POR"/>
    <tableColumn id="3" name="AFC POD"/>
    <tableColumn id="6" name="Missing From PTDF" dataDxfId="10">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2" name="PORList" displayName="PORList" ref="A1:A143" comment="Table of Active POR data from the webTrans POR/POD screen, located on the POR worksheet." totalsRowShown="0" dataDxfId="9">
  <autoFilter ref="A1:A143"/>
  <sortState ref="A2:A143">
    <sortCondition sortBy="value" ref="A2:A143"/>
  </sortState>
  <tableColumns count="1">
    <tableColumn id="1" name="Point Name" dataDxfId="8"/>
  </tableColumns>
  <tableStyleInfo name="TableStyleMedium2" showFirstColumn="0" showLastColumn="0" showRowStripes="1" showColumnStripes="0"/>
</table>
</file>

<file path=xl/tables/table5.xml><?xml version="1.0" encoding="utf-8"?>
<table xmlns="http://schemas.openxmlformats.org/spreadsheetml/2006/main" id="3" name="PODList" displayName="PODList" ref="A1:A190" comment="Table of POD names used in the Original Calculator POD dropdown and the Redirect Calculator Child POD dropdown." totalsRowShown="0" dataDxfId="7">
  <autoFilter ref="A1:A190"/>
  <sortState ref="A2:A190">
    <sortCondition sortBy="value" ref="A2:A190"/>
  </sortState>
  <tableColumns count="1">
    <tableColumn id="1" name="Point Name" dataDxfId="6"/>
  </tableColumns>
  <tableStyleInfo name="TableStyleMedium2" showFirstColumn="0" showLastColumn="0" showRowStripes="1" showColumnStripes="0"/>
</table>
</file>

<file path=xl/tables/table6.xml><?xml version="1.0" encoding="utf-8"?>
<table xmlns="http://schemas.openxmlformats.org/spreadsheetml/2006/main" id="4" name="PORSourceList" displayName="PORSourceList" ref="A1:A412" comment="Table of Active POR data from the webTrans POR/POD screen combined with Source data from the webTrans Source/Sink screen, located on the SourcePOR worksheet." totalsRowShown="0" dataDxfId="5">
  <autoFilter ref="A1:A412"/>
  <sortState ref="A2:A412">
    <sortCondition sortBy="value" ref="A2:A412"/>
  </sortState>
  <tableColumns count="1">
    <tableColumn id="1" name="Point Name" dataDxfId="4"/>
  </tableColumns>
  <tableStyleInfo name="TableStyleMedium2" showFirstColumn="0" showLastColumn="0" showRowStripes="1" showColumnStripes="0"/>
</table>
</file>

<file path=xl/tables/table7.xml><?xml version="1.0" encoding="utf-8"?>
<table xmlns="http://schemas.openxmlformats.org/spreadsheetml/2006/main" id="5" name="PODSinkList" displayName="PODSinkList" ref="A1:A1270" comment="Table of Active POD data from the webTrans POR/POD screen combined with Sink data from the webTrans Source/Sink screen, located on the SinkPOD worksheet." totalsRowShown="0" dataDxfId="3">
  <autoFilter ref="A1:A1270"/>
  <tableColumns count="1">
    <tableColumn id="1" name="Point Name" dataDxfId="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ontrol" Target="../activeX/activeX3.xml" /><Relationship Id="rId4" Type="http://schemas.openxmlformats.org/officeDocument/2006/relationships/control" Target="../activeX/activeX1.xml" /><Relationship Id="rId6" Type="http://schemas.openxmlformats.org/officeDocument/2006/relationships/control" Target="../activeX/activeX2.xml" /><Relationship Id="rId7" Type="http://schemas.openxmlformats.org/officeDocument/2006/relationships/image" Target="../media/image2.emf" /><Relationship Id="rId9" Type="http://schemas.openxmlformats.org/officeDocument/2006/relationships/image" Target="../media/image3.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ontrol" Target="../activeX/activeX7.xml" /><Relationship Id="rId6" Type="http://schemas.openxmlformats.org/officeDocument/2006/relationships/control" Target="../activeX/activeX5.xml" /><Relationship Id="rId12" Type="http://schemas.openxmlformats.org/officeDocument/2006/relationships/control" Target="../activeX/activeX8.xml" /><Relationship Id="rId8" Type="http://schemas.openxmlformats.org/officeDocument/2006/relationships/control" Target="../activeX/activeX6.xml" /><Relationship Id="rId4" Type="http://schemas.openxmlformats.org/officeDocument/2006/relationships/control" Target="../activeX/activeX4.xml" /><Relationship Id="rId11" Type="http://schemas.openxmlformats.org/officeDocument/2006/relationships/image" Target="../media/image7.emf" /><Relationship Id="rId9" Type="http://schemas.openxmlformats.org/officeDocument/2006/relationships/image" Target="../media/image6.emf" /><Relationship Id="rId5" Type="http://schemas.openxmlformats.org/officeDocument/2006/relationships/image" Target="../media/image4.emf" /><Relationship Id="rId7" Type="http://schemas.openxmlformats.org/officeDocument/2006/relationships/image" Target="../media/image5.emf" /><Relationship Id="rId13" Type="http://schemas.openxmlformats.org/officeDocument/2006/relationships/image" Target="../media/image8.emf" /><Relationship Id="rId1" Type="http://schemas.openxmlformats.org/officeDocument/2006/relationships/control" Target="../activeX/activeX4.xml" /><Relationship Id="rId2" Type="http://schemas.openxmlformats.org/officeDocument/2006/relationships/control" Target="../activeX/activeX5.xml" /><Relationship Id="rId3" Type="http://schemas.openxmlformats.org/officeDocument/2006/relationships/control" Target="../activeX/activeX6.xml" /><Relationship Id="rId14" Type="http://schemas.openxmlformats.org/officeDocument/2006/relationships/control" Target="../activeX/activeX7.xml" /><Relationship Id="rId15" Type="http://schemas.openxmlformats.org/officeDocument/2006/relationships/control" Target="../activeX/activeX8.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drawing" Target="../drawings/drawing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3"/>
  <sheetViews>
    <sheetView showGridLines="0" workbookViewId="0" topLeftCell="A1">
      <selection activeCell="A2" sqref="A2"/>
    </sheetView>
  </sheetViews>
  <sheetFormatPr defaultColWidth="9.00390625" defaultRowHeight="12.75"/>
  <cols>
    <col min="1" max="1" width="6.00390625" style="1" customWidth="1"/>
    <col min="2" max="2" width="26.75390625" style="1" bestFit="1" customWidth="1"/>
    <col min="3" max="3" width="20.625" style="1" customWidth="1"/>
    <col min="4" max="4" width="20.875" style="1" customWidth="1"/>
    <col min="5" max="5" width="21.125" style="1" customWidth="1"/>
    <col min="6" max="6" width="2.125" style="1" hidden="1" customWidth="1"/>
    <col min="7" max="16384" width="9.00390625" style="1" customWidth="1"/>
  </cols>
  <sheetData>
    <row r="1" ht="263.25" customHeight="1"/>
    <row r="2" ht="12.75">
      <c r="A2" s="35" t="s">
        <v>2297</v>
      </c>
    </row>
    <row r="3" ht="12.75"/>
    <row r="4" spans="2:4" ht="12.75">
      <c r="B4" s="36"/>
      <c r="C4" s="40" t="s">
        <v>1912</v>
      </c>
      <c r="D4" s="21"/>
    </row>
    <row r="5" spans="2:4" ht="12.75">
      <c r="B5" s="36"/>
      <c r="C5" s="40" t="s">
        <v>1257</v>
      </c>
      <c r="D5" s="21"/>
    </row>
    <row r="6" spans="2:5" ht="15">
      <c r="B6" s="36"/>
      <c r="C6" s="40" t="s">
        <v>2296</v>
      </c>
      <c r="D6" s="21"/>
      <c r="E6" s="11"/>
    </row>
    <row r="7" spans="2:5" ht="54.6" customHeight="1">
      <c r="B7" s="36"/>
      <c r="C7" s="21"/>
      <c r="D7" s="21"/>
      <c r="E7" s="11"/>
    </row>
    <row r="8" ht="18" customHeight="1">
      <c r="C8" s="12" t="str">
        <f>IF(ISNUMBER(VALUE(OrigMW)),IF(VALUE(OrigMW)&gt;=0,"","The MW value cannot be negative"),"The MW value must be numeric")</f>
        <v/>
      </c>
    </row>
    <row r="9" ht="18" customHeight="1">
      <c r="C9" s="12"/>
    </row>
    <row r="10" spans="2:4" ht="18" customHeight="1">
      <c r="B10" s="20" t="s">
        <v>16</v>
      </c>
      <c r="C10" s="34">
        <f>_xlfn.IFERROR(VLOOKUP(OrigPORName,PPUList[],MATCH(TEXT("AFC POR","&amp;"),PPUList[[#Headers],[Point Name]:[Missing From PTDF]],0),FALSE),"UNKNOWN")</f>
        <v>357</v>
      </c>
      <c r="D10" s="23">
        <f>_xlfn.IFERROR(VLOOKUP(OrigPODName,PPUList[],MATCH(TEXT("AFC POD","&amp;"),PPUList[[#Headers],[Point Name]:[Missing From PTDF]],0),FALSE),"UNKNOWN")</f>
        <v>40687</v>
      </c>
    </row>
    <row r="11" spans="2:5" ht="12.75">
      <c r="B11" s="3" t="s">
        <v>30</v>
      </c>
      <c r="C11" s="24" t="str">
        <f>CONCATENATE("POR: ",OrigPORName)</f>
        <v>POR: MIDCREMOTE</v>
      </c>
      <c r="D11" s="26" t="str">
        <f>CONCATENATE("POD: ",OrigPODName)</f>
        <v>POD: JOHNDAY</v>
      </c>
      <c r="E11" s="4" t="s">
        <v>7</v>
      </c>
    </row>
    <row r="12" spans="2:6" ht="19.9" customHeight="1" hidden="1">
      <c r="B12"/>
      <c r="C12"/>
      <c r="D12"/>
      <c r="E12"/>
      <c r="F12"/>
    </row>
    <row r="13" spans="2:6" ht="16.15" customHeight="1">
      <c r="B13" t="s">
        <v>33</v>
      </c>
      <c r="C13" s="5">
        <f>_xlfn.IFERROR(VLOOKUP(OrigPORPUFNum,PUFList,MATCH(OrigResults[[#This Row],[FlowBasedPath]],PathTitles,0),FALSE),"")</f>
        <v>-0.0109</v>
      </c>
      <c r="D13" s="5">
        <f>_xlfn.IFERROR(VLOOKUP(OrigPODPUFNum,PUFList,MATCH(OrigResults[[#This Row],[FlowBasedPath]],PathTitles,0),FALSE),"")</f>
        <v>-0.0982</v>
      </c>
      <c r="E13" s="5">
        <f>_xlfn.IFERROR(IF(((OrigResults[[#This Row],[POR]]-OrigResults[[#This Row],[POD]])*OrigMW)&lt;0,0,(OrigResults[[#This Row],[POR]]-OrigResults[[#This Row],[POD]])*OrigMW),"")</f>
        <v>2.1824999999999997</v>
      </c>
      <c r="F13" s="6">
        <f>_xlfn.IFERROR(IF(AND(OrigResults[[#This Row],[ImpactWithDeMinimis]]&gt;0,OrigResults[[#This Row],[ImpactWithDeMinimis]]&lt;=10,OrigResults[[#This Row],[POR]]-OrigResults[[#This Row],[POD]]&lt;=0.1),1,0),0)</f>
        <v>1</v>
      </c>
    </row>
    <row r="14" spans="2:6" ht="16.15" customHeight="1">
      <c r="B14" t="s">
        <v>34</v>
      </c>
      <c r="C14" s="5">
        <f>_xlfn.IFERROR(VLOOKUP(OrigPORPUFNum,PUFList,MATCH(OrigResults[[#This Row],[FlowBasedPath]],PathTitles,0),FALSE),"")</f>
        <v>-0.0142</v>
      </c>
      <c r="D14" s="5">
        <f>_xlfn.IFERROR(VLOOKUP(OrigPODPUFNum,PUFList,MATCH(OrigResults[[#This Row],[FlowBasedPath]],PathTitles,0),FALSE),"")</f>
        <v>-0.153</v>
      </c>
      <c r="E14" s="5">
        <f>_xlfn.IFERROR(IF(((OrigResults[[#This Row],[POR]]-OrigResults[[#This Row],[POD]])*OrigMW)&lt;0,0,(OrigResults[[#This Row],[POR]]-OrigResults[[#This Row],[POD]])*OrigMW),"")</f>
        <v>3.47</v>
      </c>
      <c r="F14" s="6">
        <f>_xlfn.IFERROR(IF(AND(OrigResults[[#This Row],[ImpactWithDeMinimis]]&gt;0,OrigResults[[#This Row],[ImpactWithDeMinimis]]&lt;=10,OrigResults[[#This Row],[POR]]-OrigResults[[#This Row],[POD]]&lt;=0.1),1,0),0)</f>
        <v>0</v>
      </c>
    </row>
    <row r="15" spans="2:6" ht="16.15" customHeight="1">
      <c r="B15" t="s">
        <v>35</v>
      </c>
      <c r="C15" s="5">
        <f>_xlfn.IFERROR(VLOOKUP(OrigPORPUFNum,PUFList,MATCH(OrigResults[[#This Row],[FlowBasedPath]],PathTitles,0),FALSE),"")</f>
        <v>0.045</v>
      </c>
      <c r="D15" s="5">
        <f>_xlfn.IFERROR(VLOOKUP(OrigPODPUFNum,PUFList,MATCH(OrigResults[[#This Row],[FlowBasedPath]],PathTitles,0),FALSE),"")</f>
        <v>-0.2875</v>
      </c>
      <c r="E15" s="5">
        <f>_xlfn.IFERROR(IF(((OrigResults[[#This Row],[POR]]-OrigResults[[#This Row],[POD]])*OrigMW)&lt;0,0,(OrigResults[[#This Row],[POR]]-OrigResults[[#This Row],[POD]])*OrigMW),"")</f>
        <v>8.312499999999998</v>
      </c>
      <c r="F15" s="6">
        <f>_xlfn.IFERROR(IF(AND(OrigResults[[#This Row],[ImpactWithDeMinimis]]&gt;0,OrigResults[[#This Row],[ImpactWithDeMinimis]]&lt;=10,OrigResults[[#This Row],[POR]]-OrigResults[[#This Row],[POD]]&lt;=0.1),1,0),0)</f>
        <v>0</v>
      </c>
    </row>
    <row r="16" spans="2:6" ht="16.15" customHeight="1">
      <c r="B16" t="s">
        <v>36</v>
      </c>
      <c r="C16" s="5">
        <f>_xlfn.IFERROR(VLOOKUP(OrigPORPUFNum,PUFList,MATCH(OrigResults[[#This Row],[FlowBasedPath]],PathTitles,0),FALSE),"")</f>
        <v>0.0142</v>
      </c>
      <c r="D16" s="5">
        <f>_xlfn.IFERROR(VLOOKUP(OrigPODPUFNum,PUFList,MATCH(OrigResults[[#This Row],[FlowBasedPath]],PathTitles,0),FALSE),"")</f>
        <v>-0.1346</v>
      </c>
      <c r="E16" s="5">
        <f>_xlfn.IFERROR(IF(((OrigResults[[#This Row],[POR]]-OrigResults[[#This Row],[POD]])*OrigMW)&lt;0,0,(OrigResults[[#This Row],[POR]]-OrigResults[[#This Row],[POD]])*OrigMW),"")</f>
        <v>3.7199999999999998</v>
      </c>
      <c r="F16" s="6">
        <f>_xlfn.IFERROR(IF(AND(OrigResults[[#This Row],[ImpactWithDeMinimis]]&gt;0,OrigResults[[#This Row],[ImpactWithDeMinimis]]&lt;=10,OrigResults[[#This Row],[POR]]-OrigResults[[#This Row],[POD]]&lt;=0.1),1,0),0)</f>
        <v>0</v>
      </c>
    </row>
    <row r="17" spans="2:6" ht="16.15" customHeight="1">
      <c r="B17" t="s">
        <v>37</v>
      </c>
      <c r="C17" s="5">
        <f>_xlfn.IFERROR(VLOOKUP(OrigPORPUFNum,PUFList,MATCH(OrigResults[[#This Row],[FlowBasedPath]],PathTitles,0),FALSE),"")</f>
        <v>0.0004</v>
      </c>
      <c r="D17" s="5">
        <f>_xlfn.IFERROR(VLOOKUP(OrigPODPUFNum,PUFList,MATCH(OrigResults[[#This Row],[FlowBasedPath]],PathTitles,0),FALSE),"")</f>
        <v>-0.2285</v>
      </c>
      <c r="E17" s="5">
        <f>_xlfn.IFERROR(IF(((OrigResults[[#This Row],[POR]]-OrigResults[[#This Row],[POD]])*OrigMW)&lt;0,0,(OrigResults[[#This Row],[POR]]-OrigResults[[#This Row],[POD]])*OrigMW),"")</f>
        <v>5.7225</v>
      </c>
      <c r="F17" s="6">
        <f>_xlfn.IFERROR(IF(AND(OrigResults[[#This Row],[ImpactWithDeMinimis]]&gt;0,OrigResults[[#This Row],[ImpactWithDeMinimis]]&lt;=10,OrigResults[[#This Row],[POR]]-OrigResults[[#This Row],[POD]]&lt;=0.1),1,0),0)</f>
        <v>0</v>
      </c>
    </row>
    <row r="18" spans="2:6" ht="16.15" customHeight="1">
      <c r="B18" t="s">
        <v>38</v>
      </c>
      <c r="C18" s="5">
        <f>_xlfn.IFERROR(VLOOKUP(OrigPORPUFNum,PUFList,MATCH(OrigResults[[#This Row],[FlowBasedPath]],PathTitles,0),FALSE),"")</f>
        <v>-0.0411</v>
      </c>
      <c r="D18" s="5">
        <f>_xlfn.IFERROR(VLOOKUP(OrigPODPUFNum,PUFList,MATCH(OrigResults[[#This Row],[FlowBasedPath]],PathTitles,0),FALSE),"")</f>
        <v>-0.1512</v>
      </c>
      <c r="E18" s="5">
        <f>_xlfn.IFERROR(IF(((OrigResults[[#This Row],[POR]]-OrigResults[[#This Row],[POD]])*OrigMW)&lt;0,0,(OrigResults[[#This Row],[POR]]-OrigResults[[#This Row],[POD]])*OrigMW),"")</f>
        <v>2.7525</v>
      </c>
      <c r="F18" s="6">
        <f>_xlfn.IFERROR(IF(AND(OrigResults[[#This Row],[ImpactWithDeMinimis]]&gt;0,OrigResults[[#This Row],[ImpactWithDeMinimis]]&lt;=10,OrigResults[[#This Row],[POR]]-OrigResults[[#This Row],[POD]]&lt;=0.1),1,0),0)</f>
        <v>0</v>
      </c>
    </row>
    <row r="19" spans="2:6" ht="16.15" customHeight="1">
      <c r="B19" t="s">
        <v>39</v>
      </c>
      <c r="C19" s="5">
        <f>_xlfn.IFERROR(VLOOKUP(OrigPORPUFNum,PUFList,MATCH(OrigResults[[#This Row],[FlowBasedPath]],PathTitles,0),FALSE),"")</f>
        <v>0.0148</v>
      </c>
      <c r="D19" s="5">
        <f>_xlfn.IFERROR(VLOOKUP(OrigPODPUFNum,PUFList,MATCH(OrigResults[[#This Row],[FlowBasedPath]],PathTitles,0),FALSE),"")</f>
        <v>-0.0081</v>
      </c>
      <c r="E19" s="5">
        <f>_xlfn.IFERROR(IF(((OrigResults[[#This Row],[POR]]-OrigResults[[#This Row],[POD]])*OrigMW)&lt;0,0,(OrigResults[[#This Row],[POR]]-OrigResults[[#This Row],[POD]])*OrigMW),"")</f>
        <v>0.5725</v>
      </c>
      <c r="F19" s="6">
        <f>_xlfn.IFERROR(IF(AND(OrigResults[[#This Row],[ImpactWithDeMinimis]]&gt;0,OrigResults[[#This Row],[ImpactWithDeMinimis]]&lt;=10,OrigResults[[#This Row],[POR]]-OrigResults[[#This Row],[POD]]&lt;=0.1),1,0),0)</f>
        <v>1</v>
      </c>
    </row>
    <row r="20" spans="2:6" ht="16.15" customHeight="1">
      <c r="B20" t="s">
        <v>40</v>
      </c>
      <c r="C20" s="5">
        <f>_xlfn.IFERROR(VLOOKUP(OrigPORPUFNum,PUFList,MATCH(OrigResults[[#This Row],[FlowBasedPath]],PathTitles,0),FALSE),"")</f>
        <v>-0.045</v>
      </c>
      <c r="D20" s="5">
        <f>_xlfn.IFERROR(VLOOKUP(OrigPODPUFNum,PUFList,MATCH(OrigResults[[#This Row],[FlowBasedPath]],PathTitles,0),FALSE),"")</f>
        <v>0.2875</v>
      </c>
      <c r="E20" s="5">
        <f>_xlfn.IFERROR(IF(((OrigResults[[#This Row],[POR]]-OrigResults[[#This Row],[POD]])*OrigMW)&lt;0,0,(OrigResults[[#This Row],[POR]]-OrigResults[[#This Row],[POD]])*OrigMW),"")</f>
        <v>0</v>
      </c>
      <c r="F20" s="6">
        <f>_xlfn.IFERROR(IF(AND(OrigResults[[#This Row],[ImpactWithDeMinimis]]&gt;0,OrigResults[[#This Row],[ImpactWithDeMinimis]]&lt;=10,OrigResults[[#This Row],[POR]]-OrigResults[[#This Row],[POD]]&lt;=0.1),1,0),0)</f>
        <v>0</v>
      </c>
    </row>
    <row r="21" spans="2:6" ht="16.15" customHeight="1">
      <c r="B21" t="s">
        <v>41</v>
      </c>
      <c r="C21" s="5">
        <f>_xlfn.IFERROR(VLOOKUP(OrigPORPUFNum,PUFList,MATCH(OrigResults[[#This Row],[FlowBasedPath]],PathTitles,0),FALSE),"")</f>
        <v>-0.0109</v>
      </c>
      <c r="D21" s="5">
        <f>_xlfn.IFERROR(VLOOKUP(OrigPODPUFNum,PUFList,MATCH(OrigResults[[#This Row],[FlowBasedPath]],PathTitles,0),FALSE),"")</f>
        <v>0.1681</v>
      </c>
      <c r="E21" s="5">
        <f>_xlfn.IFERROR(IF(((OrigResults[[#This Row],[POR]]-OrigResults[[#This Row],[POD]])*OrigMW)&lt;0,0,(OrigResults[[#This Row],[POR]]-OrigResults[[#This Row],[POD]])*OrigMW),"")</f>
        <v>0</v>
      </c>
      <c r="F21" s="6">
        <f>_xlfn.IFERROR(IF(AND(OrigResults[[#This Row],[ImpactWithDeMinimis]]&gt;0,OrigResults[[#This Row],[ImpactWithDeMinimis]]&lt;=10,OrigResults[[#This Row],[POR]]-OrigResults[[#This Row],[POD]]&lt;=0.1),1,0),0)</f>
        <v>0</v>
      </c>
    </row>
    <row r="22" spans="2:6" ht="16.15" customHeight="1">
      <c r="B22" t="s">
        <v>42</v>
      </c>
      <c r="C22" s="5">
        <f>_xlfn.IFERROR(VLOOKUP(OrigPORPUFNum,PUFList,MATCH(OrigResults[[#This Row],[FlowBasedPath]],PathTitles,0),FALSE),"")</f>
        <v>0</v>
      </c>
      <c r="D22" s="5">
        <f>_xlfn.IFERROR(VLOOKUP(OrigPODPUFNum,PUFList,MATCH(OrigResults[[#This Row],[FlowBasedPath]],PathTitles,0),FALSE),"")</f>
        <v>0</v>
      </c>
      <c r="E22" s="5">
        <f>_xlfn.IFERROR(IF(((OrigResults[[#This Row],[POR]]-OrigResults[[#This Row],[POD]])*OrigMW)&lt;0,0,(OrigResults[[#This Row],[POR]]-OrigResults[[#This Row],[POD]])*OrigMW),"")</f>
        <v>0</v>
      </c>
      <c r="F22" s="6">
        <f>_xlfn.IFERROR(IF(AND(OrigResults[[#This Row],[ImpactWithDeMinimis]]&gt;0,OrigResults[[#This Row],[ImpactWithDeMinimis]]&lt;=10,OrigResults[[#This Row],[POR]]-OrigResults[[#This Row],[POD]]&lt;=0.1),1,0),0)</f>
        <v>0</v>
      </c>
    </row>
    <row r="23" spans="2:6" ht="16.15" customHeight="1">
      <c r="B23" t="s">
        <v>43</v>
      </c>
      <c r="C23" s="5">
        <f>_xlfn.IFERROR(VLOOKUP(OrigPORPUFNum,PUFList,MATCH(OrigResults[[#This Row],[FlowBasedPath]],PathTitles,0),FALSE),"")</f>
        <v>-0.0327</v>
      </c>
      <c r="D23" s="5">
        <f>_xlfn.IFERROR(VLOOKUP(OrigPODPUFNum,PUFList,MATCH(OrigResults[[#This Row],[FlowBasedPath]],PathTitles,0),FALSE),"")</f>
        <v>-0.0434</v>
      </c>
      <c r="E23" s="5">
        <f>_xlfn.IFERROR(IF(((OrigResults[[#This Row],[POR]]-OrigResults[[#This Row],[POD]])*OrigMW)&lt;0,0,(OrigResults[[#This Row],[POR]]-OrigResults[[#This Row],[POD]])*OrigMW),"")</f>
        <v>0.2675</v>
      </c>
      <c r="F23" s="6">
        <f>_xlfn.IFERROR(IF(AND(OrigResults[[#This Row],[ImpactWithDeMinimis]]&gt;0,OrigResults[[#This Row],[ImpactWithDeMinimis]]&lt;=10,OrigResults[[#This Row],[POR]]-OrigResults[[#This Row],[POD]]&lt;=0.1),1,0),0)</f>
        <v>1</v>
      </c>
    </row>
    <row r="24" spans="2:6" ht="16.15" customHeight="1">
      <c r="B24" t="s">
        <v>44</v>
      </c>
      <c r="C24" s="5">
        <f>_xlfn.IFERROR(VLOOKUP(OrigPORPUFNum,PUFList,MATCH(OrigResults[[#This Row],[FlowBasedPath]],PathTitles,0),FALSE),"")</f>
        <v>-0.0295</v>
      </c>
      <c r="D24" s="5">
        <f>_xlfn.IFERROR(VLOOKUP(OrigPODPUFNum,PUFList,MATCH(OrigResults[[#This Row],[FlowBasedPath]],PathTitles,0),FALSE),"")</f>
        <v>-0.008</v>
      </c>
      <c r="E24" s="5">
        <f>_xlfn.IFERROR(IF(((OrigResults[[#This Row],[POR]]-OrigResults[[#This Row],[POD]])*OrigMW)&lt;0,0,(OrigResults[[#This Row],[POR]]-OrigResults[[#This Row],[POD]])*OrigMW),"")</f>
        <v>0</v>
      </c>
      <c r="F24" s="6">
        <f>_xlfn.IFERROR(IF(AND(OrigResults[[#This Row],[ImpactWithDeMinimis]]&gt;0,OrigResults[[#This Row],[ImpactWithDeMinimis]]&lt;=10,OrigResults[[#This Row],[POR]]-OrigResults[[#This Row],[POD]]&lt;=0.1),1,0),0)</f>
        <v>0</v>
      </c>
    </row>
    <row r="25" spans="2:6" ht="16.15" customHeight="1">
      <c r="B25" t="s">
        <v>45</v>
      </c>
      <c r="C25" s="5">
        <f>_xlfn.IFERROR(VLOOKUP(OrigPORPUFNum,PUFList,MATCH(OrigResults[[#This Row],[FlowBasedPath]],PathTitles,0),FALSE),"")</f>
        <v>0.0256</v>
      </c>
      <c r="D25" s="5">
        <f>_xlfn.IFERROR(VLOOKUP(OrigPODPUFNum,PUFList,MATCH(OrigResults[[#This Row],[FlowBasedPath]],PathTitles,0),FALSE),"")</f>
        <v>-0.0367</v>
      </c>
      <c r="E25" s="5">
        <f>_xlfn.IFERROR(IF(((OrigResults[[#This Row],[POR]]-OrigResults[[#This Row],[POD]])*OrigMW)&lt;0,0,(OrigResults[[#This Row],[POR]]-OrigResults[[#This Row],[POD]])*OrigMW),"")</f>
        <v>1.5575</v>
      </c>
      <c r="F25" s="6">
        <f>_xlfn.IFERROR(IF(AND(OrigResults[[#This Row],[ImpactWithDeMinimis]]&gt;0,OrigResults[[#This Row],[ImpactWithDeMinimis]]&lt;=10,OrigResults[[#This Row],[POR]]-OrigResults[[#This Row],[POD]]&lt;=0.1),1,0),0)</f>
        <v>1</v>
      </c>
    </row>
    <row r="26" spans="2:6" ht="16.15" customHeight="1">
      <c r="B26" t="s">
        <v>46</v>
      </c>
      <c r="C26" s="5">
        <f>_xlfn.IFERROR(VLOOKUP(OrigPORPUFNum,PUFList,MATCH(OrigResults[[#This Row],[FlowBasedPath]],PathTitles,0),FALSE),"")</f>
        <v>-0.0073</v>
      </c>
      <c r="D26" s="5">
        <f>_xlfn.IFERROR(VLOOKUP(OrigPODPUFNum,PUFList,MATCH(OrigResults[[#This Row],[FlowBasedPath]],PathTitles,0),FALSE),"")</f>
        <v>0.0016</v>
      </c>
      <c r="E26" s="5">
        <f>_xlfn.IFERROR(IF(((OrigResults[[#This Row],[POR]]-OrigResults[[#This Row],[POD]])*OrigMW)&lt;0,0,(OrigResults[[#This Row],[POR]]-OrigResults[[#This Row],[POD]])*OrigMW),"")</f>
        <v>0</v>
      </c>
      <c r="F26" s="6">
        <f>_xlfn.IFERROR(IF(AND(OrigResults[[#This Row],[ImpactWithDeMinimis]]&gt;0,OrigResults[[#This Row],[ImpactWithDeMinimis]]&lt;=10,OrigResults[[#This Row],[POR]]-OrigResults[[#This Row],[POD]]&lt;=0.1),1,0),0)</f>
        <v>0</v>
      </c>
    </row>
    <row r="27" spans="2:6" ht="16.15" customHeight="1">
      <c r="B27" t="s">
        <v>47</v>
      </c>
      <c r="C27" s="5">
        <f>_xlfn.IFERROR(VLOOKUP(OrigPORPUFNum,PUFList,MATCH(OrigResults[[#This Row],[FlowBasedPath]],PathTitles,0),FALSE),"")</f>
        <v>0.0038</v>
      </c>
      <c r="D27" s="5">
        <f>_xlfn.IFERROR(VLOOKUP(OrigPODPUFNum,PUFList,MATCH(OrigResults[[#This Row],[FlowBasedPath]],PathTitles,0),FALSE),"")</f>
        <v>0.0419</v>
      </c>
      <c r="E27" s="5">
        <f>_xlfn.IFERROR(IF(((OrigResults[[#This Row],[POR]]-OrigResults[[#This Row],[POD]])*OrigMW)&lt;0,0,(OrigResults[[#This Row],[POR]]-OrigResults[[#This Row],[POD]])*OrigMW),"")</f>
        <v>0</v>
      </c>
      <c r="F27" s="6">
        <f>_xlfn.IFERROR(IF(AND(OrigResults[[#This Row],[ImpactWithDeMinimis]]&gt;0,OrigResults[[#This Row],[ImpactWithDeMinimis]]&lt;=10,OrigResults[[#This Row],[POR]]-OrigResults[[#This Row],[POD]]&lt;=0.1),1,0),0)</f>
        <v>0</v>
      </c>
    </row>
    <row r="28" spans="2:6" ht="16.15" customHeight="1">
      <c r="B28" t="s">
        <v>48</v>
      </c>
      <c r="C28" s="5">
        <f>_xlfn.IFERROR(VLOOKUP(OrigPORPUFNum,PUFList,MATCH(OrigResults[[#This Row],[FlowBasedPath]],PathTitles,0),FALSE),"")</f>
        <v>0.0183</v>
      </c>
      <c r="D28" s="5">
        <f>_xlfn.IFERROR(VLOOKUP(OrigPODPUFNum,PUFList,MATCH(OrigResults[[#This Row],[FlowBasedPath]],PathTitles,0),FALSE),"")</f>
        <v>0.0888</v>
      </c>
      <c r="E28" s="5">
        <f>_xlfn.IFERROR(IF(((OrigResults[[#This Row],[POR]]-OrigResults[[#This Row],[POD]])*OrigMW)&lt;0,0,(OrigResults[[#This Row],[POR]]-OrigResults[[#This Row],[POD]])*OrigMW),"")</f>
        <v>0</v>
      </c>
      <c r="F28" s="6">
        <f>_xlfn.IFERROR(IF(AND(OrigResults[[#This Row],[ImpactWithDeMinimis]]&gt;0,OrigResults[[#This Row],[ImpactWithDeMinimis]]&lt;=10,OrigResults[[#This Row],[POR]]-OrigResults[[#This Row],[POD]]&lt;=0.1),1,0),0)</f>
        <v>0</v>
      </c>
    </row>
    <row r="29" spans="2:6" ht="16.15" customHeight="1">
      <c r="B29" t="s">
        <v>49</v>
      </c>
      <c r="C29" s="5">
        <f>_xlfn.IFERROR(VLOOKUP(OrigPORPUFNum,PUFList,MATCH(OrigResults[[#This Row],[FlowBasedPath]],PathTitles,0),FALSE),"")</f>
        <v>0.0051</v>
      </c>
      <c r="D29" s="5">
        <f>_xlfn.IFERROR(VLOOKUP(OrigPODPUFNum,PUFList,MATCH(OrigResults[[#This Row],[FlowBasedPath]],PathTitles,0),FALSE),"")</f>
        <v>-0.7015</v>
      </c>
      <c r="E29" s="5">
        <f>_xlfn.IFERROR(IF(((OrigResults[[#This Row],[POR]]-OrigResults[[#This Row],[POD]])*OrigMW)&lt;0,0,(OrigResults[[#This Row],[POR]]-OrigResults[[#This Row],[POD]])*OrigMW),"")</f>
        <v>17.665</v>
      </c>
      <c r="F29" s="6">
        <f>_xlfn.IFERROR(IF(AND(OrigResults[[#This Row],[ImpactWithDeMinimis]]&gt;0,OrigResults[[#This Row],[ImpactWithDeMinimis]]&lt;=10,OrigResults[[#This Row],[POR]]-OrigResults[[#This Row],[POD]]&lt;=0.1),1,0),0)</f>
        <v>0</v>
      </c>
    </row>
    <row r="30" spans="2:6" ht="16.15" customHeight="1">
      <c r="B30" t="s">
        <v>50</v>
      </c>
      <c r="C30" s="42">
        <f>_xlfn.IFERROR(VLOOKUP(OrigPORPUFNum,PUFList,MATCH(OrigResults[[#This Row],[FlowBasedPath]],PathTitles,0),FALSE),"")</f>
        <v>0.003</v>
      </c>
      <c r="D30" s="42">
        <f>_xlfn.IFERROR(VLOOKUP(OrigPODPUFNum,PUFList,MATCH(OrigResults[[#This Row],[FlowBasedPath]],PathTitles,0),FALSE),"")</f>
        <v>0.1082</v>
      </c>
      <c r="E30" s="42">
        <f>_xlfn.IFERROR(IF(((OrigResults[[#This Row],[POR]]-OrigResults[[#This Row],[POD]])*OrigMW)&lt;0,0,(OrigResults[[#This Row],[POR]]-OrigResults[[#This Row],[POD]])*OrigMW),"")</f>
        <v>0</v>
      </c>
      <c r="F30" s="43">
        <f>_xlfn.IFERROR(IF(AND(OrigResults[[#This Row],[ImpactWithDeMinimis]]&gt;0,OrigResults[[#This Row],[ImpactWithDeMinimis]]&lt;=10,OrigResults[[#This Row],[POR]]-OrigResults[[#This Row],[POD]]&lt;=0.1),1,0),0)</f>
        <v>0</v>
      </c>
    </row>
    <row r="31" spans="2:6" ht="16.15" customHeight="1">
      <c r="B31"/>
      <c r="C31" s="5"/>
      <c r="D31" s="5"/>
      <c r="E31" s="5"/>
      <c r="F31" s="6"/>
    </row>
    <row r="32" ht="13.5" thickBot="1"/>
    <row r="33" spans="2:6" ht="23.25" customHeight="1" thickBot="1">
      <c r="B33" s="8" t="s">
        <v>2</v>
      </c>
      <c r="C33" s="9" t="s">
        <v>3</v>
      </c>
      <c r="D33" s="9"/>
      <c r="E33" s="10"/>
      <c r="F33" s="2"/>
    </row>
  </sheetData>
  <sheetProtection algorithmName="SHA-512" hashValue="btBsC3AdwbIk3OEubVVx5We9n8bz/YDsmuXG5W0e0DQA5HgaEJ/Ty3ouYLFjsw2Jy+yEioZGq795PQlMIE/Fuw==" saltValue="XcU1byBLxzh2k9gn4Dbufg==" spinCount="100000" sheet="1" objects="1" scenarios="1" formatColumns="0"/>
  <conditionalFormatting sqref="E13:E31">
    <cfRule type="expression" priority="1" dxfId="0">
      <formula>F13&gt;0</formula>
    </cfRule>
  </conditionalFormatting>
  <printOptions/>
  <pageMargins left="0.7" right="0.7" top="0.75" bottom="0.75" header="0.3" footer="0.3"/>
  <pageSetup horizontalDpi="600" verticalDpi="600" orientation="portrait" r:id="rId13"/>
  <drawing r:id="rId12"/>
  <legacyDrawing r:id="rId10"/>
  <controls>
    <control shapeId="10279" r:id="rId1" name="ComboBox1"/>
    <control shapeId="10280" r:id="rId2" name="ComboBox2"/>
    <control shapeId="10281" r:id="rId3" name="TextBox1"/>
  </controls>
  <tableParts>
    <tablePart r:id="rId1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39"/>
  <sheetViews>
    <sheetView showGridLines="0" tabSelected="1" workbookViewId="0" topLeftCell="A1">
      <selection activeCell="A2" sqref="A2"/>
    </sheetView>
  </sheetViews>
  <sheetFormatPr defaultColWidth="9.00390625" defaultRowHeight="12.75"/>
  <cols>
    <col min="1" max="1" width="4.875" style="1" customWidth="1"/>
    <col min="2" max="2" width="26.75390625" style="1" bestFit="1" customWidth="1"/>
    <col min="3" max="3" width="18.375" style="1" customWidth="1"/>
    <col min="4" max="4" width="15.25390625" style="1" customWidth="1"/>
    <col min="5" max="5" width="15.375" style="1" customWidth="1"/>
    <col min="6" max="6" width="3.75390625" style="1" customWidth="1"/>
    <col min="7" max="7" width="20.125" style="1" customWidth="1"/>
    <col min="8" max="8" width="18.875" style="1" customWidth="1"/>
    <col min="9" max="9" width="14.50390625" style="1" customWidth="1"/>
    <col min="10" max="10" width="4.25390625" style="1" customWidth="1"/>
    <col min="11" max="11" width="10.50390625" style="1" customWidth="1"/>
    <col min="12" max="12" width="14.625" style="1" customWidth="1"/>
    <col min="13" max="13" width="25.50390625" style="1" customWidth="1"/>
    <col min="14" max="16384" width="9.00390625" style="1" customWidth="1"/>
  </cols>
  <sheetData>
    <row r="1" ht="259.5" customHeight="1"/>
    <row r="2" ht="12.75">
      <c r="A2" s="35" t="s">
        <v>2297</v>
      </c>
    </row>
    <row r="3" ht="12.75">
      <c r="H3" s="1" t="s">
        <v>8</v>
      </c>
    </row>
    <row r="4" ht="12.75">
      <c r="H4" s="1" t="s">
        <v>1</v>
      </c>
    </row>
    <row r="5" spans="2:8" ht="12.75">
      <c r="B5" s="32"/>
      <c r="C5" s="33"/>
      <c r="G5" s="32"/>
      <c r="H5" s="32"/>
    </row>
    <row r="6" spans="2:11" ht="12.75">
      <c r="B6" s="32"/>
      <c r="C6" s="41" t="s">
        <v>1912</v>
      </c>
      <c r="H6" s="40" t="s">
        <v>1912</v>
      </c>
      <c r="K6" s="16"/>
    </row>
    <row r="7" spans="2:10" ht="12.75">
      <c r="B7" s="31"/>
      <c r="C7" s="40" t="s">
        <v>1257</v>
      </c>
      <c r="H7" s="40" t="s">
        <v>988</v>
      </c>
      <c r="J7" s="16"/>
    </row>
    <row r="8" spans="2:8" ht="12.75">
      <c r="B8" s="31"/>
      <c r="C8" s="40" t="s">
        <v>2296</v>
      </c>
      <c r="H8" s="31"/>
    </row>
    <row r="9" spans="2:8" ht="70.9" customHeight="1">
      <c r="B9" s="31"/>
      <c r="H9" s="22"/>
    </row>
    <row r="10" ht="15">
      <c r="C10" s="12" t="str">
        <f>IF(ISNUMBER(VALUE(RedirectMW)),IF(VALUE(RedirectMW)&gt;=0,"","The MW value cannot be negative"),"The MW value must be numeric")</f>
        <v/>
      </c>
    </row>
    <row r="11" ht="15">
      <c r="C11" s="37"/>
    </row>
    <row r="12" spans="2:8" ht="18" customHeight="1">
      <c r="B12" s="20" t="s">
        <v>16</v>
      </c>
      <c r="C12" s="28">
        <f>_xlfn.IFERROR(VLOOKUP(ChildPORName,PPUList[],MATCH(TEXT("AFC POR","&amp;"),PPUList[[#Headers],[Point Name]:[Missing From PTDF]],0),FALSE),"UNKNOWN")</f>
        <v>357</v>
      </c>
      <c r="D12" s="29">
        <f>_xlfn.IFERROR(VLOOKUP(ChildPODName,PPUList[],MATCH(TEXT("AFC POD","&amp;"),PPUList[[#Headers],[Point Name]:[Missing From PTDF]],0),FALSE),"UNKNOWN")</f>
        <v>40687</v>
      </c>
      <c r="F12" s="20" t="s">
        <v>16</v>
      </c>
      <c r="G12" s="29">
        <f>_xlfn.IFERROR(VLOOKUP(ParentSourceName,PPUList[],MATCH(TEXT("AFC POR","&amp;"),PPUList[[#Headers],[Point Name]:[Missing From PTDF]],0),FALSE),"UNKNOWN")</f>
        <v>357</v>
      </c>
      <c r="H12" s="29">
        <f>_xlfn.IFERROR(VLOOKUP(ParentSinkName,PPUList[],MATCH(TEXT("AFC POD","&amp;"),PPUList[[#Headers],[Point Name]:[Missing From PTDF]],0),FALSE),"UNKNOWN")</f>
        <v>40111</v>
      </c>
    </row>
    <row r="13" spans="2:12" s="13" customFormat="1" ht="25.5">
      <c r="B13" s="38" t="s">
        <v>30</v>
      </c>
      <c r="C13" s="27" t="str">
        <f>CONCATENATE("POR: ",ChildPORName)</f>
        <v>POR: MIDCREMOTE</v>
      </c>
      <c r="D13" s="27" t="str">
        <f>CONCATENATE("POD: ",ChildPODName)</f>
        <v>POD: JOHNDAY</v>
      </c>
      <c r="E13" s="38" t="s">
        <v>5</v>
      </c>
      <c r="F13" s="38"/>
      <c r="G13" s="27" t="str">
        <f>CONCATENATE("POR/Source: ",ParentSourceName)</f>
        <v>POR/Source: MIDCREMOTE</v>
      </c>
      <c r="H13" s="27" t="str">
        <f>CONCATENATE("POD/Sink: ",ParentSinkName)</f>
        <v>POD/Sink: BIGEDDY</v>
      </c>
      <c r="I13" s="38" t="s">
        <v>6</v>
      </c>
      <c r="J13" s="38"/>
      <c r="K13" s="38" t="s">
        <v>0</v>
      </c>
      <c r="L13" s="39"/>
    </row>
    <row r="14" spans="2:12" s="13" customFormat="1" ht="14.25" customHeight="1" hidden="1">
      <c r="B14"/>
      <c r="C14"/>
      <c r="D14"/>
      <c r="E14"/>
      <c r="F14"/>
      <c r="G14"/>
      <c r="H14"/>
      <c r="I14"/>
      <c r="J14"/>
      <c r="K14"/>
      <c r="L14" s="14"/>
    </row>
    <row r="15" spans="2:12" s="16" customFormat="1" ht="16.15" customHeight="1">
      <c r="B15" t="s">
        <v>33</v>
      </c>
      <c r="C15" s="5">
        <f>_xlfn.IFERROR(VLOOKUP(ChildPORPUFNum,PUFList,MATCH(RedirectResults[[#This Row],[FlowBasedPath]],PathTitles,0),FALSE),"")</f>
        <v>-0.0109</v>
      </c>
      <c r="D15" s="5">
        <f>_xlfn.IFERROR(VLOOKUP(ChildPODPUFNum,PUFList,MATCH(RedirectResults[[#This Row],[FlowBasedPath]],PathTitles,0),FALSE),"")</f>
        <v>-0.0982</v>
      </c>
      <c r="E15" s="5">
        <f>_xlfn.IFERROR(IF(((RedirectResults[[#This Row],[POR]]-RedirectResults[[#This Row],[POD]])*RedirectMW)&lt;0,0,(RedirectResults[[#This Row],[POR]]-RedirectResults[[#This Row],[POD]])*RedirectMW),"")</f>
        <v>2.1824999999999997</v>
      </c>
      <c r="F15" s="15">
        <f>IF(AND(RedirectResults[[#This Row],[ChildImpactWithDeMinimis]]&lt;=10,RedirectResults[[#This Row],[POR]]-RedirectResults[[#This Row],[POD]]&lt;=0.1),0,RedirectResults[[#This Row],[ChildImpactWithDeMinimis]])</f>
        <v>0</v>
      </c>
      <c r="G15" s="5">
        <f>_xlfn.IFERROR(VLOOKUP(ParentSourcePUFNum,PUFList,MATCH(RedirectResults[[#This Row],[FlowBasedPath]],PathTitles,0),FALSE),"")</f>
        <v>-0.0109</v>
      </c>
      <c r="H15" s="5">
        <f>_xlfn.IFERROR(VLOOKUP(ParentSinkPUFNum,PUFList,MATCH(RedirectResults[[#This Row],[FlowBasedPath]],PathTitles,0),FALSE),"")</f>
        <v>-0.1008</v>
      </c>
      <c r="I15" s="5">
        <f>_xlfn.IFERROR(IF(((RedirectResults[[#This Row],[POR/Source]]-RedirectResults[[#This Row],[POD/Sink]])*RedirectMW)&lt;0,0,(RedirectResults[[#This Row],[POR/Source]]-RedirectResults[[#This Row],[POD/Sink]])*RedirectMW),"")</f>
        <v>2.2475</v>
      </c>
      <c r="J15" s="6">
        <f>IF(AND(RedirectResults[[#This Row],[ParentImpactWithDeMinimis]]&lt;=10,RedirectResults[[#This Row],[POR/Source]]-RedirectResults[[#This Row],[POD/Sink]]&lt;=0.1),0,RedirectResults[[#This Row],[ParentImpactWithDeMinimis]])</f>
        <v>0</v>
      </c>
      <c r="K15" s="7">
        <f>_xlfn.IFERROR(IF((RedirectResults[[#This Row],[ChildNoDeminimis]]-RedirectResults[[#This Row],[ParentNoDeminimis]])&lt;0,0,(RedirectResults[[#This Row],[ChildNoDeminimis]]-RedirectResults[[#This Row],[ParentNoDeminimis]])),"")</f>
        <v>0</v>
      </c>
      <c r="L15" s="7"/>
    </row>
    <row r="16" spans="2:12" s="16" customFormat="1" ht="16.15" customHeight="1">
      <c r="B16" t="s">
        <v>34</v>
      </c>
      <c r="C16" s="5">
        <f>_xlfn.IFERROR(VLOOKUP(ChildPORPUFNum,PUFList,MATCH(RedirectResults[[#This Row],[FlowBasedPath]],PathTitles,0),FALSE),"")</f>
        <v>-0.0142</v>
      </c>
      <c r="D16" s="5">
        <f>_xlfn.IFERROR(VLOOKUP(ChildPODPUFNum,PUFList,MATCH(RedirectResults[[#This Row],[FlowBasedPath]],PathTitles,0),FALSE),"")</f>
        <v>-0.153</v>
      </c>
      <c r="E16" s="5">
        <f>_xlfn.IFERROR(IF(((RedirectResults[[#This Row],[POR]]-RedirectResults[[#This Row],[POD]])*RedirectMW)&lt;0,0,(RedirectResults[[#This Row],[POR]]-RedirectResults[[#This Row],[POD]])*RedirectMW),"")</f>
        <v>3.47</v>
      </c>
      <c r="F16" s="15">
        <f>IF(AND(RedirectResults[[#This Row],[ChildImpactWithDeMinimis]]&lt;=10,RedirectResults[[#This Row],[POR]]-RedirectResults[[#This Row],[POD]]&lt;=0.1),0,RedirectResults[[#This Row],[ChildImpactWithDeMinimis]])</f>
        <v>3.47</v>
      </c>
      <c r="G16" s="5">
        <f>_xlfn.IFERROR(VLOOKUP(ParentSourcePUFNum,PUFList,MATCH(RedirectResults[[#This Row],[FlowBasedPath]],PathTitles,0),FALSE),"")</f>
        <v>-0.0142</v>
      </c>
      <c r="H16" s="5">
        <f>_xlfn.IFERROR(VLOOKUP(ParentSinkPUFNum,PUFList,MATCH(RedirectResults[[#This Row],[FlowBasedPath]],PathTitles,0),FALSE),"")</f>
        <v>-0.1574</v>
      </c>
      <c r="I16" s="5">
        <f>_xlfn.IFERROR(IF(((RedirectResults[[#This Row],[POR/Source]]-RedirectResults[[#This Row],[POD/Sink]])*RedirectMW)&lt;0,0,(RedirectResults[[#This Row],[POR/Source]]-RedirectResults[[#This Row],[POD/Sink]])*RedirectMW),"")</f>
        <v>3.5800000000000005</v>
      </c>
      <c r="J16" s="6">
        <f>IF(AND(RedirectResults[[#This Row],[ParentImpactWithDeMinimis]]&lt;=10,RedirectResults[[#This Row],[POR/Source]]-RedirectResults[[#This Row],[POD/Sink]]&lt;=0.1),0,RedirectResults[[#This Row],[ParentImpactWithDeMinimis]])</f>
        <v>3.5800000000000005</v>
      </c>
      <c r="K16" s="5">
        <f>_xlfn.IFERROR(IF((RedirectResults[[#This Row],[ChildNoDeminimis]]-RedirectResults[[#This Row],[ParentNoDeminimis]])&lt;0,0,(RedirectResults[[#This Row],[ChildNoDeminimis]]-RedirectResults[[#This Row],[ParentNoDeminimis]])),"")</f>
        <v>0</v>
      </c>
      <c r="L16" s="5"/>
    </row>
    <row r="17" spans="2:12" s="16" customFormat="1" ht="16.15" customHeight="1">
      <c r="B17" t="s">
        <v>35</v>
      </c>
      <c r="C17" s="5">
        <f>_xlfn.IFERROR(VLOOKUP(ChildPORPUFNum,PUFList,MATCH(RedirectResults[[#This Row],[FlowBasedPath]],PathTitles,0),FALSE),"")</f>
        <v>0.045</v>
      </c>
      <c r="D17" s="5">
        <f>_xlfn.IFERROR(VLOOKUP(ChildPODPUFNum,PUFList,MATCH(RedirectResults[[#This Row],[FlowBasedPath]],PathTitles,0),FALSE),"")</f>
        <v>-0.2875</v>
      </c>
      <c r="E17" s="5">
        <f>_xlfn.IFERROR(IF(((RedirectResults[[#This Row],[POR]]-RedirectResults[[#This Row],[POD]])*RedirectMW)&lt;0,0,(RedirectResults[[#This Row],[POR]]-RedirectResults[[#This Row],[POD]])*RedirectMW),"")</f>
        <v>8.312499999999998</v>
      </c>
      <c r="F17" s="15">
        <f>IF(AND(RedirectResults[[#This Row],[ChildImpactWithDeMinimis]]&lt;=10,RedirectResults[[#This Row],[POR]]-RedirectResults[[#This Row],[POD]]&lt;=0.1),0,RedirectResults[[#This Row],[ChildImpactWithDeMinimis]])</f>
        <v>8.312499999999998</v>
      </c>
      <c r="G17" s="5">
        <f>_xlfn.IFERROR(VLOOKUP(ParentSourcePUFNum,PUFList,MATCH(RedirectResults[[#This Row],[FlowBasedPath]],PathTitles,0),FALSE),"")</f>
        <v>0.045</v>
      </c>
      <c r="H17" s="5">
        <f>_xlfn.IFERROR(VLOOKUP(ParentSinkPUFNum,PUFList,MATCH(RedirectResults[[#This Row],[FlowBasedPath]],PathTitles,0),FALSE),"")</f>
        <v>-0.2881</v>
      </c>
      <c r="I17" s="5">
        <f>_xlfn.IFERROR(IF(((RedirectResults[[#This Row],[POR/Source]]-RedirectResults[[#This Row],[POD/Sink]])*RedirectMW)&lt;0,0,(RedirectResults[[#This Row],[POR/Source]]-RedirectResults[[#This Row],[POD/Sink]])*RedirectMW),"")</f>
        <v>8.3275</v>
      </c>
      <c r="J17" s="6">
        <f>IF(AND(RedirectResults[[#This Row],[ParentImpactWithDeMinimis]]&lt;=10,RedirectResults[[#This Row],[POR/Source]]-RedirectResults[[#This Row],[POD/Sink]]&lt;=0.1),0,RedirectResults[[#This Row],[ParentImpactWithDeMinimis]])</f>
        <v>8.3275</v>
      </c>
      <c r="K17" s="5">
        <f>_xlfn.IFERROR(IF((RedirectResults[[#This Row],[ChildNoDeminimis]]-RedirectResults[[#This Row],[ParentNoDeminimis]])&lt;0,0,(RedirectResults[[#This Row],[ChildNoDeminimis]]-RedirectResults[[#This Row],[ParentNoDeminimis]])),"")</f>
        <v>0</v>
      </c>
      <c r="L17" s="5"/>
    </row>
    <row r="18" spans="2:12" s="16" customFormat="1" ht="16.15" customHeight="1">
      <c r="B18" t="s">
        <v>36</v>
      </c>
      <c r="C18" s="5">
        <f>_xlfn.IFERROR(VLOOKUP(ChildPORPUFNum,PUFList,MATCH(RedirectResults[[#This Row],[FlowBasedPath]],PathTitles,0),FALSE),"")</f>
        <v>0.0142</v>
      </c>
      <c r="D18" s="5">
        <f>_xlfn.IFERROR(VLOOKUP(ChildPODPUFNum,PUFList,MATCH(RedirectResults[[#This Row],[FlowBasedPath]],PathTitles,0),FALSE),"")</f>
        <v>-0.1346</v>
      </c>
      <c r="E18" s="5">
        <f>_xlfn.IFERROR(IF(((RedirectResults[[#This Row],[POR]]-RedirectResults[[#This Row],[POD]])*RedirectMW)&lt;0,0,(RedirectResults[[#This Row],[POR]]-RedirectResults[[#This Row],[POD]])*RedirectMW),"")</f>
        <v>3.7199999999999998</v>
      </c>
      <c r="F18" s="15">
        <f>IF(AND(RedirectResults[[#This Row],[ChildImpactWithDeMinimis]]&lt;=10,RedirectResults[[#This Row],[POR]]-RedirectResults[[#This Row],[POD]]&lt;=0.1),0,RedirectResults[[#This Row],[ChildImpactWithDeMinimis]])</f>
        <v>3.7199999999999998</v>
      </c>
      <c r="G18" s="5">
        <f>_xlfn.IFERROR(VLOOKUP(ParentSourcePUFNum,PUFList,MATCH(RedirectResults[[#This Row],[FlowBasedPath]],PathTitles,0),FALSE),"")</f>
        <v>0.0142</v>
      </c>
      <c r="H18" s="5">
        <f>_xlfn.IFERROR(VLOOKUP(ParentSinkPUFNum,PUFList,MATCH(RedirectResults[[#This Row],[FlowBasedPath]],PathTitles,0),FALSE),"")</f>
        <v>-0.1539</v>
      </c>
      <c r="I18" s="5">
        <f>_xlfn.IFERROR(IF(((RedirectResults[[#This Row],[POR/Source]]-RedirectResults[[#This Row],[POD/Sink]])*RedirectMW)&lt;0,0,(RedirectResults[[#This Row],[POR/Source]]-RedirectResults[[#This Row],[POD/Sink]])*RedirectMW),"")</f>
        <v>4.2025</v>
      </c>
      <c r="J18" s="6">
        <f>IF(AND(RedirectResults[[#This Row],[ParentImpactWithDeMinimis]]&lt;=10,RedirectResults[[#This Row],[POR/Source]]-RedirectResults[[#This Row],[POD/Sink]]&lt;=0.1),0,RedirectResults[[#This Row],[ParentImpactWithDeMinimis]])</f>
        <v>4.2025</v>
      </c>
      <c r="K18" s="5">
        <f>_xlfn.IFERROR(IF((RedirectResults[[#This Row],[ChildNoDeminimis]]-RedirectResults[[#This Row],[ParentNoDeminimis]])&lt;0,0,(RedirectResults[[#This Row],[ChildNoDeminimis]]-RedirectResults[[#This Row],[ParentNoDeminimis]])),"")</f>
        <v>0</v>
      </c>
      <c r="L18" s="5"/>
    </row>
    <row r="19" spans="2:12" s="16" customFormat="1" ht="16.15" customHeight="1">
      <c r="B19" t="s">
        <v>37</v>
      </c>
      <c r="C19" s="5">
        <f>_xlfn.IFERROR(VLOOKUP(ChildPORPUFNum,PUFList,MATCH(RedirectResults[[#This Row],[FlowBasedPath]],PathTitles,0),FALSE),"")</f>
        <v>0.0004</v>
      </c>
      <c r="D19" s="5">
        <f>_xlfn.IFERROR(VLOOKUP(ChildPODPUFNum,PUFList,MATCH(RedirectResults[[#This Row],[FlowBasedPath]],PathTitles,0),FALSE),"")</f>
        <v>-0.2285</v>
      </c>
      <c r="E19" s="5">
        <f>_xlfn.IFERROR(IF(((RedirectResults[[#This Row],[POR]]-RedirectResults[[#This Row],[POD]])*RedirectMW)&lt;0,0,(RedirectResults[[#This Row],[POR]]-RedirectResults[[#This Row],[POD]])*RedirectMW),"")</f>
        <v>5.7225</v>
      </c>
      <c r="F19" s="15">
        <f>IF(AND(RedirectResults[[#This Row],[ChildImpactWithDeMinimis]]&lt;=10,RedirectResults[[#This Row],[POR]]-RedirectResults[[#This Row],[POD]]&lt;=0.1),0,RedirectResults[[#This Row],[ChildImpactWithDeMinimis]])</f>
        <v>5.7225</v>
      </c>
      <c r="G19" s="5">
        <f>_xlfn.IFERROR(VLOOKUP(ParentSourcePUFNum,PUFList,MATCH(RedirectResults[[#This Row],[FlowBasedPath]],PathTitles,0),FALSE),"")</f>
        <v>0.0004</v>
      </c>
      <c r="H19" s="5">
        <f>_xlfn.IFERROR(VLOOKUP(ParentSinkPUFNum,PUFList,MATCH(RedirectResults[[#This Row],[FlowBasedPath]],PathTitles,0),FALSE),"")</f>
        <v>-0.1826</v>
      </c>
      <c r="I19" s="5">
        <f>_xlfn.IFERROR(IF(((RedirectResults[[#This Row],[POR/Source]]-RedirectResults[[#This Row],[POD/Sink]])*RedirectMW)&lt;0,0,(RedirectResults[[#This Row],[POR/Source]]-RedirectResults[[#This Row],[POD/Sink]])*RedirectMW),"")</f>
        <v>4.575</v>
      </c>
      <c r="J19" s="6">
        <f>IF(AND(RedirectResults[[#This Row],[ParentImpactWithDeMinimis]]&lt;=10,RedirectResults[[#This Row],[POR/Source]]-RedirectResults[[#This Row],[POD/Sink]]&lt;=0.1),0,RedirectResults[[#This Row],[ParentImpactWithDeMinimis]])</f>
        <v>4.575</v>
      </c>
      <c r="K19" s="5">
        <f>_xlfn.IFERROR(IF((RedirectResults[[#This Row],[ChildNoDeminimis]]-RedirectResults[[#This Row],[ParentNoDeminimis]])&lt;0,0,(RedirectResults[[#This Row],[ChildNoDeminimis]]-RedirectResults[[#This Row],[ParentNoDeminimis]])),"")</f>
        <v>1.1475</v>
      </c>
      <c r="L19" s="5"/>
    </row>
    <row r="20" spans="2:12" s="16" customFormat="1" ht="16.15" customHeight="1">
      <c r="B20" t="s">
        <v>38</v>
      </c>
      <c r="C20" s="5">
        <f>_xlfn.IFERROR(VLOOKUP(ChildPORPUFNum,PUFList,MATCH(RedirectResults[[#This Row],[FlowBasedPath]],PathTitles,0),FALSE),"")</f>
        <v>-0.0411</v>
      </c>
      <c r="D20" s="5">
        <f>_xlfn.IFERROR(VLOOKUP(ChildPODPUFNum,PUFList,MATCH(RedirectResults[[#This Row],[FlowBasedPath]],PathTitles,0),FALSE),"")</f>
        <v>-0.1512</v>
      </c>
      <c r="E20" s="5">
        <f>_xlfn.IFERROR(IF(((RedirectResults[[#This Row],[POR]]-RedirectResults[[#This Row],[POD]])*RedirectMW)&lt;0,0,(RedirectResults[[#This Row],[POR]]-RedirectResults[[#This Row],[POD]])*RedirectMW),"")</f>
        <v>2.7525</v>
      </c>
      <c r="F20" s="15">
        <f>IF(AND(RedirectResults[[#This Row],[ChildImpactWithDeMinimis]]&lt;=10,RedirectResults[[#This Row],[POR]]-RedirectResults[[#This Row],[POD]]&lt;=0.1),0,RedirectResults[[#This Row],[ChildImpactWithDeMinimis]])</f>
        <v>2.7525</v>
      </c>
      <c r="G20" s="5">
        <f>_xlfn.IFERROR(VLOOKUP(ParentSourcePUFNum,PUFList,MATCH(RedirectResults[[#This Row],[FlowBasedPath]],PathTitles,0),FALSE),"")</f>
        <v>-0.0411</v>
      </c>
      <c r="H20" s="5">
        <f>_xlfn.IFERROR(VLOOKUP(ParentSinkPUFNum,PUFList,MATCH(RedirectResults[[#This Row],[FlowBasedPath]],PathTitles,0),FALSE),"")</f>
        <v>-0.151</v>
      </c>
      <c r="I20" s="5">
        <f>_xlfn.IFERROR(IF(((RedirectResults[[#This Row],[POR/Source]]-RedirectResults[[#This Row],[POD/Sink]])*RedirectMW)&lt;0,0,(RedirectResults[[#This Row],[POR/Source]]-RedirectResults[[#This Row],[POD/Sink]])*RedirectMW),"")</f>
        <v>2.7475</v>
      </c>
      <c r="J20" s="6">
        <f>IF(AND(RedirectResults[[#This Row],[ParentImpactWithDeMinimis]]&lt;=10,RedirectResults[[#This Row],[POR/Source]]-RedirectResults[[#This Row],[POD/Sink]]&lt;=0.1),0,RedirectResults[[#This Row],[ParentImpactWithDeMinimis]])</f>
        <v>2.7475</v>
      </c>
      <c r="K20" s="5">
        <f>_xlfn.IFERROR(IF((RedirectResults[[#This Row],[ChildNoDeminimis]]-RedirectResults[[#This Row],[ParentNoDeminimis]])&lt;0,0,(RedirectResults[[#This Row],[ChildNoDeminimis]]-RedirectResults[[#This Row],[ParentNoDeminimis]])),"")</f>
        <v>0.004999999999999893</v>
      </c>
      <c r="L20" s="5"/>
    </row>
    <row r="21" spans="2:12" s="16" customFormat="1" ht="16.15" customHeight="1">
      <c r="B21" t="s">
        <v>39</v>
      </c>
      <c r="C21" s="5">
        <f>_xlfn.IFERROR(VLOOKUP(ChildPORPUFNum,PUFList,MATCH(RedirectResults[[#This Row],[FlowBasedPath]],PathTitles,0),FALSE),"")</f>
        <v>0.0148</v>
      </c>
      <c r="D21" s="5">
        <f>_xlfn.IFERROR(VLOOKUP(ChildPODPUFNum,PUFList,MATCH(RedirectResults[[#This Row],[FlowBasedPath]],PathTitles,0),FALSE),"")</f>
        <v>-0.0081</v>
      </c>
      <c r="E21" s="5">
        <f>_xlfn.IFERROR(IF(((RedirectResults[[#This Row],[POR]]-RedirectResults[[#This Row],[POD]])*RedirectMW)&lt;0,0,(RedirectResults[[#This Row],[POR]]-RedirectResults[[#This Row],[POD]])*RedirectMW),"")</f>
        <v>0.5725</v>
      </c>
      <c r="F21" s="15">
        <f>IF(AND(RedirectResults[[#This Row],[ChildImpactWithDeMinimis]]&lt;=10,RedirectResults[[#This Row],[POR]]-RedirectResults[[#This Row],[POD]]&lt;=0.1),0,RedirectResults[[#This Row],[ChildImpactWithDeMinimis]])</f>
        <v>0</v>
      </c>
      <c r="G21" s="5">
        <f>_xlfn.IFERROR(VLOOKUP(ParentSourcePUFNum,PUFList,MATCH(RedirectResults[[#This Row],[FlowBasedPath]],PathTitles,0),FALSE),"")</f>
        <v>0.0148</v>
      </c>
      <c r="H21" s="5">
        <f>_xlfn.IFERROR(VLOOKUP(ParentSinkPUFNum,PUFList,MATCH(RedirectResults[[#This Row],[FlowBasedPath]],PathTitles,0),FALSE),"")</f>
        <v>0.1429</v>
      </c>
      <c r="I21" s="5">
        <f>_xlfn.IFERROR(IF(((RedirectResults[[#This Row],[POR/Source]]-RedirectResults[[#This Row],[POD/Sink]])*RedirectMW)&lt;0,0,(RedirectResults[[#This Row],[POR/Source]]-RedirectResults[[#This Row],[POD/Sink]])*RedirectMW),"")</f>
        <v>0</v>
      </c>
      <c r="J21" s="6">
        <f>IF(AND(RedirectResults[[#This Row],[ParentImpactWithDeMinimis]]&lt;=10,RedirectResults[[#This Row],[POR/Source]]-RedirectResults[[#This Row],[POD/Sink]]&lt;=0.1),0,RedirectResults[[#This Row],[ParentImpactWithDeMinimis]])</f>
        <v>0</v>
      </c>
      <c r="K21" s="5">
        <f>_xlfn.IFERROR(IF((RedirectResults[[#This Row],[ChildNoDeminimis]]-RedirectResults[[#This Row],[ParentNoDeminimis]])&lt;0,0,(RedirectResults[[#This Row],[ChildNoDeminimis]]-RedirectResults[[#This Row],[ParentNoDeminimis]])),"")</f>
        <v>0</v>
      </c>
      <c r="L21" s="5"/>
    </row>
    <row r="22" spans="2:12" s="16" customFormat="1" ht="16.15" customHeight="1">
      <c r="B22" t="s">
        <v>40</v>
      </c>
      <c r="C22" s="5">
        <f>_xlfn.IFERROR(VLOOKUP(ChildPORPUFNum,PUFList,MATCH(RedirectResults[[#This Row],[FlowBasedPath]],PathTitles,0),FALSE),"")</f>
        <v>-0.045</v>
      </c>
      <c r="D22" s="5">
        <f>_xlfn.IFERROR(VLOOKUP(ChildPODPUFNum,PUFList,MATCH(RedirectResults[[#This Row],[FlowBasedPath]],PathTitles,0),FALSE),"")</f>
        <v>0.2875</v>
      </c>
      <c r="E22" s="5">
        <f>_xlfn.IFERROR(IF(((RedirectResults[[#This Row],[POR]]-RedirectResults[[#This Row],[POD]])*RedirectMW)&lt;0,0,(RedirectResults[[#This Row],[POR]]-RedirectResults[[#This Row],[POD]])*RedirectMW),"")</f>
        <v>0</v>
      </c>
      <c r="F22" s="15">
        <f>IF(AND(RedirectResults[[#This Row],[ChildImpactWithDeMinimis]]&lt;=10,RedirectResults[[#This Row],[POR]]-RedirectResults[[#This Row],[POD]]&lt;=0.1),0,RedirectResults[[#This Row],[ChildImpactWithDeMinimis]])</f>
        <v>0</v>
      </c>
      <c r="G22" s="5">
        <f>_xlfn.IFERROR(VLOOKUP(ParentSourcePUFNum,PUFList,MATCH(RedirectResults[[#This Row],[FlowBasedPath]],PathTitles,0),FALSE),"")</f>
        <v>-0.045</v>
      </c>
      <c r="H22" s="5">
        <f>_xlfn.IFERROR(VLOOKUP(ParentSinkPUFNum,PUFList,MATCH(RedirectResults[[#This Row],[FlowBasedPath]],PathTitles,0),FALSE),"")</f>
        <v>0.2881</v>
      </c>
      <c r="I22" s="5">
        <f>_xlfn.IFERROR(IF(((RedirectResults[[#This Row],[POR/Source]]-RedirectResults[[#This Row],[POD/Sink]])*RedirectMW)&lt;0,0,(RedirectResults[[#This Row],[POR/Source]]-RedirectResults[[#This Row],[POD/Sink]])*RedirectMW),"")</f>
        <v>0</v>
      </c>
      <c r="J22" s="6">
        <f>IF(AND(RedirectResults[[#This Row],[ParentImpactWithDeMinimis]]&lt;=10,RedirectResults[[#This Row],[POR/Source]]-RedirectResults[[#This Row],[POD/Sink]]&lt;=0.1),0,RedirectResults[[#This Row],[ParentImpactWithDeMinimis]])</f>
        <v>0</v>
      </c>
      <c r="K22" s="5">
        <f>_xlfn.IFERROR(IF((RedirectResults[[#This Row],[ChildNoDeminimis]]-RedirectResults[[#This Row],[ParentNoDeminimis]])&lt;0,0,(RedirectResults[[#This Row],[ChildNoDeminimis]]-RedirectResults[[#This Row],[ParentNoDeminimis]])),"")</f>
        <v>0</v>
      </c>
      <c r="L22" s="5"/>
    </row>
    <row r="23" spans="2:12" s="16" customFormat="1" ht="16.15" customHeight="1">
      <c r="B23" t="s">
        <v>41</v>
      </c>
      <c r="C23" s="5">
        <f>_xlfn.IFERROR(VLOOKUP(ChildPORPUFNum,PUFList,MATCH(RedirectResults[[#This Row],[FlowBasedPath]],PathTitles,0),FALSE),"")</f>
        <v>-0.0109</v>
      </c>
      <c r="D23" s="5">
        <f>_xlfn.IFERROR(VLOOKUP(ChildPODPUFNum,PUFList,MATCH(RedirectResults[[#This Row],[FlowBasedPath]],PathTitles,0),FALSE),"")</f>
        <v>0.1681</v>
      </c>
      <c r="E23" s="5">
        <f>_xlfn.IFERROR(IF(((RedirectResults[[#This Row],[POR]]-RedirectResults[[#This Row],[POD]])*RedirectMW)&lt;0,0,(RedirectResults[[#This Row],[POR]]-RedirectResults[[#This Row],[POD]])*RedirectMW),"")</f>
        <v>0</v>
      </c>
      <c r="F23" s="15">
        <f>IF(AND(RedirectResults[[#This Row],[ChildImpactWithDeMinimis]]&lt;=10,RedirectResults[[#This Row],[POR]]-RedirectResults[[#This Row],[POD]]&lt;=0.1),0,RedirectResults[[#This Row],[ChildImpactWithDeMinimis]])</f>
        <v>0</v>
      </c>
      <c r="G23" s="5">
        <f>_xlfn.IFERROR(VLOOKUP(ParentSourcePUFNum,PUFList,MATCH(RedirectResults[[#This Row],[FlowBasedPath]],PathTitles,0),FALSE),"")</f>
        <v>-0.0109</v>
      </c>
      <c r="H23" s="5">
        <f>_xlfn.IFERROR(VLOOKUP(ParentSinkPUFNum,PUFList,MATCH(RedirectResults[[#This Row],[FlowBasedPath]],PathTitles,0),FALSE),"")</f>
        <v>-0.5281</v>
      </c>
      <c r="I23" s="5">
        <f>_xlfn.IFERROR(IF(((RedirectResults[[#This Row],[POR/Source]]-RedirectResults[[#This Row],[POD/Sink]])*RedirectMW)&lt;0,0,(RedirectResults[[#This Row],[POR/Source]]-RedirectResults[[#This Row],[POD/Sink]])*RedirectMW),"")</f>
        <v>12.93</v>
      </c>
      <c r="J23" s="6">
        <f>IF(AND(RedirectResults[[#This Row],[ParentImpactWithDeMinimis]]&lt;=10,RedirectResults[[#This Row],[POR/Source]]-RedirectResults[[#This Row],[POD/Sink]]&lt;=0.1),0,RedirectResults[[#This Row],[ParentImpactWithDeMinimis]])</f>
        <v>12.93</v>
      </c>
      <c r="K23" s="5">
        <f>_xlfn.IFERROR(IF((RedirectResults[[#This Row],[ChildNoDeminimis]]-RedirectResults[[#This Row],[ParentNoDeminimis]])&lt;0,0,(RedirectResults[[#This Row],[ChildNoDeminimis]]-RedirectResults[[#This Row],[ParentNoDeminimis]])),"")</f>
        <v>0</v>
      </c>
      <c r="L23" s="5"/>
    </row>
    <row r="24" spans="2:12" s="16" customFormat="1" ht="16.15" customHeight="1">
      <c r="B24" t="s">
        <v>42</v>
      </c>
      <c r="C24" s="5">
        <f>_xlfn.IFERROR(VLOOKUP(ChildPORPUFNum,PUFList,MATCH(RedirectResults[[#This Row],[FlowBasedPath]],PathTitles,0),FALSE),"")</f>
        <v>0</v>
      </c>
      <c r="D24" s="5">
        <f>_xlfn.IFERROR(VLOOKUP(ChildPODPUFNum,PUFList,MATCH(RedirectResults[[#This Row],[FlowBasedPath]],PathTitles,0),FALSE),"")</f>
        <v>0</v>
      </c>
      <c r="E24" s="5">
        <f>_xlfn.IFERROR(IF(((RedirectResults[[#This Row],[POR]]-RedirectResults[[#This Row],[POD]])*RedirectMW)&lt;0,0,(RedirectResults[[#This Row],[POR]]-RedirectResults[[#This Row],[POD]])*RedirectMW),"")</f>
        <v>0</v>
      </c>
      <c r="F24" s="15">
        <f>IF(AND(RedirectResults[[#This Row],[ChildImpactWithDeMinimis]]&lt;=10,RedirectResults[[#This Row],[POR]]-RedirectResults[[#This Row],[POD]]&lt;=0.1),0,RedirectResults[[#This Row],[ChildImpactWithDeMinimis]])</f>
        <v>0</v>
      </c>
      <c r="G24" s="5">
        <f>_xlfn.IFERROR(VLOOKUP(ParentSourcePUFNum,PUFList,MATCH(RedirectResults[[#This Row],[FlowBasedPath]],PathTitles,0),FALSE),"")</f>
        <v>0</v>
      </c>
      <c r="H24" s="5">
        <f>_xlfn.IFERROR(VLOOKUP(ParentSinkPUFNum,PUFList,MATCH(RedirectResults[[#This Row],[FlowBasedPath]],PathTitles,0),FALSE),"")</f>
        <v>0</v>
      </c>
      <c r="I24" s="5">
        <f>_xlfn.IFERROR(IF(((RedirectResults[[#This Row],[POR/Source]]-RedirectResults[[#This Row],[POD/Sink]])*RedirectMW)&lt;0,0,(RedirectResults[[#This Row],[POR/Source]]-RedirectResults[[#This Row],[POD/Sink]])*RedirectMW),"")</f>
        <v>0</v>
      </c>
      <c r="J24" s="6">
        <f>IF(AND(RedirectResults[[#This Row],[ParentImpactWithDeMinimis]]&lt;=10,RedirectResults[[#This Row],[POR/Source]]-RedirectResults[[#This Row],[POD/Sink]]&lt;=0.1),0,RedirectResults[[#This Row],[ParentImpactWithDeMinimis]])</f>
        <v>0</v>
      </c>
      <c r="K24" s="5">
        <f>_xlfn.IFERROR(IF((RedirectResults[[#This Row],[ChildNoDeminimis]]-RedirectResults[[#This Row],[ParentNoDeminimis]])&lt;0,0,(RedirectResults[[#This Row],[ChildNoDeminimis]]-RedirectResults[[#This Row],[ParentNoDeminimis]])),"")</f>
        <v>0</v>
      </c>
      <c r="L24" s="5"/>
    </row>
    <row r="25" spans="2:12" s="16" customFormat="1" ht="16.15" customHeight="1">
      <c r="B25" t="s">
        <v>43</v>
      </c>
      <c r="C25" s="5">
        <f>_xlfn.IFERROR(VLOOKUP(ChildPORPUFNum,PUFList,MATCH(RedirectResults[[#This Row],[FlowBasedPath]],PathTitles,0),FALSE),"")</f>
        <v>-0.0327</v>
      </c>
      <c r="D25" s="5">
        <f>_xlfn.IFERROR(VLOOKUP(ChildPODPUFNum,PUFList,MATCH(RedirectResults[[#This Row],[FlowBasedPath]],PathTitles,0),FALSE),"")</f>
        <v>-0.0434</v>
      </c>
      <c r="E25" s="5">
        <f>_xlfn.IFERROR(IF(((RedirectResults[[#This Row],[POR]]-RedirectResults[[#This Row],[POD]])*RedirectMW)&lt;0,0,(RedirectResults[[#This Row],[POR]]-RedirectResults[[#This Row],[POD]])*RedirectMW),"")</f>
        <v>0.2675</v>
      </c>
      <c r="F25" s="15">
        <f>IF(AND(RedirectResults[[#This Row],[ChildImpactWithDeMinimis]]&lt;=10,RedirectResults[[#This Row],[POR]]-RedirectResults[[#This Row],[POD]]&lt;=0.1),0,RedirectResults[[#This Row],[ChildImpactWithDeMinimis]])</f>
        <v>0</v>
      </c>
      <c r="G25" s="5">
        <f>_xlfn.IFERROR(VLOOKUP(ParentSourcePUFNum,PUFList,MATCH(RedirectResults[[#This Row],[FlowBasedPath]],PathTitles,0),FALSE),"")</f>
        <v>-0.0327</v>
      </c>
      <c r="H25" s="5">
        <f>_xlfn.IFERROR(VLOOKUP(ParentSinkPUFNum,PUFList,MATCH(RedirectResults[[#This Row],[FlowBasedPath]],PathTitles,0),FALSE),"")</f>
        <v>-0.0642</v>
      </c>
      <c r="I25" s="5">
        <f>_xlfn.IFERROR(IF(((RedirectResults[[#This Row],[POR/Source]]-RedirectResults[[#This Row],[POD/Sink]])*RedirectMW)&lt;0,0,(RedirectResults[[#This Row],[POR/Source]]-RedirectResults[[#This Row],[POD/Sink]])*RedirectMW),"")</f>
        <v>0.7874999999999999</v>
      </c>
      <c r="J25" s="6">
        <f>IF(AND(RedirectResults[[#This Row],[ParentImpactWithDeMinimis]]&lt;=10,RedirectResults[[#This Row],[POR/Source]]-RedirectResults[[#This Row],[POD/Sink]]&lt;=0.1),0,RedirectResults[[#This Row],[ParentImpactWithDeMinimis]])</f>
        <v>0</v>
      </c>
      <c r="K25" s="5">
        <f>_xlfn.IFERROR(IF((RedirectResults[[#This Row],[ChildNoDeminimis]]-RedirectResults[[#This Row],[ParentNoDeminimis]])&lt;0,0,(RedirectResults[[#This Row],[ChildNoDeminimis]]-RedirectResults[[#This Row],[ParentNoDeminimis]])),"")</f>
        <v>0</v>
      </c>
      <c r="L25" s="5"/>
    </row>
    <row r="26" spans="2:12" s="16" customFormat="1" ht="16.15" customHeight="1">
      <c r="B26" t="s">
        <v>44</v>
      </c>
      <c r="C26" s="5">
        <f>_xlfn.IFERROR(VLOOKUP(ChildPORPUFNum,PUFList,MATCH(RedirectResults[[#This Row],[FlowBasedPath]],PathTitles,0),FALSE),"")</f>
        <v>-0.0295</v>
      </c>
      <c r="D26" s="5">
        <f>_xlfn.IFERROR(VLOOKUP(ChildPODPUFNum,PUFList,MATCH(RedirectResults[[#This Row],[FlowBasedPath]],PathTitles,0),FALSE),"")</f>
        <v>-0.008</v>
      </c>
      <c r="E26" s="5">
        <f>_xlfn.IFERROR(IF(((RedirectResults[[#This Row],[POR]]-RedirectResults[[#This Row],[POD]])*RedirectMW)&lt;0,0,(RedirectResults[[#This Row],[POR]]-RedirectResults[[#This Row],[POD]])*RedirectMW),"")</f>
        <v>0</v>
      </c>
      <c r="F26" s="15">
        <f>IF(AND(RedirectResults[[#This Row],[ChildImpactWithDeMinimis]]&lt;=10,RedirectResults[[#This Row],[POR]]-RedirectResults[[#This Row],[POD]]&lt;=0.1),0,RedirectResults[[#This Row],[ChildImpactWithDeMinimis]])</f>
        <v>0</v>
      </c>
      <c r="G26" s="5">
        <f>_xlfn.IFERROR(VLOOKUP(ParentSourcePUFNum,PUFList,MATCH(RedirectResults[[#This Row],[FlowBasedPath]],PathTitles,0),FALSE),"")</f>
        <v>-0.0295</v>
      </c>
      <c r="H26" s="5">
        <f>_xlfn.IFERROR(VLOOKUP(ParentSinkPUFNum,PUFList,MATCH(RedirectResults[[#This Row],[FlowBasedPath]],PathTitles,0),FALSE),"")</f>
        <v>-0.0098</v>
      </c>
      <c r="I26" s="5">
        <f>_xlfn.IFERROR(IF(((RedirectResults[[#This Row],[POR/Source]]-RedirectResults[[#This Row],[POD/Sink]])*RedirectMW)&lt;0,0,(RedirectResults[[#This Row],[POR/Source]]-RedirectResults[[#This Row],[POD/Sink]])*RedirectMW),"")</f>
        <v>0</v>
      </c>
      <c r="J26" s="6">
        <f>IF(AND(RedirectResults[[#This Row],[ParentImpactWithDeMinimis]]&lt;=10,RedirectResults[[#This Row],[POR/Source]]-RedirectResults[[#This Row],[POD/Sink]]&lt;=0.1),0,RedirectResults[[#This Row],[ParentImpactWithDeMinimis]])</f>
        <v>0</v>
      </c>
      <c r="K26" s="5">
        <f>_xlfn.IFERROR(IF((RedirectResults[[#This Row],[ChildNoDeminimis]]-RedirectResults[[#This Row],[ParentNoDeminimis]])&lt;0,0,(RedirectResults[[#This Row],[ChildNoDeminimis]]-RedirectResults[[#This Row],[ParentNoDeminimis]])),"")</f>
        <v>0</v>
      </c>
      <c r="L26" s="5"/>
    </row>
    <row r="27" spans="2:12" s="16" customFormat="1" ht="16.15" customHeight="1">
      <c r="B27" t="s">
        <v>45</v>
      </c>
      <c r="C27" s="5">
        <f>_xlfn.IFERROR(VLOOKUP(ChildPORPUFNum,PUFList,MATCH(RedirectResults[[#This Row],[FlowBasedPath]],PathTitles,0),FALSE),"")</f>
        <v>0.0256</v>
      </c>
      <c r="D27" s="5">
        <f>_xlfn.IFERROR(VLOOKUP(ChildPODPUFNum,PUFList,MATCH(RedirectResults[[#This Row],[FlowBasedPath]],PathTitles,0),FALSE),"")</f>
        <v>-0.0367</v>
      </c>
      <c r="E27" s="5">
        <f>_xlfn.IFERROR(IF(((RedirectResults[[#This Row],[POR]]-RedirectResults[[#This Row],[POD]])*RedirectMW)&lt;0,0,(RedirectResults[[#This Row],[POR]]-RedirectResults[[#This Row],[POD]])*RedirectMW),"")</f>
        <v>1.5575</v>
      </c>
      <c r="F27" s="15">
        <f>IF(AND(RedirectResults[[#This Row],[ChildImpactWithDeMinimis]]&lt;=10,RedirectResults[[#This Row],[POR]]-RedirectResults[[#This Row],[POD]]&lt;=0.1),0,RedirectResults[[#This Row],[ChildImpactWithDeMinimis]])</f>
        <v>0</v>
      </c>
      <c r="G27" s="5">
        <f>_xlfn.IFERROR(VLOOKUP(ParentSourcePUFNum,PUFList,MATCH(RedirectResults[[#This Row],[FlowBasedPath]],PathTitles,0),FALSE),"")</f>
        <v>0.0256</v>
      </c>
      <c r="H27" s="5">
        <f>_xlfn.IFERROR(VLOOKUP(ParentSinkPUFNum,PUFList,MATCH(RedirectResults[[#This Row],[FlowBasedPath]],PathTitles,0),FALSE),"")</f>
        <v>-0.0379</v>
      </c>
      <c r="I27" s="5">
        <f>_xlfn.IFERROR(IF(((RedirectResults[[#This Row],[POR/Source]]-RedirectResults[[#This Row],[POD/Sink]])*RedirectMW)&lt;0,0,(RedirectResults[[#This Row],[POR/Source]]-RedirectResults[[#This Row],[POD/Sink]])*RedirectMW),"")</f>
        <v>1.5875</v>
      </c>
      <c r="J27" s="6">
        <f>IF(AND(RedirectResults[[#This Row],[ParentImpactWithDeMinimis]]&lt;=10,RedirectResults[[#This Row],[POR/Source]]-RedirectResults[[#This Row],[POD/Sink]]&lt;=0.1),0,RedirectResults[[#This Row],[ParentImpactWithDeMinimis]])</f>
        <v>0</v>
      </c>
      <c r="K27" s="5">
        <f>_xlfn.IFERROR(IF((RedirectResults[[#This Row],[ChildNoDeminimis]]-RedirectResults[[#This Row],[ParentNoDeminimis]])&lt;0,0,(RedirectResults[[#This Row],[ChildNoDeminimis]]-RedirectResults[[#This Row],[ParentNoDeminimis]])),"")</f>
        <v>0</v>
      </c>
      <c r="L27" s="5"/>
    </row>
    <row r="28" spans="2:12" s="16" customFormat="1" ht="16.15" customHeight="1">
      <c r="B28" t="s">
        <v>46</v>
      </c>
      <c r="C28" s="5">
        <f>_xlfn.IFERROR(VLOOKUP(ChildPORPUFNum,PUFList,MATCH(RedirectResults[[#This Row],[FlowBasedPath]],PathTitles,0),FALSE),"")</f>
        <v>-0.0073</v>
      </c>
      <c r="D28" s="5">
        <f>_xlfn.IFERROR(VLOOKUP(ChildPODPUFNum,PUFList,MATCH(RedirectResults[[#This Row],[FlowBasedPath]],PathTitles,0),FALSE),"")</f>
        <v>0.0016</v>
      </c>
      <c r="E28" s="5">
        <f>_xlfn.IFERROR(IF(((RedirectResults[[#This Row],[POR]]-RedirectResults[[#This Row],[POD]])*RedirectMW)&lt;0,0,(RedirectResults[[#This Row],[POR]]-RedirectResults[[#This Row],[POD]])*RedirectMW),"")</f>
        <v>0</v>
      </c>
      <c r="F28" s="15">
        <f>IF(AND(RedirectResults[[#This Row],[ChildImpactWithDeMinimis]]&lt;=10,RedirectResults[[#This Row],[POR]]-RedirectResults[[#This Row],[POD]]&lt;=0.1),0,RedirectResults[[#This Row],[ChildImpactWithDeMinimis]])</f>
        <v>0</v>
      </c>
      <c r="G28" s="5">
        <f>_xlfn.IFERROR(VLOOKUP(ParentSourcePUFNum,PUFList,MATCH(RedirectResults[[#This Row],[FlowBasedPath]],PathTitles,0),FALSE),"")</f>
        <v>-0.0073</v>
      </c>
      <c r="H28" s="5">
        <f>_xlfn.IFERROR(VLOOKUP(ParentSinkPUFNum,PUFList,MATCH(RedirectResults[[#This Row],[FlowBasedPath]],PathTitles,0),FALSE),"")</f>
        <v>-0.0029</v>
      </c>
      <c r="I28" s="5">
        <f>_xlfn.IFERROR(IF(((RedirectResults[[#This Row],[POR/Source]]-RedirectResults[[#This Row],[POD/Sink]])*RedirectMW)&lt;0,0,(RedirectResults[[#This Row],[POR/Source]]-RedirectResults[[#This Row],[POD/Sink]])*RedirectMW),"")</f>
        <v>0</v>
      </c>
      <c r="J28" s="6">
        <f>IF(AND(RedirectResults[[#This Row],[ParentImpactWithDeMinimis]]&lt;=10,RedirectResults[[#This Row],[POR/Source]]-RedirectResults[[#This Row],[POD/Sink]]&lt;=0.1),0,RedirectResults[[#This Row],[ParentImpactWithDeMinimis]])</f>
        <v>0</v>
      </c>
      <c r="K28" s="5">
        <f>_xlfn.IFERROR(IF((RedirectResults[[#This Row],[ChildNoDeminimis]]-RedirectResults[[#This Row],[ParentNoDeminimis]])&lt;0,0,(RedirectResults[[#This Row],[ChildNoDeminimis]]-RedirectResults[[#This Row],[ParentNoDeminimis]])),"")</f>
        <v>0</v>
      </c>
      <c r="L28" s="5"/>
    </row>
    <row r="29" spans="2:12" s="16" customFormat="1" ht="16.15" customHeight="1">
      <c r="B29" t="s">
        <v>47</v>
      </c>
      <c r="C29" s="5">
        <f>_xlfn.IFERROR(VLOOKUP(ChildPORPUFNum,PUFList,MATCH(RedirectResults[[#This Row],[FlowBasedPath]],PathTitles,0),FALSE),"")</f>
        <v>0.0038</v>
      </c>
      <c r="D29" s="5">
        <f>_xlfn.IFERROR(VLOOKUP(ChildPODPUFNum,PUFList,MATCH(RedirectResults[[#This Row],[FlowBasedPath]],PathTitles,0),FALSE),"")</f>
        <v>0.0419</v>
      </c>
      <c r="E29" s="5">
        <f>_xlfn.IFERROR(IF(((RedirectResults[[#This Row],[POR]]-RedirectResults[[#This Row],[POD]])*RedirectMW)&lt;0,0,(RedirectResults[[#This Row],[POR]]-RedirectResults[[#This Row],[POD]])*RedirectMW),"")</f>
        <v>0</v>
      </c>
      <c r="F29" s="15">
        <f>IF(AND(RedirectResults[[#This Row],[ChildImpactWithDeMinimis]]&lt;=10,RedirectResults[[#This Row],[POR]]-RedirectResults[[#This Row],[POD]]&lt;=0.1),0,RedirectResults[[#This Row],[ChildImpactWithDeMinimis]])</f>
        <v>0</v>
      </c>
      <c r="G29" s="5">
        <f>_xlfn.IFERROR(VLOOKUP(ParentSourcePUFNum,PUFList,MATCH(RedirectResults[[#This Row],[FlowBasedPath]],PathTitles,0),FALSE),"")</f>
        <v>0.0038</v>
      </c>
      <c r="H29" s="5">
        <f>_xlfn.IFERROR(VLOOKUP(ParentSinkPUFNum,PUFList,MATCH(RedirectResults[[#This Row],[FlowBasedPath]],PathTitles,0),FALSE),"")</f>
        <v>0.0463</v>
      </c>
      <c r="I29" s="5">
        <f>_xlfn.IFERROR(IF(((RedirectResults[[#This Row],[POR/Source]]-RedirectResults[[#This Row],[POD/Sink]])*RedirectMW)&lt;0,0,(RedirectResults[[#This Row],[POR/Source]]-RedirectResults[[#This Row],[POD/Sink]])*RedirectMW),"")</f>
        <v>0</v>
      </c>
      <c r="J29" s="6">
        <f>IF(AND(RedirectResults[[#This Row],[ParentImpactWithDeMinimis]]&lt;=10,RedirectResults[[#This Row],[POR/Source]]-RedirectResults[[#This Row],[POD/Sink]]&lt;=0.1),0,RedirectResults[[#This Row],[ParentImpactWithDeMinimis]])</f>
        <v>0</v>
      </c>
      <c r="K29" s="5">
        <f>_xlfn.IFERROR(IF((RedirectResults[[#This Row],[ChildNoDeminimis]]-RedirectResults[[#This Row],[ParentNoDeminimis]])&lt;0,0,(RedirectResults[[#This Row],[ChildNoDeminimis]]-RedirectResults[[#This Row],[ParentNoDeminimis]])),"")</f>
        <v>0</v>
      </c>
      <c r="L29" s="5"/>
    </row>
    <row r="30" spans="2:12" s="16" customFormat="1" ht="16.15" customHeight="1">
      <c r="B30" t="s">
        <v>48</v>
      </c>
      <c r="C30" s="5">
        <f>_xlfn.IFERROR(VLOOKUP(ChildPORPUFNum,PUFList,MATCH(RedirectResults[[#This Row],[FlowBasedPath]],PathTitles,0),FALSE),"")</f>
        <v>0.0183</v>
      </c>
      <c r="D30" s="5">
        <f>_xlfn.IFERROR(VLOOKUP(ChildPODPUFNum,PUFList,MATCH(RedirectResults[[#This Row],[FlowBasedPath]],PathTitles,0),FALSE),"")</f>
        <v>0.0888</v>
      </c>
      <c r="E30" s="5">
        <f>_xlfn.IFERROR(IF(((RedirectResults[[#This Row],[POR]]-RedirectResults[[#This Row],[POD]])*RedirectMW)&lt;0,0,(RedirectResults[[#This Row],[POR]]-RedirectResults[[#This Row],[POD]])*RedirectMW),"")</f>
        <v>0</v>
      </c>
      <c r="F30" s="15">
        <f>IF(AND(RedirectResults[[#This Row],[ChildImpactWithDeMinimis]]&lt;=10,RedirectResults[[#This Row],[POR]]-RedirectResults[[#This Row],[POD]]&lt;=0.1),0,RedirectResults[[#This Row],[ChildImpactWithDeMinimis]])</f>
        <v>0</v>
      </c>
      <c r="G30" s="5">
        <f>_xlfn.IFERROR(VLOOKUP(ParentSourcePUFNum,PUFList,MATCH(RedirectResults[[#This Row],[FlowBasedPath]],PathTitles,0),FALSE),"")</f>
        <v>0.0183</v>
      </c>
      <c r="H30" s="5">
        <f>_xlfn.IFERROR(VLOOKUP(ParentSinkPUFNum,PUFList,MATCH(RedirectResults[[#This Row],[FlowBasedPath]],PathTitles,0),FALSE),"")</f>
        <v>0.0441</v>
      </c>
      <c r="I30" s="5">
        <f>_xlfn.IFERROR(IF(((RedirectResults[[#This Row],[POR/Source]]-RedirectResults[[#This Row],[POD/Sink]])*RedirectMW)&lt;0,0,(RedirectResults[[#This Row],[POR/Source]]-RedirectResults[[#This Row],[POD/Sink]])*RedirectMW),"")</f>
        <v>0</v>
      </c>
      <c r="J30" s="6">
        <f>IF(AND(RedirectResults[[#This Row],[ParentImpactWithDeMinimis]]&lt;=10,RedirectResults[[#This Row],[POR/Source]]-RedirectResults[[#This Row],[POD/Sink]]&lt;=0.1),0,RedirectResults[[#This Row],[ParentImpactWithDeMinimis]])</f>
        <v>0</v>
      </c>
      <c r="K30" s="5">
        <f>_xlfn.IFERROR(IF((RedirectResults[[#This Row],[ChildNoDeminimis]]-RedirectResults[[#This Row],[ParentNoDeminimis]])&lt;0,0,(RedirectResults[[#This Row],[ChildNoDeminimis]]-RedirectResults[[#This Row],[ParentNoDeminimis]])),"")</f>
        <v>0</v>
      </c>
      <c r="L30" s="5"/>
    </row>
    <row r="31" spans="2:12" s="16" customFormat="1" ht="16.15" customHeight="1" thickBot="1">
      <c r="B31" t="s">
        <v>49</v>
      </c>
      <c r="C31" s="5">
        <f>_xlfn.IFERROR(VLOOKUP(ChildPORPUFNum,PUFList,MATCH(RedirectResults[[#This Row],[FlowBasedPath]],PathTitles,0),FALSE),"")</f>
        <v>0.0051</v>
      </c>
      <c r="D31" s="5">
        <f>_xlfn.IFERROR(VLOOKUP(ChildPODPUFNum,PUFList,MATCH(RedirectResults[[#This Row],[FlowBasedPath]],PathTitles,0),FALSE),"")</f>
        <v>-0.7015</v>
      </c>
      <c r="E31" s="5">
        <f>_xlfn.IFERROR(IF(((RedirectResults[[#This Row],[POR]]-RedirectResults[[#This Row],[POD]])*RedirectMW)&lt;0,0,(RedirectResults[[#This Row],[POR]]-RedirectResults[[#This Row],[POD]])*RedirectMW),"")</f>
        <v>17.665</v>
      </c>
      <c r="F31" s="17">
        <f>IF(AND(RedirectResults[[#This Row],[ChildImpactWithDeMinimis]]&lt;=10,RedirectResults[[#This Row],[POR]]-RedirectResults[[#This Row],[POD]]&lt;=0.1),0,RedirectResults[[#This Row],[ChildImpactWithDeMinimis]])</f>
        <v>17.665</v>
      </c>
      <c r="G31" s="5">
        <f>_xlfn.IFERROR(VLOOKUP(ParentSourcePUFNum,PUFList,MATCH(RedirectResults[[#This Row],[FlowBasedPath]],PathTitles,0),FALSE),"")</f>
        <v>0.0051</v>
      </c>
      <c r="H31" s="5">
        <f>_xlfn.IFERROR(VLOOKUP(ParentSinkPUFNum,PUFList,MATCH(RedirectResults[[#This Row],[FlowBasedPath]],PathTitles,0),FALSE),"")</f>
        <v>0.0552</v>
      </c>
      <c r="I31" s="5">
        <f>_xlfn.IFERROR(IF(((RedirectResults[[#This Row],[POR/Source]]-RedirectResults[[#This Row],[POD/Sink]])*RedirectMW)&lt;0,0,(RedirectResults[[#This Row],[POR/Source]]-RedirectResults[[#This Row],[POD/Sink]])*RedirectMW),"")</f>
        <v>0</v>
      </c>
      <c r="J31" s="6">
        <f>IF(AND(RedirectResults[[#This Row],[ParentImpactWithDeMinimis]]&lt;=10,RedirectResults[[#This Row],[POR/Source]]-RedirectResults[[#This Row],[POD/Sink]]&lt;=0.1),0,RedirectResults[[#This Row],[ParentImpactWithDeMinimis]])</f>
        <v>0</v>
      </c>
      <c r="K31" s="5">
        <f>_xlfn.IFERROR(IF((RedirectResults[[#This Row],[ChildNoDeminimis]]-RedirectResults[[#This Row],[ParentNoDeminimis]])&lt;0,0,(RedirectResults[[#This Row],[ChildNoDeminimis]]-RedirectResults[[#This Row],[ParentNoDeminimis]])),"")</f>
        <v>17.665</v>
      </c>
      <c r="L31" s="5"/>
    </row>
    <row r="32" spans="2:12" s="16" customFormat="1" ht="16.15" customHeight="1" thickTop="1">
      <c r="B32" t="s">
        <v>50</v>
      </c>
      <c r="C32" s="42">
        <f>_xlfn.IFERROR(VLOOKUP(ChildPORPUFNum,PUFList,MATCH(RedirectResults[[#This Row],[FlowBasedPath]],PathTitles,0),FALSE),"")</f>
        <v>0.003</v>
      </c>
      <c r="D32" s="42">
        <f>_xlfn.IFERROR(VLOOKUP(ChildPODPUFNum,PUFList,MATCH(RedirectResults[[#This Row],[FlowBasedPath]],PathTitles,0),FALSE),"")</f>
        <v>0.1082</v>
      </c>
      <c r="E32" s="42">
        <f>_xlfn.IFERROR(IF(((RedirectResults[[#This Row],[POR]]-RedirectResults[[#This Row],[POD]])*RedirectMW)&lt;0,0,(RedirectResults[[#This Row],[POR]]-RedirectResults[[#This Row],[POD]])*RedirectMW),"")</f>
        <v>0</v>
      </c>
      <c r="F32" s="44">
        <f>IF(AND(RedirectResults[[#This Row],[ChildImpactWithDeMinimis]]&lt;=10,RedirectResults[[#This Row],[POR]]-RedirectResults[[#This Row],[POD]]&lt;=0.1),0,RedirectResults[[#This Row],[ChildImpactWithDeMinimis]])</f>
        <v>0</v>
      </c>
      <c r="G32" s="42">
        <f>_xlfn.IFERROR(VLOOKUP(ParentSourcePUFNum,PUFList,MATCH(RedirectResults[[#This Row],[FlowBasedPath]],PathTitles,0),FALSE),"")</f>
        <v>0.003</v>
      </c>
      <c r="H32" s="42">
        <f>_xlfn.IFERROR(VLOOKUP(ParentSinkPUFNum,PUFList,MATCH(RedirectResults[[#This Row],[FlowBasedPath]],PathTitles,0),FALSE),"")</f>
        <v>0.0989</v>
      </c>
      <c r="I32" s="42">
        <f>_xlfn.IFERROR(IF(((RedirectResults[[#This Row],[POR/Source]]-RedirectResults[[#This Row],[POD/Sink]])*RedirectMW)&lt;0,0,(RedirectResults[[#This Row],[POR/Source]]-RedirectResults[[#This Row],[POD/Sink]])*RedirectMW),"")</f>
        <v>0</v>
      </c>
      <c r="J32" s="43">
        <f>IF(AND(RedirectResults[[#This Row],[ParentImpactWithDeMinimis]]&lt;=10,RedirectResults[[#This Row],[POR/Source]]-RedirectResults[[#This Row],[POD/Sink]]&lt;=0.1),0,RedirectResults[[#This Row],[ParentImpactWithDeMinimis]])</f>
        <v>0</v>
      </c>
      <c r="K32" s="42">
        <f>_xlfn.IFERROR(IF((RedirectResults[[#This Row],[ChildNoDeminimis]]-RedirectResults[[#This Row],[ParentNoDeminimis]])&lt;0,0,(RedirectResults[[#This Row],[ChildNoDeminimis]]-RedirectResults[[#This Row],[ParentNoDeminimis]])),"")</f>
        <v>0</v>
      </c>
      <c r="L32" s="5"/>
    </row>
    <row r="33" spans="2:12" s="16" customFormat="1" ht="16.15" customHeight="1">
      <c r="B33"/>
      <c r="C33" s="5"/>
      <c r="D33" s="5"/>
      <c r="E33" s="5"/>
      <c r="F33" s="45"/>
      <c r="G33" s="5"/>
      <c r="H33" s="5"/>
      <c r="I33" s="5"/>
      <c r="J33" s="46"/>
      <c r="K33" s="5"/>
      <c r="L33" s="5"/>
    </row>
    <row r="34" ht="13.5" thickBot="1"/>
    <row r="35" spans="3:8" s="16" customFormat="1" ht="22.5" customHeight="1" thickBot="1">
      <c r="C35" s="30"/>
      <c r="D35" s="25" t="s">
        <v>2</v>
      </c>
      <c r="E35" s="9" t="s">
        <v>14</v>
      </c>
      <c r="F35" s="9"/>
      <c r="G35" s="9"/>
      <c r="H35" s="10"/>
    </row>
    <row r="37" spans="4:5" s="18" customFormat="1" ht="18" customHeight="1">
      <c r="D37" s="19" t="s">
        <v>13</v>
      </c>
      <c r="E37" s="18" t="s">
        <v>12</v>
      </c>
    </row>
    <row r="38" spans="4:5" s="18" customFormat="1" ht="18" customHeight="1">
      <c r="D38" s="19" t="s">
        <v>11</v>
      </c>
      <c r="E38" s="18" t="s">
        <v>10</v>
      </c>
    </row>
    <row r="39" s="18" customFormat="1" ht="18" customHeight="1">
      <c r="E39" s="18" t="s">
        <v>9</v>
      </c>
    </row>
  </sheetData>
  <sheetProtection algorithmName="SHA-512" hashValue="jVhGAaS5wNsM917v2gpw8Xv30XQztJyEIKRB4ozAl6GjLk/S2iJqowolgPliUyRI8P4X+bXCCTTgfGmLj70e4g==" saltValue="FxncgleUolN0ZsuVTjKZkA==" spinCount="100000" sheet="1" objects="1" scenarios="1" formatColumns="0"/>
  <conditionalFormatting sqref="E15:E33 I15:I33">
    <cfRule type="expression" priority="1" dxfId="0">
      <formula>AND(F15=0,E15&gt;0)</formula>
    </cfRule>
  </conditionalFormatting>
  <printOptions/>
  <pageMargins left="0.7" right="0.7" top="0.75" bottom="0.75" header="0.3" footer="0.3"/>
  <pageSetup horizontalDpi="600" verticalDpi="600" orientation="portrait" r:id="rId19"/>
  <drawing r:id="rId18"/>
  <legacyDrawing r:id="rId16"/>
  <controls>
    <control shapeId="12302" r:id="rId1" name="ComboBox2"/>
    <control shapeId="12301" r:id="rId2" name="ComboBox1"/>
    <control shapeId="12296" r:id="rId3" name="TextBox1"/>
    <control shapeId="12297" r:id="rId14" name="ComboBox3"/>
    <control shapeId="12298" r:id="rId15" name="ComboBox4"/>
  </controls>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24"/>
  <sheetViews>
    <sheetView workbookViewId="0" topLeftCell="A1"/>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25</v>
      </c>
      <c r="B1" t="s">
        <v>18</v>
      </c>
      <c r="C1" t="s">
        <v>19</v>
      </c>
      <c r="D1" t="s">
        <v>15</v>
      </c>
      <c r="F1" t="s">
        <v>4</v>
      </c>
    </row>
    <row r="2" spans="1:4" ht="12.75">
      <c r="A2" t="s">
        <v>875</v>
      </c>
      <c r="B2">
        <v>40988</v>
      </c>
      <c r="C2">
        <v>40988</v>
      </c>
      <c r="D2" t="str">
        <f>_xlfn.IFERROR(IF(OR(VLOOKUP(PPUList[[#This Row],[AFC POR]],PUFList,1,FALSE),VLOOKUP(PPUList[[#This Row],[AFC POD]],PUFList,1,FALSE)),""),"Y")</f>
        <v/>
      </c>
    </row>
    <row r="3" spans="1:4" ht="12.75">
      <c r="A3" t="s">
        <v>876</v>
      </c>
      <c r="B3">
        <v>48067</v>
      </c>
      <c r="C3">
        <v>48067</v>
      </c>
      <c r="D3" t="str">
        <f>_xlfn.IFERROR(IF(OR(VLOOKUP(PPUList[[#This Row],[AFC POR]],PUFList,1,FALSE),VLOOKUP(PPUList[[#This Row],[AFC POD]],PUFList,1,FALSE)),""),"Y")</f>
        <v/>
      </c>
    </row>
    <row r="4" spans="1:4" ht="12.75">
      <c r="A4" t="s">
        <v>878</v>
      </c>
      <c r="B4">
        <v>40003</v>
      </c>
      <c r="C4">
        <v>40003</v>
      </c>
      <c r="D4" t="str">
        <f>_xlfn.IFERROR(IF(OR(VLOOKUP(PPUList[[#This Row],[AFC POR]],PUFList,1,FALSE),VLOOKUP(PPUList[[#This Row],[AFC POD]],PUFList,1,FALSE)),""),"Y")</f>
        <v/>
      </c>
    </row>
    <row r="5" spans="1:4" ht="12.75">
      <c r="A5" t="s">
        <v>877</v>
      </c>
      <c r="B5">
        <v>40003</v>
      </c>
      <c r="C5">
        <v>40003</v>
      </c>
      <c r="D5" t="str">
        <f>_xlfn.IFERROR(IF(OR(VLOOKUP(PPUList[[#This Row],[AFC POR]],PUFList,1,FALSE),VLOOKUP(PPUList[[#This Row],[AFC POD]],PUFList,1,FALSE)),""),"Y")</f>
        <v/>
      </c>
    </row>
    <row r="6" spans="1:4" ht="12.75">
      <c r="A6" t="s">
        <v>879</v>
      </c>
      <c r="B6">
        <v>40413</v>
      </c>
      <c r="C6">
        <v>40413</v>
      </c>
      <c r="D6" t="str">
        <f>_xlfn.IFERROR(IF(OR(VLOOKUP(PPUList[[#This Row],[AFC POR]],PUFList,1,FALSE),VLOOKUP(PPUList[[#This Row],[AFC POD]],PUFList,1,FALSE)),""),"Y")</f>
        <v/>
      </c>
    </row>
    <row r="7" spans="1:4" ht="12.75">
      <c r="A7" t="s">
        <v>880</v>
      </c>
      <c r="B7">
        <v>40007</v>
      </c>
      <c r="C7">
        <v>40007</v>
      </c>
      <c r="D7" t="str">
        <f>_xlfn.IFERROR(IF(OR(VLOOKUP(PPUList[[#This Row],[AFC POR]],PUFList,1,FALSE),VLOOKUP(PPUList[[#This Row],[AFC POD]],PUFList,1,FALSE)),""),"Y")</f>
        <v/>
      </c>
    </row>
    <row r="8" spans="1:4" ht="12.75">
      <c r="A8" t="s">
        <v>881</v>
      </c>
      <c r="B8">
        <v>40007</v>
      </c>
      <c r="C8">
        <v>40007</v>
      </c>
      <c r="D8" t="str">
        <f>_xlfn.IFERROR(IF(OR(VLOOKUP(PPUList[[#This Row],[AFC POR]],PUFList,1,FALSE),VLOOKUP(PPUList[[#This Row],[AFC POD]],PUFList,1,FALSE)),""),"Y")</f>
        <v/>
      </c>
    </row>
    <row r="9" spans="1:4" ht="12.75">
      <c r="A9" t="s">
        <v>882</v>
      </c>
      <c r="B9">
        <v>40007</v>
      </c>
      <c r="C9">
        <v>40007</v>
      </c>
      <c r="D9" t="str">
        <f>_xlfn.IFERROR(IF(OR(VLOOKUP(PPUList[[#This Row],[AFC POR]],PUFList,1,FALSE),VLOOKUP(PPUList[[#This Row],[AFC POD]],PUFList,1,FALSE)),""),"Y")</f>
        <v/>
      </c>
    </row>
    <row r="10" spans="1:4" ht="12.75">
      <c r="A10" t="s">
        <v>883</v>
      </c>
      <c r="B10">
        <v>40621</v>
      </c>
      <c r="C10">
        <v>40621</v>
      </c>
      <c r="D10" t="str">
        <f>_xlfn.IFERROR(IF(OR(VLOOKUP(PPUList[[#This Row],[AFC POR]],PUFList,1,FALSE),VLOOKUP(PPUList[[#This Row],[AFC POD]],PUFList,1,FALSE)),""),"Y")</f>
        <v/>
      </c>
    </row>
    <row r="11" spans="1:4" ht="12.75">
      <c r="A11" t="s">
        <v>884</v>
      </c>
      <c r="B11">
        <v>40013</v>
      </c>
      <c r="C11">
        <v>40013</v>
      </c>
      <c r="D11" t="str">
        <f>_xlfn.IFERROR(IF(OR(VLOOKUP(PPUList[[#This Row],[AFC POR]],PUFList,1,FALSE),VLOOKUP(PPUList[[#This Row],[AFC POD]],PUFList,1,FALSE)),""),"Y")</f>
        <v/>
      </c>
    </row>
    <row r="12" spans="1:4" ht="12.75">
      <c r="A12" t="s">
        <v>885</v>
      </c>
      <c r="B12">
        <v>40015</v>
      </c>
      <c r="C12">
        <v>40015</v>
      </c>
      <c r="D12" t="str">
        <f>_xlfn.IFERROR(IF(OR(VLOOKUP(PPUList[[#This Row],[AFC POR]],PUFList,1,FALSE),VLOOKUP(PPUList[[#This Row],[AFC POD]],PUFList,1,FALSE)),""),"Y")</f>
        <v/>
      </c>
    </row>
    <row r="13" spans="1:4" ht="12.75">
      <c r="A13" t="s">
        <v>886</v>
      </c>
      <c r="B13">
        <v>40015</v>
      </c>
      <c r="C13">
        <v>40015</v>
      </c>
      <c r="D13" t="str">
        <f>_xlfn.IFERROR(IF(OR(VLOOKUP(PPUList[[#This Row],[AFC POR]],PUFList,1,FALSE),VLOOKUP(PPUList[[#This Row],[AFC POD]],PUFList,1,FALSE)),""),"Y")</f>
        <v/>
      </c>
    </row>
    <row r="14" spans="1:4" ht="12.75">
      <c r="A14" t="s">
        <v>887</v>
      </c>
      <c r="B14">
        <v>40621</v>
      </c>
      <c r="C14">
        <v>40621</v>
      </c>
      <c r="D14" t="str">
        <f>_xlfn.IFERROR(IF(OR(VLOOKUP(PPUList[[#This Row],[AFC POR]],PUFList,1,FALSE),VLOOKUP(PPUList[[#This Row],[AFC POD]],PUFList,1,FALSE)),""),"Y")</f>
        <v/>
      </c>
    </row>
    <row r="15" spans="1:4" ht="12.75">
      <c r="A15" t="s">
        <v>888</v>
      </c>
      <c r="B15">
        <v>40621</v>
      </c>
      <c r="C15">
        <v>40621</v>
      </c>
      <c r="D15" t="str">
        <f>_xlfn.IFERROR(IF(OR(VLOOKUP(PPUList[[#This Row],[AFC POR]],PUFList,1,FALSE),VLOOKUP(PPUList[[#This Row],[AFC POD]],PUFList,1,FALSE)),""),"Y")</f>
        <v/>
      </c>
    </row>
    <row r="16" spans="1:4" ht="12.75">
      <c r="A16" t="s">
        <v>889</v>
      </c>
      <c r="B16">
        <v>40023</v>
      </c>
      <c r="C16">
        <v>40023</v>
      </c>
      <c r="D16" t="str">
        <f>_xlfn.IFERROR(IF(OR(VLOOKUP(PPUList[[#This Row],[AFC POR]],PUFList,1,FALSE),VLOOKUP(PPUList[[#This Row],[AFC POD]],PUFList,1,FALSE)),""),"Y")</f>
        <v/>
      </c>
    </row>
    <row r="17" spans="1:4" ht="12.75">
      <c r="A17" t="s">
        <v>890</v>
      </c>
      <c r="B17">
        <v>40025</v>
      </c>
      <c r="C17">
        <v>40025</v>
      </c>
      <c r="D17" t="str">
        <f>_xlfn.IFERROR(IF(OR(VLOOKUP(PPUList[[#This Row],[AFC POR]],PUFList,1,FALSE),VLOOKUP(PPUList[[#This Row],[AFC POD]],PUFList,1,FALSE)),""),"Y")</f>
        <v/>
      </c>
    </row>
    <row r="18" spans="1:4" ht="12.75">
      <c r="A18" t="s">
        <v>891</v>
      </c>
      <c r="B18">
        <v>40025</v>
      </c>
      <c r="C18">
        <v>40025</v>
      </c>
      <c r="D18" t="str">
        <f>_xlfn.IFERROR(IF(OR(VLOOKUP(PPUList[[#This Row],[AFC POR]],PUFList,1,FALSE),VLOOKUP(PPUList[[#This Row],[AFC POD]],PUFList,1,FALSE)),""),"Y")</f>
        <v/>
      </c>
    </row>
    <row r="19" spans="1:4" ht="12.75">
      <c r="A19" t="s">
        <v>892</v>
      </c>
      <c r="B19">
        <v>40025</v>
      </c>
      <c r="C19">
        <v>40025</v>
      </c>
      <c r="D19" t="str">
        <f>_xlfn.IFERROR(IF(OR(VLOOKUP(PPUList[[#This Row],[AFC POR]],PUFList,1,FALSE),VLOOKUP(PPUList[[#This Row],[AFC POD]],PUFList,1,FALSE)),""),"Y")</f>
        <v/>
      </c>
    </row>
    <row r="20" spans="1:4" ht="12.75">
      <c r="A20" t="s">
        <v>893</v>
      </c>
      <c r="B20">
        <v>40025</v>
      </c>
      <c r="C20">
        <v>40025</v>
      </c>
      <c r="D20" t="str">
        <f>_xlfn.IFERROR(IF(OR(VLOOKUP(PPUList[[#This Row],[AFC POR]],PUFList,1,FALSE),VLOOKUP(PPUList[[#This Row],[AFC POD]],PUFList,1,FALSE)),""),"Y")</f>
        <v/>
      </c>
    </row>
    <row r="21" spans="1:4" ht="12.75">
      <c r="A21" t="s">
        <v>894</v>
      </c>
      <c r="B21">
        <v>40025</v>
      </c>
      <c r="C21">
        <v>40025</v>
      </c>
      <c r="D21" t="str">
        <f>_xlfn.IFERROR(IF(OR(VLOOKUP(PPUList[[#This Row],[AFC POR]],PUFList,1,FALSE),VLOOKUP(PPUList[[#This Row],[AFC POD]],PUFList,1,FALSE)),""),"Y")</f>
        <v/>
      </c>
    </row>
    <row r="22" spans="1:4" ht="12.75">
      <c r="A22" t="s">
        <v>895</v>
      </c>
      <c r="B22">
        <v>40029</v>
      </c>
      <c r="C22">
        <v>40029</v>
      </c>
      <c r="D22" t="str">
        <f>_xlfn.IFERROR(IF(OR(VLOOKUP(PPUList[[#This Row],[AFC POR]],PUFList,1,FALSE),VLOOKUP(PPUList[[#This Row],[AFC POD]],PUFList,1,FALSE)),""),"Y")</f>
        <v/>
      </c>
    </row>
    <row r="23" spans="1:4" ht="12.75">
      <c r="A23" t="s">
        <v>896</v>
      </c>
      <c r="B23">
        <v>40621</v>
      </c>
      <c r="C23">
        <v>40621</v>
      </c>
      <c r="D23" t="str">
        <f>_xlfn.IFERROR(IF(OR(VLOOKUP(PPUList[[#This Row],[AFC POR]],PUFList,1,FALSE),VLOOKUP(PPUList[[#This Row],[AFC POD]],PUFList,1,FALSE)),""),"Y")</f>
        <v/>
      </c>
    </row>
    <row r="24" spans="1:4" ht="12.75">
      <c r="A24" t="s">
        <v>897</v>
      </c>
      <c r="B24">
        <v>40621</v>
      </c>
      <c r="C24">
        <v>40621</v>
      </c>
      <c r="D24" t="str">
        <f>_xlfn.IFERROR(IF(OR(VLOOKUP(PPUList[[#This Row],[AFC POR]],PUFList,1,FALSE),VLOOKUP(PPUList[[#This Row],[AFC POD]],PUFList,1,FALSE)),""),"Y")</f>
        <v/>
      </c>
    </row>
    <row r="25" spans="1:4" ht="12.75">
      <c r="A25" t="s">
        <v>898</v>
      </c>
      <c r="B25">
        <v>47215</v>
      </c>
      <c r="C25">
        <v>47215</v>
      </c>
      <c r="D25" t="str">
        <f>_xlfn.IFERROR(IF(OR(VLOOKUP(PPUList[[#This Row],[AFC POR]],PUFList,1,FALSE),VLOOKUP(PPUList[[#This Row],[AFC POD]],PUFList,1,FALSE)),""),"Y")</f>
        <v/>
      </c>
    </row>
    <row r="26" spans="1:4" ht="12.75">
      <c r="A26" t="s">
        <v>899</v>
      </c>
      <c r="B26">
        <v>47215</v>
      </c>
      <c r="C26">
        <v>47215</v>
      </c>
      <c r="D26" t="str">
        <f>_xlfn.IFERROR(IF(OR(VLOOKUP(PPUList[[#This Row],[AFC POR]],PUFList,1,FALSE),VLOOKUP(PPUList[[#This Row],[AFC POD]],PUFList,1,FALSE)),""),"Y")</f>
        <v/>
      </c>
    </row>
    <row r="27" spans="1:4" ht="12.75">
      <c r="A27" t="s">
        <v>900</v>
      </c>
      <c r="B27">
        <v>40031</v>
      </c>
      <c r="C27">
        <v>40031</v>
      </c>
      <c r="D27" t="str">
        <f>_xlfn.IFERROR(IF(OR(VLOOKUP(PPUList[[#This Row],[AFC POR]],PUFList,1,FALSE),VLOOKUP(PPUList[[#This Row],[AFC POD]],PUFList,1,FALSE)),""),"Y")</f>
        <v/>
      </c>
    </row>
    <row r="28" spans="1:4" ht="12.75">
      <c r="A28" t="s">
        <v>901</v>
      </c>
      <c r="B28">
        <v>40573</v>
      </c>
      <c r="C28">
        <v>40573</v>
      </c>
      <c r="D28" t="str">
        <f>_xlfn.IFERROR(IF(OR(VLOOKUP(PPUList[[#This Row],[AFC POR]],PUFList,1,FALSE),VLOOKUP(PPUList[[#This Row],[AFC POD]],PUFList,1,FALSE)),""),"Y")</f>
        <v/>
      </c>
    </row>
    <row r="29" spans="1:4" ht="12.75">
      <c r="A29" t="s">
        <v>902</v>
      </c>
      <c r="B29">
        <v>45297</v>
      </c>
      <c r="C29">
        <v>45297</v>
      </c>
      <c r="D29" t="str">
        <f>_xlfn.IFERROR(IF(OR(VLOOKUP(PPUList[[#This Row],[AFC POR]],PUFList,1,FALSE),VLOOKUP(PPUList[[#This Row],[AFC POD]],PUFList,1,FALSE)),""),"Y")</f>
        <v/>
      </c>
    </row>
    <row r="30" spans="1:4" ht="12.75">
      <c r="A30" t="s">
        <v>903</v>
      </c>
      <c r="B30">
        <v>41105</v>
      </c>
      <c r="C30">
        <v>41105</v>
      </c>
      <c r="D30" t="str">
        <f>_xlfn.IFERROR(IF(OR(VLOOKUP(PPUList[[#This Row],[AFC POR]],PUFList,1,FALSE),VLOOKUP(PPUList[[#This Row],[AFC POD]],PUFList,1,FALSE)),""),"Y")</f>
        <v/>
      </c>
    </row>
    <row r="31" spans="1:4" ht="12.75">
      <c r="A31" t="s">
        <v>904</v>
      </c>
      <c r="B31">
        <v>46632</v>
      </c>
      <c r="C31">
        <v>46632</v>
      </c>
      <c r="D31" t="str">
        <f>_xlfn.IFERROR(IF(OR(VLOOKUP(PPUList[[#This Row],[AFC POR]],PUFList,1,FALSE),VLOOKUP(PPUList[[#This Row],[AFC POD]],PUFList,1,FALSE)),""),"Y")</f>
        <v/>
      </c>
    </row>
    <row r="32" spans="1:4" ht="12.75">
      <c r="A32" t="s">
        <v>905</v>
      </c>
      <c r="B32">
        <v>40039</v>
      </c>
      <c r="C32">
        <v>40039</v>
      </c>
      <c r="D32" t="str">
        <f>_xlfn.IFERROR(IF(OR(VLOOKUP(PPUList[[#This Row],[AFC POR]],PUFList,1,FALSE),VLOOKUP(PPUList[[#This Row],[AFC POD]],PUFList,1,FALSE)),""),"Y")</f>
        <v/>
      </c>
    </row>
    <row r="33" spans="1:4" ht="12.75">
      <c r="A33" t="s">
        <v>906</v>
      </c>
      <c r="B33">
        <v>40039</v>
      </c>
      <c r="C33">
        <v>40039</v>
      </c>
      <c r="D33" t="str">
        <f>_xlfn.IFERROR(IF(OR(VLOOKUP(PPUList[[#This Row],[AFC POR]],PUFList,1,FALSE),VLOOKUP(PPUList[[#This Row],[AFC POD]],PUFList,1,FALSE)),""),"Y")</f>
        <v/>
      </c>
    </row>
    <row r="34" spans="1:4" ht="12.75">
      <c r="A34" t="s">
        <v>907</v>
      </c>
      <c r="B34">
        <v>40039</v>
      </c>
      <c r="C34">
        <v>40039</v>
      </c>
      <c r="D34" t="str">
        <f>_xlfn.IFERROR(IF(OR(VLOOKUP(PPUList[[#This Row],[AFC POR]],PUFList,1,FALSE),VLOOKUP(PPUList[[#This Row],[AFC POD]],PUFList,1,FALSE)),""),"Y")</f>
        <v/>
      </c>
    </row>
    <row r="35" spans="1:4" ht="12.75">
      <c r="A35" t="s">
        <v>908</v>
      </c>
      <c r="B35">
        <v>40039</v>
      </c>
      <c r="C35">
        <v>40039</v>
      </c>
      <c r="D35" t="str">
        <f>_xlfn.IFERROR(IF(OR(VLOOKUP(PPUList[[#This Row],[AFC POR]],PUFList,1,FALSE),VLOOKUP(PPUList[[#This Row],[AFC POD]],PUFList,1,FALSE)),""),"Y")</f>
        <v/>
      </c>
    </row>
    <row r="36" spans="1:4" ht="12.75">
      <c r="A36" t="s">
        <v>949</v>
      </c>
      <c r="B36">
        <v>40633</v>
      </c>
      <c r="C36">
        <v>40633</v>
      </c>
      <c r="D36" t="str">
        <f>_xlfn.IFERROR(IF(OR(VLOOKUP(PPUList[[#This Row],[AFC POR]],PUFList,1,FALSE),VLOOKUP(PPUList[[#This Row],[AFC POD]],PUFList,1,FALSE)),""),"Y")</f>
        <v/>
      </c>
    </row>
    <row r="37" spans="1:4" ht="12.75">
      <c r="A37" t="s">
        <v>909</v>
      </c>
      <c r="B37">
        <v>41319</v>
      </c>
      <c r="C37">
        <v>41319</v>
      </c>
      <c r="D37" t="str">
        <f>_xlfn.IFERROR(IF(OR(VLOOKUP(PPUList[[#This Row],[AFC POR]],PUFList,1,FALSE),VLOOKUP(PPUList[[#This Row],[AFC POD]],PUFList,1,FALSE)),""),"Y")</f>
        <v/>
      </c>
    </row>
    <row r="38" spans="1:4" ht="12.75">
      <c r="A38" t="s">
        <v>910</v>
      </c>
      <c r="B38">
        <v>40043</v>
      </c>
      <c r="C38">
        <v>40043</v>
      </c>
      <c r="D38" t="str">
        <f>_xlfn.IFERROR(IF(OR(VLOOKUP(PPUList[[#This Row],[AFC POR]],PUFList,1,FALSE),VLOOKUP(PPUList[[#This Row],[AFC POD]],PUFList,1,FALSE)),""),"Y")</f>
        <v/>
      </c>
    </row>
    <row r="39" spans="1:4" ht="12.75">
      <c r="A39" t="s">
        <v>911</v>
      </c>
      <c r="B39">
        <v>40043</v>
      </c>
      <c r="C39">
        <v>40043</v>
      </c>
      <c r="D39" t="str">
        <f>_xlfn.IFERROR(IF(OR(VLOOKUP(PPUList[[#This Row],[AFC POR]],PUFList,1,FALSE),VLOOKUP(PPUList[[#This Row],[AFC POD]],PUFList,1,FALSE)),""),"Y")</f>
        <v/>
      </c>
    </row>
    <row r="40" spans="1:4" ht="12.75">
      <c r="A40" t="s">
        <v>912</v>
      </c>
      <c r="B40">
        <v>45005</v>
      </c>
      <c r="C40">
        <v>45005</v>
      </c>
      <c r="D40" t="str">
        <f>_xlfn.IFERROR(IF(OR(VLOOKUP(PPUList[[#This Row],[AFC POR]],PUFList,1,FALSE),VLOOKUP(PPUList[[#This Row],[AFC POD]],PUFList,1,FALSE)),""),"Y")</f>
        <v/>
      </c>
    </row>
    <row r="41" spans="1:4" ht="12.75">
      <c r="A41" t="s">
        <v>913</v>
      </c>
      <c r="B41">
        <v>40047</v>
      </c>
      <c r="C41">
        <v>40047</v>
      </c>
      <c r="D41" t="str">
        <f>_xlfn.IFERROR(IF(OR(VLOOKUP(PPUList[[#This Row],[AFC POR]],PUFList,1,FALSE),VLOOKUP(PPUList[[#This Row],[AFC POD]],PUFList,1,FALSE)),""),"Y")</f>
        <v/>
      </c>
    </row>
    <row r="42" spans="1:4" ht="12.75">
      <c r="A42" t="s">
        <v>914</v>
      </c>
      <c r="B42">
        <v>40047</v>
      </c>
      <c r="C42">
        <v>40047</v>
      </c>
      <c r="D42" t="str">
        <f>_xlfn.IFERROR(IF(OR(VLOOKUP(PPUList[[#This Row],[AFC POR]],PUFList,1,FALSE),VLOOKUP(PPUList[[#This Row],[AFC POD]],PUFList,1,FALSE)),""),"Y")</f>
        <v/>
      </c>
    </row>
    <row r="43" spans="1:4" ht="12.75">
      <c r="A43" t="s">
        <v>915</v>
      </c>
      <c r="B43">
        <v>40047</v>
      </c>
      <c r="C43">
        <v>40047</v>
      </c>
      <c r="D43" t="str">
        <f>_xlfn.IFERROR(IF(OR(VLOOKUP(PPUList[[#This Row],[AFC POR]],PUFList,1,FALSE),VLOOKUP(PPUList[[#This Row],[AFC POD]],PUFList,1,FALSE)),""),"Y")</f>
        <v/>
      </c>
    </row>
    <row r="44" spans="1:4" ht="12.75">
      <c r="A44" t="s">
        <v>916</v>
      </c>
      <c r="B44">
        <v>40049</v>
      </c>
      <c r="C44">
        <v>40049</v>
      </c>
      <c r="D44" t="str">
        <f>_xlfn.IFERROR(IF(OR(VLOOKUP(PPUList[[#This Row],[AFC POR]],PUFList,1,FALSE),VLOOKUP(PPUList[[#This Row],[AFC POD]],PUFList,1,FALSE)),""),"Y")</f>
        <v/>
      </c>
    </row>
    <row r="45" spans="1:4" ht="12.75">
      <c r="A45" t="s">
        <v>917</v>
      </c>
      <c r="B45">
        <v>40049</v>
      </c>
      <c r="C45">
        <v>40049</v>
      </c>
      <c r="D45" t="str">
        <f>_xlfn.IFERROR(IF(OR(VLOOKUP(PPUList[[#This Row],[AFC POR]],PUFList,1,FALSE),VLOOKUP(PPUList[[#This Row],[AFC POD]],PUFList,1,FALSE)),""),"Y")</f>
        <v/>
      </c>
    </row>
    <row r="46" spans="1:4" ht="12.75">
      <c r="A46" t="s">
        <v>918</v>
      </c>
      <c r="B46">
        <v>40047</v>
      </c>
      <c r="C46">
        <v>40047</v>
      </c>
      <c r="D46" t="str">
        <f>_xlfn.IFERROR(IF(OR(VLOOKUP(PPUList[[#This Row],[AFC POR]],PUFList,1,FALSE),VLOOKUP(PPUList[[#This Row],[AFC POD]],PUFList,1,FALSE)),""),"Y")</f>
        <v/>
      </c>
    </row>
    <row r="47" spans="1:4" ht="12.75">
      <c r="A47" t="s">
        <v>919</v>
      </c>
      <c r="B47">
        <v>40051</v>
      </c>
      <c r="C47">
        <v>40051</v>
      </c>
      <c r="D47" t="str">
        <f>_xlfn.IFERROR(IF(OR(VLOOKUP(PPUList[[#This Row],[AFC POR]],PUFList,1,FALSE),VLOOKUP(PPUList[[#This Row],[AFC POD]],PUFList,1,FALSE)),""),"Y")</f>
        <v/>
      </c>
    </row>
    <row r="48" spans="1:4" ht="12.75">
      <c r="A48" t="s">
        <v>920</v>
      </c>
      <c r="B48">
        <v>40049</v>
      </c>
      <c r="C48">
        <v>40049</v>
      </c>
      <c r="D48" t="str">
        <f>_xlfn.IFERROR(IF(OR(VLOOKUP(PPUList[[#This Row],[AFC POR]],PUFList,1,FALSE),VLOOKUP(PPUList[[#This Row],[AFC POD]],PUFList,1,FALSE)),""),"Y")</f>
        <v/>
      </c>
    </row>
    <row r="49" spans="1:4" ht="12.75">
      <c r="A49" t="s">
        <v>921</v>
      </c>
      <c r="B49">
        <v>40049</v>
      </c>
      <c r="C49">
        <v>40049</v>
      </c>
      <c r="D49" t="str">
        <f>_xlfn.IFERROR(IF(OR(VLOOKUP(PPUList[[#This Row],[AFC POR]],PUFList,1,FALSE),VLOOKUP(PPUList[[#This Row],[AFC POD]],PUFList,1,FALSE)),""),"Y")</f>
        <v/>
      </c>
    </row>
    <row r="50" spans="1:4" ht="12.75">
      <c r="A50" t="s">
        <v>922</v>
      </c>
      <c r="B50">
        <v>42380</v>
      </c>
      <c r="C50">
        <v>42380</v>
      </c>
      <c r="D50" t="str">
        <f>_xlfn.IFERROR(IF(OR(VLOOKUP(PPUList[[#This Row],[AFC POR]],PUFList,1,FALSE),VLOOKUP(PPUList[[#This Row],[AFC POD]],PUFList,1,FALSE)),""),"Y")</f>
        <v/>
      </c>
    </row>
    <row r="51" spans="1:4" ht="12.75">
      <c r="A51" t="s">
        <v>923</v>
      </c>
      <c r="B51">
        <v>40457</v>
      </c>
      <c r="C51">
        <v>40457</v>
      </c>
      <c r="D51" t="str">
        <f>_xlfn.IFERROR(IF(OR(VLOOKUP(PPUList[[#This Row],[AFC POR]],PUFList,1,FALSE),VLOOKUP(PPUList[[#This Row],[AFC POD]],PUFList,1,FALSE)),""),"Y")</f>
        <v/>
      </c>
    </row>
    <row r="52" spans="1:4" ht="12.75">
      <c r="A52" t="s">
        <v>924</v>
      </c>
      <c r="B52">
        <v>40057</v>
      </c>
      <c r="C52">
        <v>40057</v>
      </c>
      <c r="D52" t="str">
        <f>_xlfn.IFERROR(IF(OR(VLOOKUP(PPUList[[#This Row],[AFC POR]],PUFList,1,FALSE),VLOOKUP(PPUList[[#This Row],[AFC POD]],PUFList,1,FALSE)),""),"Y")</f>
        <v/>
      </c>
    </row>
    <row r="53" spans="1:4" ht="12.75">
      <c r="A53" t="s">
        <v>925</v>
      </c>
      <c r="B53">
        <v>43776</v>
      </c>
      <c r="C53">
        <v>43776</v>
      </c>
      <c r="D53" t="str">
        <f>_xlfn.IFERROR(IF(OR(VLOOKUP(PPUList[[#This Row],[AFC POR]],PUFList,1,FALSE),VLOOKUP(PPUList[[#This Row],[AFC POD]],PUFList,1,FALSE)),""),"Y")</f>
        <v/>
      </c>
    </row>
    <row r="54" spans="1:4" ht="12.75">
      <c r="A54" t="s">
        <v>926</v>
      </c>
      <c r="B54">
        <v>43776</v>
      </c>
      <c r="C54">
        <v>43776</v>
      </c>
      <c r="D54" t="str">
        <f>_xlfn.IFERROR(IF(OR(VLOOKUP(PPUList[[#This Row],[AFC POR]],PUFList,1,FALSE),VLOOKUP(PPUList[[#This Row],[AFC POD]],PUFList,1,FALSE)),""),"Y")</f>
        <v/>
      </c>
    </row>
    <row r="55" spans="1:4" ht="12.75">
      <c r="A55" t="s">
        <v>927</v>
      </c>
      <c r="B55">
        <v>47117</v>
      </c>
      <c r="C55">
        <v>47117</v>
      </c>
      <c r="D55" t="str">
        <f>_xlfn.IFERROR(IF(OR(VLOOKUP(PPUList[[#This Row],[AFC POR]],PUFList,1,FALSE),VLOOKUP(PPUList[[#This Row],[AFC POD]],PUFList,1,FALSE)),""),"Y")</f>
        <v/>
      </c>
    </row>
    <row r="56" spans="1:4" ht="12.75">
      <c r="A56" t="s">
        <v>928</v>
      </c>
      <c r="B56">
        <v>47814</v>
      </c>
      <c r="C56">
        <v>47814</v>
      </c>
      <c r="D56" t="str">
        <f>_xlfn.IFERROR(IF(OR(VLOOKUP(PPUList[[#This Row],[AFC POR]],PUFList,1,FALSE),VLOOKUP(PPUList[[#This Row],[AFC POD]],PUFList,1,FALSE)),""),"Y")</f>
        <v/>
      </c>
    </row>
    <row r="57" spans="1:4" ht="12.75">
      <c r="A57" t="s">
        <v>929</v>
      </c>
      <c r="B57">
        <v>43545</v>
      </c>
      <c r="C57">
        <v>43545</v>
      </c>
      <c r="D57" t="str">
        <f>_xlfn.IFERROR(IF(OR(VLOOKUP(PPUList[[#This Row],[AFC POR]],PUFList,1,FALSE),VLOOKUP(PPUList[[#This Row],[AFC POD]],PUFList,1,FALSE)),""),"Y")</f>
        <v/>
      </c>
    </row>
    <row r="58" spans="1:4" ht="12.75">
      <c r="A58" t="s">
        <v>930</v>
      </c>
      <c r="B58">
        <v>47501</v>
      </c>
      <c r="C58">
        <v>47501</v>
      </c>
      <c r="D58" t="str">
        <f>_xlfn.IFERROR(IF(OR(VLOOKUP(PPUList[[#This Row],[AFC POR]],PUFList,1,FALSE),VLOOKUP(PPUList[[#This Row],[AFC POD]],PUFList,1,FALSE)),""),"Y")</f>
        <v/>
      </c>
    </row>
    <row r="59" spans="1:4" ht="12.75">
      <c r="A59" t="s">
        <v>931</v>
      </c>
      <c r="B59">
        <v>46675</v>
      </c>
      <c r="C59">
        <v>46675</v>
      </c>
      <c r="D59" t="str">
        <f>_xlfn.IFERROR(IF(OR(VLOOKUP(PPUList[[#This Row],[AFC POR]],PUFList,1,FALSE),VLOOKUP(PPUList[[#This Row],[AFC POD]],PUFList,1,FALSE)),""),"Y")</f>
        <v/>
      </c>
    </row>
    <row r="60" spans="1:4" ht="12.75">
      <c r="A60" t="s">
        <v>932</v>
      </c>
      <c r="B60">
        <v>48009</v>
      </c>
      <c r="C60">
        <v>48009</v>
      </c>
      <c r="D60" t="str">
        <f>_xlfn.IFERROR(IF(OR(VLOOKUP(PPUList[[#This Row],[AFC POR]],PUFList,1,FALSE),VLOOKUP(PPUList[[#This Row],[AFC POD]],PUFList,1,FALSE)),""),"Y")</f>
        <v/>
      </c>
    </row>
    <row r="61" spans="1:4" ht="12.75">
      <c r="A61" t="s">
        <v>933</v>
      </c>
      <c r="B61">
        <v>40059</v>
      </c>
      <c r="C61">
        <v>40059</v>
      </c>
      <c r="D61" t="str">
        <f>_xlfn.IFERROR(IF(OR(VLOOKUP(PPUList[[#This Row],[AFC POR]],PUFList,1,FALSE),VLOOKUP(PPUList[[#This Row],[AFC POD]],PUFList,1,FALSE)),""),"Y")</f>
        <v/>
      </c>
    </row>
    <row r="62" spans="1:4" ht="12.75">
      <c r="A62" t="s">
        <v>934</v>
      </c>
      <c r="B62">
        <v>45010</v>
      </c>
      <c r="C62">
        <v>45010</v>
      </c>
      <c r="D62" t="str">
        <f>_xlfn.IFERROR(IF(OR(VLOOKUP(PPUList[[#This Row],[AFC POR]],PUFList,1,FALSE),VLOOKUP(PPUList[[#This Row],[AFC POD]],PUFList,1,FALSE)),""),"Y")</f>
        <v/>
      </c>
    </row>
    <row r="63" spans="1:4" ht="12.75">
      <c r="A63" t="s">
        <v>935</v>
      </c>
      <c r="B63">
        <v>45197</v>
      </c>
      <c r="C63">
        <v>45197</v>
      </c>
      <c r="D63" t="str">
        <f>_xlfn.IFERROR(IF(OR(VLOOKUP(PPUList[[#This Row],[AFC POR]],PUFList,1,FALSE),VLOOKUP(PPUList[[#This Row],[AFC POD]],PUFList,1,FALSE)),""),"Y")</f>
        <v/>
      </c>
    </row>
    <row r="64" spans="1:4" ht="12.75">
      <c r="A64" t="s">
        <v>936</v>
      </c>
      <c r="B64">
        <v>48253</v>
      </c>
      <c r="C64">
        <v>48253</v>
      </c>
      <c r="D64" t="str">
        <f>_xlfn.IFERROR(IF(OR(VLOOKUP(PPUList[[#This Row],[AFC POR]],PUFList,1,FALSE),VLOOKUP(PPUList[[#This Row],[AFC POD]],PUFList,1,FALSE)),""),"Y")</f>
        <v/>
      </c>
    </row>
    <row r="65" spans="1:4" ht="12.75">
      <c r="A65" t="s">
        <v>937</v>
      </c>
      <c r="B65">
        <v>48253</v>
      </c>
      <c r="C65">
        <v>48253</v>
      </c>
      <c r="D65" t="str">
        <f>_xlfn.IFERROR(IF(OR(VLOOKUP(PPUList[[#This Row],[AFC POR]],PUFList,1,FALSE),VLOOKUP(PPUList[[#This Row],[AFC POD]],PUFList,1,FALSE)),""),"Y")</f>
        <v/>
      </c>
    </row>
    <row r="66" spans="1:4" ht="12.75">
      <c r="A66" t="s">
        <v>938</v>
      </c>
      <c r="B66">
        <v>45013</v>
      </c>
      <c r="C66">
        <v>45013</v>
      </c>
      <c r="D66" t="str">
        <f>_xlfn.IFERROR(IF(OR(VLOOKUP(PPUList[[#This Row],[AFC POR]],PUFList,1,FALSE),VLOOKUP(PPUList[[#This Row],[AFC POD]],PUFList,1,FALSE)),""),"Y")</f>
        <v/>
      </c>
    </row>
    <row r="67" spans="1:4" ht="12.75">
      <c r="A67" t="s">
        <v>939</v>
      </c>
      <c r="B67">
        <v>45013</v>
      </c>
      <c r="C67">
        <v>45013</v>
      </c>
      <c r="D67" t="str">
        <f>_xlfn.IFERROR(IF(OR(VLOOKUP(PPUList[[#This Row],[AFC POR]],PUFList,1,FALSE),VLOOKUP(PPUList[[#This Row],[AFC POD]],PUFList,1,FALSE)),""),"Y")</f>
        <v/>
      </c>
    </row>
    <row r="68" spans="1:4" ht="12.75">
      <c r="A68" t="s">
        <v>940</v>
      </c>
      <c r="B68">
        <v>40067</v>
      </c>
      <c r="C68">
        <v>40067</v>
      </c>
      <c r="D68" t="str">
        <f>_xlfn.IFERROR(IF(OR(VLOOKUP(PPUList[[#This Row],[AFC POR]],PUFList,1,FALSE),VLOOKUP(PPUList[[#This Row],[AFC POD]],PUFList,1,FALSE)),""),"Y")</f>
        <v/>
      </c>
    </row>
    <row r="69" spans="1:4" ht="12.75">
      <c r="A69" t="s">
        <v>941</v>
      </c>
      <c r="B69">
        <v>40067</v>
      </c>
      <c r="C69">
        <v>40067</v>
      </c>
      <c r="D69" t="str">
        <f>_xlfn.IFERROR(IF(OR(VLOOKUP(PPUList[[#This Row],[AFC POR]],PUFList,1,FALSE),VLOOKUP(PPUList[[#This Row],[AFC POD]],PUFList,1,FALSE)),""),"Y")</f>
        <v/>
      </c>
    </row>
    <row r="70" spans="1:4" ht="12.75">
      <c r="A70" t="s">
        <v>942</v>
      </c>
      <c r="B70">
        <v>40067</v>
      </c>
      <c r="C70">
        <v>40067</v>
      </c>
      <c r="D70" t="str">
        <f>_xlfn.IFERROR(IF(OR(VLOOKUP(PPUList[[#This Row],[AFC POR]],PUFList,1,FALSE),VLOOKUP(PPUList[[#This Row],[AFC POD]],PUFList,1,FALSE)),""),"Y")</f>
        <v/>
      </c>
    </row>
    <row r="71" spans="1:4" ht="12.75">
      <c r="A71" t="s">
        <v>943</v>
      </c>
      <c r="B71">
        <v>40067</v>
      </c>
      <c r="C71">
        <v>40067</v>
      </c>
      <c r="D71" t="str">
        <f>_xlfn.IFERROR(IF(OR(VLOOKUP(PPUList[[#This Row],[AFC POR]],PUFList,1,FALSE),VLOOKUP(PPUList[[#This Row],[AFC POD]],PUFList,1,FALSE)),""),"Y")</f>
        <v/>
      </c>
    </row>
    <row r="72" spans="1:4" ht="12.75">
      <c r="A72" t="s">
        <v>944</v>
      </c>
      <c r="B72">
        <v>40069</v>
      </c>
      <c r="C72">
        <v>40069</v>
      </c>
      <c r="D72" t="str">
        <f>_xlfn.IFERROR(IF(OR(VLOOKUP(PPUList[[#This Row],[AFC POR]],PUFList,1,FALSE),VLOOKUP(PPUList[[#This Row],[AFC POD]],PUFList,1,FALSE)),""),"Y")</f>
        <v/>
      </c>
    </row>
    <row r="73" spans="1:4" ht="12.75">
      <c r="A73" t="s">
        <v>945</v>
      </c>
      <c r="B73">
        <v>290</v>
      </c>
      <c r="C73">
        <v>291</v>
      </c>
      <c r="D73" t="str">
        <f>_xlfn.IFERROR(IF(OR(VLOOKUP(PPUList[[#This Row],[AFC POR]],PUFList,1,FALSE),VLOOKUP(PPUList[[#This Row],[AFC POD]],PUFList,1,FALSE)),""),"Y")</f>
        <v/>
      </c>
    </row>
    <row r="74" spans="1:4" ht="12.75">
      <c r="A74" t="s">
        <v>946</v>
      </c>
      <c r="B74">
        <v>40092</v>
      </c>
      <c r="C74">
        <v>40092</v>
      </c>
      <c r="D74" t="str">
        <f>_xlfn.IFERROR(IF(OR(VLOOKUP(PPUList[[#This Row],[AFC POR]],PUFList,1,FALSE),VLOOKUP(PPUList[[#This Row],[AFC POD]],PUFList,1,FALSE)),""),"Y")</f>
        <v/>
      </c>
    </row>
    <row r="75" spans="1:4" ht="12.75">
      <c r="A75" t="s">
        <v>947</v>
      </c>
      <c r="B75">
        <v>40092</v>
      </c>
      <c r="C75">
        <v>40092</v>
      </c>
      <c r="D75" t="str">
        <f>_xlfn.IFERROR(IF(OR(VLOOKUP(PPUList[[#This Row],[AFC POR]],PUFList,1,FALSE),VLOOKUP(PPUList[[#This Row],[AFC POD]],PUFList,1,FALSE)),""),"Y")</f>
        <v/>
      </c>
    </row>
    <row r="76" spans="1:4" ht="12.75">
      <c r="A76" t="s">
        <v>948</v>
      </c>
      <c r="B76">
        <v>48281</v>
      </c>
      <c r="C76">
        <v>40092</v>
      </c>
      <c r="D76" t="str">
        <f>_xlfn.IFERROR(IF(OR(VLOOKUP(PPUList[[#This Row],[AFC POR]],PUFList,1,FALSE),VLOOKUP(PPUList[[#This Row],[AFC POD]],PUFList,1,FALSE)),""),"Y")</f>
        <v/>
      </c>
    </row>
    <row r="77" spans="1:4" ht="12.75">
      <c r="A77" t="s">
        <v>950</v>
      </c>
      <c r="B77">
        <v>40707</v>
      </c>
      <c r="C77">
        <v>40707</v>
      </c>
      <c r="D77" t="str">
        <f>_xlfn.IFERROR(IF(OR(VLOOKUP(PPUList[[#This Row],[AFC POR]],PUFList,1,FALSE),VLOOKUP(PPUList[[#This Row],[AFC POD]],PUFList,1,FALSE)),""),"Y")</f>
        <v/>
      </c>
    </row>
    <row r="78" spans="1:4" ht="12.75">
      <c r="A78" t="s">
        <v>951</v>
      </c>
      <c r="B78">
        <v>47283</v>
      </c>
      <c r="C78">
        <v>47283</v>
      </c>
      <c r="D78" t="str">
        <f>_xlfn.IFERROR(IF(OR(VLOOKUP(PPUList[[#This Row],[AFC POR]],PUFList,1,FALSE),VLOOKUP(PPUList[[#This Row],[AFC POD]],PUFList,1,FALSE)),""),"Y")</f>
        <v/>
      </c>
    </row>
    <row r="79" spans="1:4" ht="12.75">
      <c r="A79" t="s">
        <v>952</v>
      </c>
      <c r="B79">
        <v>41185</v>
      </c>
      <c r="C79">
        <v>41185</v>
      </c>
      <c r="D79" t="str">
        <f>_xlfn.IFERROR(IF(OR(VLOOKUP(PPUList[[#This Row],[AFC POR]],PUFList,1,FALSE),VLOOKUP(PPUList[[#This Row],[AFC POD]],PUFList,1,FALSE)),""),"Y")</f>
        <v/>
      </c>
    </row>
    <row r="80" spans="1:4" ht="12.75">
      <c r="A80" t="s">
        <v>953</v>
      </c>
      <c r="B80">
        <v>40075</v>
      </c>
      <c r="C80">
        <v>40075</v>
      </c>
      <c r="D80" t="str">
        <f>_xlfn.IFERROR(IF(OR(VLOOKUP(PPUList[[#This Row],[AFC POR]],PUFList,1,FALSE),VLOOKUP(PPUList[[#This Row],[AFC POD]],PUFList,1,FALSE)),""),"Y")</f>
        <v/>
      </c>
    </row>
    <row r="81" spans="1:4" ht="12.75">
      <c r="A81" t="s">
        <v>954</v>
      </c>
      <c r="B81">
        <v>40075</v>
      </c>
      <c r="C81">
        <v>40075</v>
      </c>
      <c r="D81" t="str">
        <f>_xlfn.IFERROR(IF(OR(VLOOKUP(PPUList[[#This Row],[AFC POR]],PUFList,1,FALSE),VLOOKUP(PPUList[[#This Row],[AFC POD]],PUFList,1,FALSE)),""),"Y")</f>
        <v/>
      </c>
    </row>
    <row r="82" spans="1:4" ht="12.75">
      <c r="A82" t="s">
        <v>955</v>
      </c>
      <c r="B82">
        <v>40075</v>
      </c>
      <c r="C82">
        <v>40075</v>
      </c>
      <c r="D82" t="str">
        <f>_xlfn.IFERROR(IF(OR(VLOOKUP(PPUList[[#This Row],[AFC POR]],PUFList,1,FALSE),VLOOKUP(PPUList[[#This Row],[AFC POD]],PUFList,1,FALSE)),""),"Y")</f>
        <v/>
      </c>
    </row>
    <row r="83" spans="1:4" ht="12.75">
      <c r="A83" t="s">
        <v>956</v>
      </c>
      <c r="B83">
        <v>40075</v>
      </c>
      <c r="C83">
        <v>40075</v>
      </c>
      <c r="D83" t="str">
        <f>_xlfn.IFERROR(IF(OR(VLOOKUP(PPUList[[#This Row],[AFC POR]],PUFList,1,FALSE),VLOOKUP(PPUList[[#This Row],[AFC POD]],PUFList,1,FALSE)),""),"Y")</f>
        <v/>
      </c>
    </row>
    <row r="84" spans="1:4" ht="12.75">
      <c r="A84" t="s">
        <v>957</v>
      </c>
      <c r="B84">
        <v>40075</v>
      </c>
      <c r="C84">
        <v>40075</v>
      </c>
      <c r="D84" t="str">
        <f>_xlfn.IFERROR(IF(OR(VLOOKUP(PPUList[[#This Row],[AFC POR]],PUFList,1,FALSE),VLOOKUP(PPUList[[#This Row],[AFC POD]],PUFList,1,FALSE)),""),"Y")</f>
        <v/>
      </c>
    </row>
    <row r="85" spans="1:4" ht="12.75">
      <c r="A85" t="s">
        <v>958</v>
      </c>
      <c r="B85">
        <v>40075</v>
      </c>
      <c r="C85">
        <v>40075</v>
      </c>
      <c r="D85" t="str">
        <f>_xlfn.IFERROR(IF(OR(VLOOKUP(PPUList[[#This Row],[AFC POR]],PUFList,1,FALSE),VLOOKUP(PPUList[[#This Row],[AFC POD]],PUFList,1,FALSE)),""),"Y")</f>
        <v/>
      </c>
    </row>
    <row r="86" spans="1:4" ht="12.75">
      <c r="A86" t="s">
        <v>959</v>
      </c>
      <c r="B86">
        <v>40077</v>
      </c>
      <c r="C86">
        <v>40077</v>
      </c>
      <c r="D86" t="str">
        <f>_xlfn.IFERROR(IF(OR(VLOOKUP(PPUList[[#This Row],[AFC POR]],PUFList,1,FALSE),VLOOKUP(PPUList[[#This Row],[AFC POD]],PUFList,1,FALSE)),""),"Y")</f>
        <v/>
      </c>
    </row>
    <row r="87" spans="1:4" ht="12.75">
      <c r="A87" t="s">
        <v>960</v>
      </c>
      <c r="B87">
        <v>40457</v>
      </c>
      <c r="C87">
        <v>40457</v>
      </c>
      <c r="D87" t="str">
        <f>_xlfn.IFERROR(IF(OR(VLOOKUP(PPUList[[#This Row],[AFC POR]],PUFList,1,FALSE),VLOOKUP(PPUList[[#This Row],[AFC POD]],PUFList,1,FALSE)),""),"Y")</f>
        <v/>
      </c>
    </row>
    <row r="88" spans="1:4" ht="12.75">
      <c r="A88" t="s">
        <v>961</v>
      </c>
      <c r="B88">
        <v>40075</v>
      </c>
      <c r="C88">
        <v>40075</v>
      </c>
      <c r="D88" t="str">
        <f>_xlfn.IFERROR(IF(OR(VLOOKUP(PPUList[[#This Row],[AFC POR]],PUFList,1,FALSE),VLOOKUP(PPUList[[#This Row],[AFC POD]],PUFList,1,FALSE)),""),"Y")</f>
        <v/>
      </c>
    </row>
    <row r="89" spans="1:4" ht="12.75">
      <c r="A89" t="s">
        <v>962</v>
      </c>
      <c r="B89">
        <v>40079</v>
      </c>
      <c r="C89">
        <v>40079</v>
      </c>
      <c r="D89" t="str">
        <f>_xlfn.IFERROR(IF(OR(VLOOKUP(PPUList[[#This Row],[AFC POR]],PUFList,1,FALSE),VLOOKUP(PPUList[[#This Row],[AFC POD]],PUFList,1,FALSE)),""),"Y")</f>
        <v/>
      </c>
    </row>
    <row r="90" spans="1:4" ht="12.75">
      <c r="A90" t="s">
        <v>963</v>
      </c>
      <c r="B90">
        <v>40079</v>
      </c>
      <c r="C90">
        <v>40079</v>
      </c>
      <c r="D90" t="str">
        <f>_xlfn.IFERROR(IF(OR(VLOOKUP(PPUList[[#This Row],[AFC POR]],PUFList,1,FALSE),VLOOKUP(PPUList[[#This Row],[AFC POD]],PUFList,1,FALSE)),""),"Y")</f>
        <v/>
      </c>
    </row>
    <row r="91" spans="1:4" ht="12.75">
      <c r="A91" t="s">
        <v>964</v>
      </c>
      <c r="B91">
        <v>40079</v>
      </c>
      <c r="C91">
        <v>40079</v>
      </c>
      <c r="D91" t="str">
        <f>_xlfn.IFERROR(IF(OR(VLOOKUP(PPUList[[#This Row],[AFC POR]],PUFList,1,FALSE),VLOOKUP(PPUList[[#This Row],[AFC POD]],PUFList,1,FALSE)),""),"Y")</f>
        <v/>
      </c>
    </row>
    <row r="92" spans="1:4" ht="12.75">
      <c r="A92" t="s">
        <v>965</v>
      </c>
      <c r="B92">
        <v>40323</v>
      </c>
      <c r="C92">
        <v>40323</v>
      </c>
      <c r="D92" t="str">
        <f>_xlfn.IFERROR(IF(OR(VLOOKUP(PPUList[[#This Row],[AFC POR]],PUFList,1,FALSE),VLOOKUP(PPUList[[#This Row],[AFC POD]],PUFList,1,FALSE)),""),"Y")</f>
        <v/>
      </c>
    </row>
    <row r="93" spans="1:4" ht="12.75">
      <c r="A93" t="s">
        <v>966</v>
      </c>
      <c r="B93">
        <v>40083</v>
      </c>
      <c r="C93">
        <v>40083</v>
      </c>
      <c r="D93" t="str">
        <f>_xlfn.IFERROR(IF(OR(VLOOKUP(PPUList[[#This Row],[AFC POR]],PUFList,1,FALSE),VLOOKUP(PPUList[[#This Row],[AFC POD]],PUFList,1,FALSE)),""),"Y")</f>
        <v/>
      </c>
    </row>
    <row r="94" spans="1:4" ht="12.75">
      <c r="A94" t="s">
        <v>967</v>
      </c>
      <c r="B94">
        <v>40085</v>
      </c>
      <c r="C94">
        <v>40085</v>
      </c>
      <c r="D94" t="str">
        <f>_xlfn.IFERROR(IF(OR(VLOOKUP(PPUList[[#This Row],[AFC POR]],PUFList,1,FALSE),VLOOKUP(PPUList[[#This Row],[AFC POD]],PUFList,1,FALSE)),""),"Y")</f>
        <v/>
      </c>
    </row>
    <row r="95" spans="1:4" ht="12.75">
      <c r="A95" t="s">
        <v>968</v>
      </c>
      <c r="B95">
        <v>40087</v>
      </c>
      <c r="C95">
        <v>40087</v>
      </c>
      <c r="D95" t="str">
        <f>_xlfn.IFERROR(IF(OR(VLOOKUP(PPUList[[#This Row],[AFC POR]],PUFList,1,FALSE),VLOOKUP(PPUList[[#This Row],[AFC POD]],PUFList,1,FALSE)),""),"Y")</f>
        <v/>
      </c>
    </row>
    <row r="96" spans="1:4" ht="12.75">
      <c r="A96" t="s">
        <v>969</v>
      </c>
      <c r="B96">
        <v>40086</v>
      </c>
      <c r="C96">
        <v>40086</v>
      </c>
      <c r="D96" t="str">
        <f>_xlfn.IFERROR(IF(OR(VLOOKUP(PPUList[[#This Row],[AFC POR]],PUFList,1,FALSE),VLOOKUP(PPUList[[#This Row],[AFC POD]],PUFList,1,FALSE)),""),"Y")</f>
        <v/>
      </c>
    </row>
    <row r="97" spans="1:4" ht="12.75">
      <c r="A97" t="s">
        <v>970</v>
      </c>
      <c r="B97">
        <v>47122</v>
      </c>
      <c r="C97">
        <v>47122</v>
      </c>
      <c r="D97" t="str">
        <f>_xlfn.IFERROR(IF(OR(VLOOKUP(PPUList[[#This Row],[AFC POR]],PUFList,1,FALSE),VLOOKUP(PPUList[[#This Row],[AFC POD]],PUFList,1,FALSE)),""),"Y")</f>
        <v/>
      </c>
    </row>
    <row r="98" spans="1:4" ht="12.75">
      <c r="A98" t="s">
        <v>971</v>
      </c>
      <c r="B98">
        <v>40605</v>
      </c>
      <c r="C98">
        <v>40605</v>
      </c>
      <c r="D98" t="str">
        <f>_xlfn.IFERROR(IF(OR(VLOOKUP(PPUList[[#This Row],[AFC POR]],PUFList,1,FALSE),VLOOKUP(PPUList[[#This Row],[AFC POD]],PUFList,1,FALSE)),""),"Y")</f>
        <v/>
      </c>
    </row>
    <row r="99" spans="1:4" ht="12.75">
      <c r="A99" t="s">
        <v>972</v>
      </c>
      <c r="B99">
        <v>40101</v>
      </c>
      <c r="C99">
        <v>40101</v>
      </c>
      <c r="D99" t="str">
        <f>_xlfn.IFERROR(IF(OR(VLOOKUP(PPUList[[#This Row],[AFC POR]],PUFList,1,FALSE),VLOOKUP(PPUList[[#This Row],[AFC POD]],PUFList,1,FALSE)),""),"Y")</f>
        <v/>
      </c>
    </row>
    <row r="100" spans="1:4" ht="12.75">
      <c r="A100" t="s">
        <v>973</v>
      </c>
      <c r="B100">
        <v>48039</v>
      </c>
      <c r="C100">
        <v>48039</v>
      </c>
      <c r="D100" t="str">
        <f>_xlfn.IFERROR(IF(OR(VLOOKUP(PPUList[[#This Row],[AFC POR]],PUFList,1,FALSE),VLOOKUP(PPUList[[#This Row],[AFC POD]],PUFList,1,FALSE)),""),"Y")</f>
        <v/>
      </c>
    </row>
    <row r="101" spans="1:4" ht="12.75">
      <c r="A101" t="s">
        <v>974</v>
      </c>
      <c r="B101">
        <v>40529</v>
      </c>
      <c r="C101">
        <v>40529</v>
      </c>
      <c r="D101" t="str">
        <f>_xlfn.IFERROR(IF(OR(VLOOKUP(PPUList[[#This Row],[AFC POR]],PUFList,1,FALSE),VLOOKUP(PPUList[[#This Row],[AFC POD]],PUFList,1,FALSE)),""),"Y")</f>
        <v/>
      </c>
    </row>
    <row r="102" spans="1:4" ht="12.75">
      <c r="A102" t="s">
        <v>975</v>
      </c>
      <c r="B102">
        <v>40481</v>
      </c>
      <c r="C102">
        <v>40481</v>
      </c>
      <c r="D102" t="str">
        <f>_xlfn.IFERROR(IF(OR(VLOOKUP(PPUList[[#This Row],[AFC POR]],PUFList,1,FALSE),VLOOKUP(PPUList[[#This Row],[AFC POD]],PUFList,1,FALSE)),""),"Y")</f>
        <v/>
      </c>
    </row>
    <row r="103" spans="1:4" ht="12.75">
      <c r="A103" t="s">
        <v>976</v>
      </c>
      <c r="B103">
        <v>40481</v>
      </c>
      <c r="C103">
        <v>40481</v>
      </c>
      <c r="D103" t="str">
        <f>_xlfn.IFERROR(IF(OR(VLOOKUP(PPUList[[#This Row],[AFC POR]],PUFList,1,FALSE),VLOOKUP(PPUList[[#This Row],[AFC POD]],PUFList,1,FALSE)),""),"Y")</f>
        <v/>
      </c>
    </row>
    <row r="104" spans="1:4" ht="12.75">
      <c r="A104" t="s">
        <v>977</v>
      </c>
      <c r="B104">
        <v>40481</v>
      </c>
      <c r="C104">
        <v>40481</v>
      </c>
      <c r="D104" t="str">
        <f>_xlfn.IFERROR(IF(OR(VLOOKUP(PPUList[[#This Row],[AFC POR]],PUFList,1,FALSE),VLOOKUP(PPUList[[#This Row],[AFC POD]],PUFList,1,FALSE)),""),"Y")</f>
        <v/>
      </c>
    </row>
    <row r="105" spans="1:4" ht="12.75">
      <c r="A105" t="s">
        <v>978</v>
      </c>
      <c r="B105">
        <v>42508</v>
      </c>
      <c r="C105">
        <v>42508</v>
      </c>
      <c r="D105" t="str">
        <f>_xlfn.IFERROR(IF(OR(VLOOKUP(PPUList[[#This Row],[AFC POR]],PUFList,1,FALSE),VLOOKUP(PPUList[[#This Row],[AFC POD]],PUFList,1,FALSE)),""),"Y")</f>
        <v/>
      </c>
    </row>
    <row r="106" spans="1:4" ht="12.75">
      <c r="A106" t="s">
        <v>979</v>
      </c>
      <c r="B106">
        <v>46203</v>
      </c>
      <c r="C106">
        <v>46203</v>
      </c>
      <c r="D106" t="str">
        <f>_xlfn.IFERROR(IF(OR(VLOOKUP(PPUList[[#This Row],[AFC POR]],PUFList,1,FALSE),VLOOKUP(PPUList[[#This Row],[AFC POD]],PUFList,1,FALSE)),""),"Y")</f>
        <v/>
      </c>
    </row>
    <row r="107" spans="1:4" ht="12.75">
      <c r="A107" t="s">
        <v>980</v>
      </c>
      <c r="B107">
        <v>43039</v>
      </c>
      <c r="C107">
        <v>43039</v>
      </c>
      <c r="D107" t="str">
        <f>_xlfn.IFERROR(IF(OR(VLOOKUP(PPUList[[#This Row],[AFC POR]],PUFList,1,FALSE),VLOOKUP(PPUList[[#This Row],[AFC POD]],PUFList,1,FALSE)),""),"Y")</f>
        <v/>
      </c>
    </row>
    <row r="108" spans="1:4" ht="12.75">
      <c r="A108" t="s">
        <v>981</v>
      </c>
      <c r="B108">
        <v>44276</v>
      </c>
      <c r="C108">
        <v>44276</v>
      </c>
      <c r="D108" t="str">
        <f>_xlfn.IFERROR(IF(OR(VLOOKUP(PPUList[[#This Row],[AFC POR]],PUFList,1,FALSE),VLOOKUP(PPUList[[#This Row],[AFC POD]],PUFList,1,FALSE)),""),"Y")</f>
        <v/>
      </c>
    </row>
    <row r="109" spans="1:4" ht="12.75">
      <c r="A109" t="s">
        <v>982</v>
      </c>
      <c r="B109">
        <v>44276</v>
      </c>
      <c r="C109">
        <v>44276</v>
      </c>
      <c r="D109" t="str">
        <f>_xlfn.IFERROR(IF(OR(VLOOKUP(PPUList[[#This Row],[AFC POR]],PUFList,1,FALSE),VLOOKUP(PPUList[[#This Row],[AFC POD]],PUFList,1,FALSE)),""),"Y")</f>
        <v/>
      </c>
    </row>
    <row r="110" spans="1:4" ht="12.75">
      <c r="A110" t="s">
        <v>983</v>
      </c>
      <c r="B110">
        <v>45608</v>
      </c>
      <c r="C110">
        <v>45608</v>
      </c>
      <c r="D110" t="str">
        <f>_xlfn.IFERROR(IF(OR(VLOOKUP(PPUList[[#This Row],[AFC POR]],PUFList,1,FALSE),VLOOKUP(PPUList[[#This Row],[AFC POD]],PUFList,1,FALSE)),""),"Y")</f>
        <v/>
      </c>
    </row>
    <row r="111" spans="1:4" ht="12.75">
      <c r="A111" t="s">
        <v>984</v>
      </c>
      <c r="B111">
        <v>47073</v>
      </c>
      <c r="C111">
        <v>47073</v>
      </c>
      <c r="D111" t="str">
        <f>_xlfn.IFERROR(IF(OR(VLOOKUP(PPUList[[#This Row],[AFC POR]],PUFList,1,FALSE),VLOOKUP(PPUList[[#This Row],[AFC POD]],PUFList,1,FALSE)),""),"Y")</f>
        <v/>
      </c>
    </row>
    <row r="112" spans="1:4" ht="12.75">
      <c r="A112" t="s">
        <v>985</v>
      </c>
      <c r="B112">
        <v>48375</v>
      </c>
      <c r="C112">
        <v>48375</v>
      </c>
      <c r="D112" t="str">
        <f>_xlfn.IFERROR(IF(OR(VLOOKUP(PPUList[[#This Row],[AFC POR]],PUFList,1,FALSE),VLOOKUP(PPUList[[#This Row],[AFC POD]],PUFList,1,FALSE)),""),"Y")</f>
        <v/>
      </c>
    </row>
    <row r="113" spans="1:4" ht="12.75">
      <c r="A113" t="s">
        <v>986</v>
      </c>
      <c r="B113">
        <v>48375</v>
      </c>
      <c r="C113">
        <v>48375</v>
      </c>
      <c r="D113" t="str">
        <f>_xlfn.IFERROR(IF(OR(VLOOKUP(PPUList[[#This Row],[AFC POR]],PUFList,1,FALSE),VLOOKUP(PPUList[[#This Row],[AFC POD]],PUFList,1,FALSE)),""),"Y")</f>
        <v/>
      </c>
    </row>
    <row r="114" spans="1:4" ht="12.75">
      <c r="A114" t="s">
        <v>987</v>
      </c>
      <c r="B114">
        <v>48375</v>
      </c>
      <c r="C114">
        <v>48375</v>
      </c>
      <c r="D114" t="str">
        <f>_xlfn.IFERROR(IF(OR(VLOOKUP(PPUList[[#This Row],[AFC POR]],PUFList,1,FALSE),VLOOKUP(PPUList[[#This Row],[AFC POD]],PUFList,1,FALSE)),""),"Y")</f>
        <v/>
      </c>
    </row>
    <row r="115" spans="1:4" ht="12.75">
      <c r="A115" t="s">
        <v>988</v>
      </c>
      <c r="B115">
        <v>40111</v>
      </c>
      <c r="C115">
        <v>40111</v>
      </c>
      <c r="D115" t="str">
        <f>_xlfn.IFERROR(IF(OR(VLOOKUP(PPUList[[#This Row],[AFC POR]],PUFList,1,FALSE),VLOOKUP(PPUList[[#This Row],[AFC POD]],PUFList,1,FALSE)),""),"Y")</f>
        <v/>
      </c>
    </row>
    <row r="116" spans="1:4" ht="12.75">
      <c r="A116" t="s">
        <v>989</v>
      </c>
      <c r="B116">
        <v>40107</v>
      </c>
      <c r="C116">
        <v>40107</v>
      </c>
      <c r="D116" t="str">
        <f>_xlfn.IFERROR(IF(OR(VLOOKUP(PPUList[[#This Row],[AFC POR]],PUFList,1,FALSE),VLOOKUP(PPUList[[#This Row],[AFC POD]],PUFList,1,FALSE)),""),"Y")</f>
        <v/>
      </c>
    </row>
    <row r="117" spans="1:4" ht="12.75">
      <c r="A117" t="s">
        <v>990</v>
      </c>
      <c r="B117">
        <v>40107</v>
      </c>
      <c r="C117">
        <v>40107</v>
      </c>
      <c r="D117" t="str">
        <f>_xlfn.IFERROR(IF(OR(VLOOKUP(PPUList[[#This Row],[AFC POR]],PUFList,1,FALSE),VLOOKUP(PPUList[[#This Row],[AFC POD]],PUFList,1,FALSE)),""),"Y")</f>
        <v/>
      </c>
    </row>
    <row r="118" spans="1:4" ht="12.75">
      <c r="A118" t="s">
        <v>991</v>
      </c>
      <c r="B118">
        <v>41342</v>
      </c>
      <c r="C118">
        <v>41342</v>
      </c>
      <c r="D118" t="str">
        <f>_xlfn.IFERROR(IF(OR(VLOOKUP(PPUList[[#This Row],[AFC POR]],PUFList,1,FALSE),VLOOKUP(PPUList[[#This Row],[AFC POD]],PUFList,1,FALSE)),""),"Y")</f>
        <v/>
      </c>
    </row>
    <row r="119" spans="1:4" ht="12.75">
      <c r="A119" t="s">
        <v>992</v>
      </c>
      <c r="B119">
        <v>40111</v>
      </c>
      <c r="C119">
        <v>40111</v>
      </c>
      <c r="D119" t="str">
        <f>_xlfn.IFERROR(IF(OR(VLOOKUP(PPUList[[#This Row],[AFC POR]],PUFList,1,FALSE),VLOOKUP(PPUList[[#This Row],[AFC POD]],PUFList,1,FALSE)),""),"Y")</f>
        <v/>
      </c>
    </row>
    <row r="120" spans="1:4" ht="12.75">
      <c r="A120" t="s">
        <v>993</v>
      </c>
      <c r="B120">
        <v>40111</v>
      </c>
      <c r="C120">
        <v>40111</v>
      </c>
      <c r="D120" t="str">
        <f>_xlfn.IFERROR(IF(OR(VLOOKUP(PPUList[[#This Row],[AFC POR]],PUFList,1,FALSE),VLOOKUP(PPUList[[#This Row],[AFC POD]],PUFList,1,FALSE)),""),"Y")</f>
        <v/>
      </c>
    </row>
    <row r="121" spans="1:4" ht="12.75">
      <c r="A121" t="s">
        <v>994</v>
      </c>
      <c r="B121">
        <v>40113</v>
      </c>
      <c r="C121">
        <v>40113</v>
      </c>
      <c r="D121" t="str">
        <f>_xlfn.IFERROR(IF(OR(VLOOKUP(PPUList[[#This Row],[AFC POR]],PUFList,1,FALSE),VLOOKUP(PPUList[[#This Row],[AFC POD]],PUFList,1,FALSE)),""),"Y")</f>
        <v/>
      </c>
    </row>
    <row r="122" spans="1:4" ht="12.75">
      <c r="A122" t="s">
        <v>995</v>
      </c>
      <c r="B122">
        <v>47359</v>
      </c>
      <c r="C122">
        <v>47359</v>
      </c>
      <c r="D122" t="str">
        <f>_xlfn.IFERROR(IF(OR(VLOOKUP(PPUList[[#This Row],[AFC POR]],PUFList,1,FALSE),VLOOKUP(PPUList[[#This Row],[AFC POD]],PUFList,1,FALSE)),""),"Y")</f>
        <v/>
      </c>
    </row>
    <row r="123" spans="1:4" ht="12.75">
      <c r="A123" t="s">
        <v>996</v>
      </c>
      <c r="B123">
        <v>46251</v>
      </c>
      <c r="C123">
        <v>46251</v>
      </c>
      <c r="D123" t="str">
        <f>_xlfn.IFERROR(IF(OR(VLOOKUP(PPUList[[#This Row],[AFC POR]],PUFList,1,FALSE),VLOOKUP(PPUList[[#This Row],[AFC POD]],PUFList,1,FALSE)),""),"Y")</f>
        <v/>
      </c>
    </row>
    <row r="124" spans="1:4" ht="12.75">
      <c r="A124" t="s">
        <v>21</v>
      </c>
      <c r="B124">
        <v>47844</v>
      </c>
      <c r="C124">
        <v>47844</v>
      </c>
      <c r="D124" t="str">
        <f>_xlfn.IFERROR(IF(OR(VLOOKUP(PPUList[[#This Row],[AFC POR]],PUFList,1,FALSE),VLOOKUP(PPUList[[#This Row],[AFC POD]],PUFList,1,FALSE)),""),"Y")</f>
        <v/>
      </c>
    </row>
    <row r="125" spans="1:4" ht="12.75">
      <c r="A125" t="s">
        <v>997</v>
      </c>
      <c r="B125">
        <v>47844</v>
      </c>
      <c r="C125">
        <v>47844</v>
      </c>
      <c r="D125" t="str">
        <f>_xlfn.IFERROR(IF(OR(VLOOKUP(PPUList[[#This Row],[AFC POR]],PUFList,1,FALSE),VLOOKUP(PPUList[[#This Row],[AFC POD]],PUFList,1,FALSE)),""),"Y")</f>
        <v/>
      </c>
    </row>
    <row r="126" spans="1:4" ht="12.75">
      <c r="A126" t="s">
        <v>998</v>
      </c>
      <c r="B126">
        <v>40115</v>
      </c>
      <c r="C126">
        <v>40115</v>
      </c>
      <c r="D126" t="str">
        <f>_xlfn.IFERROR(IF(OR(VLOOKUP(PPUList[[#This Row],[AFC POR]],PUFList,1,FALSE),VLOOKUP(PPUList[[#This Row],[AFC POD]],PUFList,1,FALSE)),""),"Y")</f>
        <v/>
      </c>
    </row>
    <row r="127" spans="1:4" ht="12.75">
      <c r="A127" t="s">
        <v>999</v>
      </c>
      <c r="B127">
        <v>40457</v>
      </c>
      <c r="C127">
        <v>40457</v>
      </c>
      <c r="D127" t="str">
        <f>_xlfn.IFERROR(IF(OR(VLOOKUP(PPUList[[#This Row],[AFC POR]],PUFList,1,FALSE),VLOOKUP(PPUList[[#This Row],[AFC POD]],PUFList,1,FALSE)),""),"Y")</f>
        <v/>
      </c>
    </row>
    <row r="128" spans="1:4" ht="12.75">
      <c r="A128" t="s">
        <v>1000</v>
      </c>
      <c r="B128">
        <v>40625</v>
      </c>
      <c r="C128">
        <v>40625</v>
      </c>
      <c r="D128" t="str">
        <f>_xlfn.IFERROR(IF(OR(VLOOKUP(PPUList[[#This Row],[AFC POR]],PUFList,1,FALSE),VLOOKUP(PPUList[[#This Row],[AFC POD]],PUFList,1,FALSE)),""),"Y")</f>
        <v/>
      </c>
    </row>
    <row r="129" spans="1:4" ht="12.75">
      <c r="A129" t="s">
        <v>1001</v>
      </c>
      <c r="B129">
        <v>40625</v>
      </c>
      <c r="C129">
        <v>40625</v>
      </c>
      <c r="D129" t="str">
        <f>_xlfn.IFERROR(IF(OR(VLOOKUP(PPUList[[#This Row],[AFC POR]],PUFList,1,FALSE),VLOOKUP(PPUList[[#This Row],[AFC POD]],PUFList,1,FALSE)),""),"Y")</f>
        <v/>
      </c>
    </row>
    <row r="130" spans="1:4" ht="12.75">
      <c r="A130" t="s">
        <v>1002</v>
      </c>
      <c r="B130">
        <v>40117</v>
      </c>
      <c r="C130">
        <v>40117</v>
      </c>
      <c r="D130" t="str">
        <f>_xlfn.IFERROR(IF(OR(VLOOKUP(PPUList[[#This Row],[AFC POR]],PUFList,1,FALSE),VLOOKUP(PPUList[[#This Row],[AFC POD]],PUFList,1,FALSE)),""),"Y")</f>
        <v/>
      </c>
    </row>
    <row r="131" spans="1:4" ht="12.75">
      <c r="A131" t="s">
        <v>1003</v>
      </c>
      <c r="B131">
        <v>42052</v>
      </c>
      <c r="C131">
        <v>42052</v>
      </c>
      <c r="D131" t="str">
        <f>_xlfn.IFERROR(IF(OR(VLOOKUP(PPUList[[#This Row],[AFC POR]],PUFList,1,FALSE),VLOOKUP(PPUList[[#This Row],[AFC POD]],PUFList,1,FALSE)),""),"Y")</f>
        <v/>
      </c>
    </row>
    <row r="132" spans="1:4" ht="12.75">
      <c r="A132" t="s">
        <v>1004</v>
      </c>
      <c r="B132">
        <v>40321</v>
      </c>
      <c r="C132">
        <v>40321</v>
      </c>
      <c r="D132" t="str">
        <f>_xlfn.IFERROR(IF(OR(VLOOKUP(PPUList[[#This Row],[AFC POR]],PUFList,1,FALSE),VLOOKUP(PPUList[[#This Row],[AFC POD]],PUFList,1,FALSE)),""),"Y")</f>
        <v/>
      </c>
    </row>
    <row r="133" spans="1:4" ht="12.75">
      <c r="A133" t="s">
        <v>1005</v>
      </c>
      <c r="B133">
        <v>40517</v>
      </c>
      <c r="C133">
        <v>40517</v>
      </c>
      <c r="D133" t="str">
        <f>_xlfn.IFERROR(IF(OR(VLOOKUP(PPUList[[#This Row],[AFC POR]],PUFList,1,FALSE),VLOOKUP(PPUList[[#This Row],[AFC POD]],PUFList,1,FALSE)),""),"Y")</f>
        <v/>
      </c>
    </row>
    <row r="134" spans="1:4" ht="12.75">
      <c r="A134" t="s">
        <v>1007</v>
      </c>
      <c r="B134">
        <v>40093</v>
      </c>
      <c r="C134">
        <v>40093</v>
      </c>
      <c r="D134" t="str">
        <f>_xlfn.IFERROR(IF(OR(VLOOKUP(PPUList[[#This Row],[AFC POR]],PUFList,1,FALSE),VLOOKUP(PPUList[[#This Row],[AFC POD]],PUFList,1,FALSE)),""),"Y")</f>
        <v/>
      </c>
    </row>
    <row r="135" spans="1:4" ht="12.75">
      <c r="A135" t="s">
        <v>1006</v>
      </c>
      <c r="B135">
        <v>40093</v>
      </c>
      <c r="C135">
        <v>40093</v>
      </c>
      <c r="D135" t="str">
        <f>_xlfn.IFERROR(IF(OR(VLOOKUP(PPUList[[#This Row],[AFC POR]],PUFList,1,FALSE),VLOOKUP(PPUList[[#This Row],[AFC POD]],PUFList,1,FALSE)),""),"Y")</f>
        <v/>
      </c>
    </row>
    <row r="136" spans="1:4" ht="12.75">
      <c r="A136" t="s">
        <v>1008</v>
      </c>
      <c r="B136">
        <v>40093</v>
      </c>
      <c r="C136">
        <v>40093</v>
      </c>
      <c r="D136" t="str">
        <f>_xlfn.IFERROR(IF(OR(VLOOKUP(PPUList[[#This Row],[AFC POR]],PUFList,1,FALSE),VLOOKUP(PPUList[[#This Row],[AFC POD]],PUFList,1,FALSE)),""),"Y")</f>
        <v/>
      </c>
    </row>
    <row r="137" spans="1:4" ht="12.75">
      <c r="A137" t="s">
        <v>1009</v>
      </c>
      <c r="B137">
        <v>40119</v>
      </c>
      <c r="C137">
        <v>40119</v>
      </c>
      <c r="D137" t="str">
        <f>_xlfn.IFERROR(IF(OR(VLOOKUP(PPUList[[#This Row],[AFC POR]],PUFList,1,FALSE),VLOOKUP(PPUList[[#This Row],[AFC POD]],PUFList,1,FALSE)),""),"Y")</f>
        <v/>
      </c>
    </row>
    <row r="138" spans="1:4" ht="12.75">
      <c r="A138" t="s">
        <v>1010</v>
      </c>
      <c r="B138">
        <v>40101</v>
      </c>
      <c r="C138">
        <v>40101</v>
      </c>
      <c r="D138" t="str">
        <f>_xlfn.IFERROR(IF(OR(VLOOKUP(PPUList[[#This Row],[AFC POR]],PUFList,1,FALSE),VLOOKUP(PPUList[[#This Row],[AFC POD]],PUFList,1,FALSE)),""),"Y")</f>
        <v/>
      </c>
    </row>
    <row r="139" spans="1:4" ht="12.75">
      <c r="A139" t="s">
        <v>1011</v>
      </c>
      <c r="B139">
        <v>40101</v>
      </c>
      <c r="C139">
        <v>40101</v>
      </c>
      <c r="D139" t="str">
        <f>_xlfn.IFERROR(IF(OR(VLOOKUP(PPUList[[#This Row],[AFC POR]],PUFList,1,FALSE),VLOOKUP(PPUList[[#This Row],[AFC POD]],PUFList,1,FALSE)),""),"Y")</f>
        <v/>
      </c>
    </row>
    <row r="140" spans="1:4" ht="12.75">
      <c r="A140" t="s">
        <v>1012</v>
      </c>
      <c r="B140">
        <v>40101</v>
      </c>
      <c r="C140">
        <v>40101</v>
      </c>
      <c r="D140" t="str">
        <f>_xlfn.IFERROR(IF(OR(VLOOKUP(PPUList[[#This Row],[AFC POR]],PUFList,1,FALSE),VLOOKUP(PPUList[[#This Row],[AFC POD]],PUFList,1,FALSE)),""),"Y")</f>
        <v/>
      </c>
    </row>
    <row r="141" spans="1:4" ht="12.75">
      <c r="A141" t="s">
        <v>1013</v>
      </c>
      <c r="B141">
        <v>40127</v>
      </c>
      <c r="C141">
        <v>40127</v>
      </c>
      <c r="D141" t="str">
        <f>_xlfn.IFERROR(IF(OR(VLOOKUP(PPUList[[#This Row],[AFC POR]],PUFList,1,FALSE),VLOOKUP(PPUList[[#This Row],[AFC POD]],PUFList,1,FALSE)),""),"Y")</f>
        <v/>
      </c>
    </row>
    <row r="142" spans="1:4" ht="12.75">
      <c r="A142" t="s">
        <v>1014</v>
      </c>
      <c r="B142">
        <v>40127</v>
      </c>
      <c r="C142">
        <v>40127</v>
      </c>
      <c r="D142" t="str">
        <f>_xlfn.IFERROR(IF(OR(VLOOKUP(PPUList[[#This Row],[AFC POR]],PUFList,1,FALSE),VLOOKUP(PPUList[[#This Row],[AFC POD]],PUFList,1,FALSE)),""),"Y")</f>
        <v/>
      </c>
    </row>
    <row r="143" spans="1:4" ht="12.75">
      <c r="A143" t="s">
        <v>1015</v>
      </c>
      <c r="B143">
        <v>40608</v>
      </c>
      <c r="C143">
        <v>40608</v>
      </c>
      <c r="D143" t="str">
        <f>_xlfn.IFERROR(IF(OR(VLOOKUP(PPUList[[#This Row],[AFC POR]],PUFList,1,FALSE),VLOOKUP(PPUList[[#This Row],[AFC POD]],PUFList,1,FALSE)),""),"Y")</f>
        <v/>
      </c>
    </row>
    <row r="144" spans="1:4" ht="12.75">
      <c r="A144" t="s">
        <v>1016</v>
      </c>
      <c r="B144">
        <v>40457</v>
      </c>
      <c r="C144">
        <v>40457</v>
      </c>
      <c r="D144" t="str">
        <f>_xlfn.IFERROR(IF(OR(VLOOKUP(PPUList[[#This Row],[AFC POR]],PUFList,1,FALSE),VLOOKUP(PPUList[[#This Row],[AFC POD]],PUFList,1,FALSE)),""),"Y")</f>
        <v/>
      </c>
    </row>
    <row r="145" spans="1:4" ht="12.75">
      <c r="A145" t="s">
        <v>1017</v>
      </c>
      <c r="B145">
        <v>40133</v>
      </c>
      <c r="C145">
        <v>40133</v>
      </c>
      <c r="D145" t="str">
        <f>_xlfn.IFERROR(IF(OR(VLOOKUP(PPUList[[#This Row],[AFC POR]],PUFList,1,FALSE),VLOOKUP(PPUList[[#This Row],[AFC POD]],PUFList,1,FALSE)),""),"Y")</f>
        <v/>
      </c>
    </row>
    <row r="146" spans="1:4" ht="12.75">
      <c r="A146" t="s">
        <v>1018</v>
      </c>
      <c r="B146">
        <v>40133</v>
      </c>
      <c r="C146">
        <v>40133</v>
      </c>
      <c r="D146" t="str">
        <f>_xlfn.IFERROR(IF(OR(VLOOKUP(PPUList[[#This Row],[AFC POR]],PUFList,1,FALSE),VLOOKUP(PPUList[[#This Row],[AFC POD]],PUFList,1,FALSE)),""),"Y")</f>
        <v/>
      </c>
    </row>
    <row r="147" spans="1:4" ht="12.75">
      <c r="A147" t="s">
        <v>1019</v>
      </c>
      <c r="B147">
        <v>40141</v>
      </c>
      <c r="C147">
        <v>40141</v>
      </c>
      <c r="D147" t="str">
        <f>_xlfn.IFERROR(IF(OR(VLOOKUP(PPUList[[#This Row],[AFC POR]],PUFList,1,FALSE),VLOOKUP(PPUList[[#This Row],[AFC POD]],PUFList,1,FALSE)),""),"Y")</f>
        <v/>
      </c>
    </row>
    <row r="148" spans="1:4" ht="12.75">
      <c r="A148" t="s">
        <v>1020</v>
      </c>
      <c r="B148">
        <v>40141</v>
      </c>
      <c r="C148">
        <v>40141</v>
      </c>
      <c r="D148" t="str">
        <f>_xlfn.IFERROR(IF(OR(VLOOKUP(PPUList[[#This Row],[AFC POR]],PUFList,1,FALSE),VLOOKUP(PPUList[[#This Row],[AFC POD]],PUFList,1,FALSE)),""),"Y")</f>
        <v/>
      </c>
    </row>
    <row r="149" spans="1:4" ht="12.75">
      <c r="A149" t="s">
        <v>1021</v>
      </c>
      <c r="B149">
        <v>40133</v>
      </c>
      <c r="C149">
        <v>40133</v>
      </c>
      <c r="D149" t="str">
        <f>_xlfn.IFERROR(IF(OR(VLOOKUP(PPUList[[#This Row],[AFC POR]],PUFList,1,FALSE),VLOOKUP(PPUList[[#This Row],[AFC POD]],PUFList,1,FALSE)),""),"Y")</f>
        <v/>
      </c>
    </row>
    <row r="150" spans="1:4" ht="12.75">
      <c r="A150" t="s">
        <v>1022</v>
      </c>
      <c r="B150">
        <v>40133</v>
      </c>
      <c r="C150">
        <v>40133</v>
      </c>
      <c r="D150" t="str">
        <f>_xlfn.IFERROR(IF(OR(VLOOKUP(PPUList[[#This Row],[AFC POR]],PUFList,1,FALSE),VLOOKUP(PPUList[[#This Row],[AFC POD]],PUFList,1,FALSE)),""),"Y")</f>
        <v/>
      </c>
    </row>
    <row r="151" spans="1:4" ht="12.75">
      <c r="A151" t="s">
        <v>1023</v>
      </c>
      <c r="B151">
        <v>464037</v>
      </c>
      <c r="C151">
        <v>464037</v>
      </c>
      <c r="D151" t="str">
        <f>_xlfn.IFERROR(IF(OR(VLOOKUP(PPUList[[#This Row],[AFC POR]],PUFList,1,FALSE),VLOOKUP(PPUList[[#This Row],[AFC POD]],PUFList,1,FALSE)),""),"Y")</f>
        <v/>
      </c>
    </row>
    <row r="152" spans="1:4" ht="12.75">
      <c r="A152" t="s">
        <v>1024</v>
      </c>
      <c r="B152">
        <v>40145</v>
      </c>
      <c r="C152">
        <v>40145</v>
      </c>
      <c r="D152" t="str">
        <f>_xlfn.IFERROR(IF(OR(VLOOKUP(PPUList[[#This Row],[AFC POR]],PUFList,1,FALSE),VLOOKUP(PPUList[[#This Row],[AFC POD]],PUFList,1,FALSE)),""),"Y")</f>
        <v/>
      </c>
    </row>
    <row r="153" spans="1:4" ht="12.75">
      <c r="A153" t="s">
        <v>1025</v>
      </c>
      <c r="B153">
        <v>40145</v>
      </c>
      <c r="C153">
        <v>40145</v>
      </c>
      <c r="D153" t="str">
        <f>_xlfn.IFERROR(IF(OR(VLOOKUP(PPUList[[#This Row],[AFC POR]],PUFList,1,FALSE),VLOOKUP(PPUList[[#This Row],[AFC POD]],PUFList,1,FALSE)),""),"Y")</f>
        <v/>
      </c>
    </row>
    <row r="154" spans="1:4" ht="12.75">
      <c r="A154" t="s">
        <v>1026</v>
      </c>
      <c r="B154">
        <v>40145</v>
      </c>
      <c r="C154">
        <v>40145</v>
      </c>
      <c r="D154" t="str">
        <f>_xlfn.IFERROR(IF(OR(VLOOKUP(PPUList[[#This Row],[AFC POR]],PUFList,1,FALSE),VLOOKUP(PPUList[[#This Row],[AFC POD]],PUFList,1,FALSE)),""),"Y")</f>
        <v/>
      </c>
    </row>
    <row r="155" spans="1:4" ht="12.75">
      <c r="A155" t="s">
        <v>1027</v>
      </c>
      <c r="B155">
        <v>47009</v>
      </c>
      <c r="C155">
        <v>47009</v>
      </c>
      <c r="D155" t="str">
        <f>_xlfn.IFERROR(IF(OR(VLOOKUP(PPUList[[#This Row],[AFC POR]],PUFList,1,FALSE),VLOOKUP(PPUList[[#This Row],[AFC POD]],PUFList,1,FALSE)),""),"Y")</f>
        <v/>
      </c>
    </row>
    <row r="156" spans="1:4" ht="12.75">
      <c r="A156" t="s">
        <v>1028</v>
      </c>
      <c r="B156">
        <v>45021</v>
      </c>
      <c r="C156">
        <v>45021</v>
      </c>
      <c r="D156" t="str">
        <f>_xlfn.IFERROR(IF(OR(VLOOKUP(PPUList[[#This Row],[AFC POR]],PUFList,1,FALSE),VLOOKUP(PPUList[[#This Row],[AFC POD]],PUFList,1,FALSE)),""),"Y")</f>
        <v/>
      </c>
    </row>
    <row r="157" spans="1:4" ht="12.75">
      <c r="A157" t="s">
        <v>1030</v>
      </c>
      <c r="B157">
        <v>41155</v>
      </c>
      <c r="C157">
        <v>41155</v>
      </c>
      <c r="D157" t="str">
        <f>_xlfn.IFERROR(IF(OR(VLOOKUP(PPUList[[#This Row],[AFC POR]],PUFList,1,FALSE),VLOOKUP(PPUList[[#This Row],[AFC POD]],PUFList,1,FALSE)),""),"Y")</f>
        <v/>
      </c>
    </row>
    <row r="158" spans="1:4" ht="12.75">
      <c r="A158" t="s">
        <v>17</v>
      </c>
      <c r="B158">
        <v>102</v>
      </c>
      <c r="C158">
        <v>102</v>
      </c>
      <c r="D158" t="str">
        <f>_xlfn.IFERROR(IF(OR(VLOOKUP(PPUList[[#This Row],[AFC POR]],PUFList,1,FALSE),VLOOKUP(PPUList[[#This Row],[AFC POD]],PUFList,1,FALSE)),""),"Y")</f>
        <v/>
      </c>
    </row>
    <row r="159" spans="1:4" ht="12.75">
      <c r="A159" t="s">
        <v>1031</v>
      </c>
      <c r="B159">
        <v>105</v>
      </c>
      <c r="C159">
        <v>105</v>
      </c>
      <c r="D159" t="str">
        <f>_xlfn.IFERROR(IF(OR(VLOOKUP(PPUList[[#This Row],[AFC POR]],PUFList,1,FALSE),VLOOKUP(PPUList[[#This Row],[AFC POD]],PUFList,1,FALSE)),""),"Y")</f>
        <v/>
      </c>
    </row>
    <row r="160" spans="1:4" ht="12.75">
      <c r="A160" t="s">
        <v>1032</v>
      </c>
      <c r="B160">
        <v>40584</v>
      </c>
      <c r="C160">
        <v>40584</v>
      </c>
      <c r="D160" t="str">
        <f>_xlfn.IFERROR(IF(OR(VLOOKUP(PPUList[[#This Row],[AFC POR]],PUFList,1,FALSE),VLOOKUP(PPUList[[#This Row],[AFC POD]],PUFList,1,FALSE)),""),"Y")</f>
        <v/>
      </c>
    </row>
    <row r="161" spans="1:4" ht="12.75">
      <c r="A161" t="s">
        <v>1033</v>
      </c>
      <c r="B161">
        <v>360</v>
      </c>
      <c r="C161">
        <v>361</v>
      </c>
      <c r="D161" t="str">
        <f>_xlfn.IFERROR(IF(OR(VLOOKUP(PPUList[[#This Row],[AFC POR]],PUFList,1,FALSE),VLOOKUP(PPUList[[#This Row],[AFC POD]],PUFList,1,FALSE)),""),"Y")</f>
        <v/>
      </c>
    </row>
    <row r="162" spans="1:4" ht="12.75">
      <c r="A162" t="s">
        <v>1034</v>
      </c>
      <c r="B162">
        <v>460</v>
      </c>
      <c r="C162">
        <v>461</v>
      </c>
      <c r="D162" t="str">
        <f>_xlfn.IFERROR(IF(OR(VLOOKUP(PPUList[[#This Row],[AFC POR]],PUFList,1,FALSE),VLOOKUP(PPUList[[#This Row],[AFC POD]],PUFList,1,FALSE)),""),"Y")</f>
        <v/>
      </c>
    </row>
    <row r="163" spans="1:4" ht="12.75">
      <c r="A163" t="s">
        <v>1035</v>
      </c>
      <c r="B163">
        <v>40287</v>
      </c>
      <c r="C163">
        <v>40287</v>
      </c>
      <c r="D163" t="str">
        <f>_xlfn.IFERROR(IF(OR(VLOOKUP(PPUList[[#This Row],[AFC POR]],PUFList,1,FALSE),VLOOKUP(PPUList[[#This Row],[AFC POD]],PUFList,1,FALSE)),""),"Y")</f>
        <v/>
      </c>
    </row>
    <row r="164" spans="1:4" ht="12.75">
      <c r="A164" t="s">
        <v>1036</v>
      </c>
      <c r="B164">
        <v>40287</v>
      </c>
      <c r="C164">
        <v>40287</v>
      </c>
      <c r="D164" t="str">
        <f>_xlfn.IFERROR(IF(OR(VLOOKUP(PPUList[[#This Row],[AFC POR]],PUFList,1,FALSE),VLOOKUP(PPUList[[#This Row],[AFC POD]],PUFList,1,FALSE)),""),"Y")</f>
        <v/>
      </c>
    </row>
    <row r="165" spans="1:4" ht="12.75">
      <c r="A165" t="s">
        <v>1037</v>
      </c>
      <c r="B165">
        <v>350</v>
      </c>
      <c r="C165">
        <v>351</v>
      </c>
      <c r="D165" t="str">
        <f>_xlfn.IFERROR(IF(OR(VLOOKUP(PPUList[[#This Row],[AFC POR]],PUFList,1,FALSE),VLOOKUP(PPUList[[#This Row],[AFC POD]],PUFList,1,FALSE)),""),"Y")</f>
        <v/>
      </c>
    </row>
    <row r="166" spans="1:4" ht="12.75">
      <c r="A166" t="s">
        <v>1038</v>
      </c>
      <c r="B166">
        <v>780</v>
      </c>
      <c r="C166">
        <v>781</v>
      </c>
      <c r="D166" t="str">
        <f>_xlfn.IFERROR(IF(OR(VLOOKUP(PPUList[[#This Row],[AFC POR]],PUFList,1,FALSE),VLOOKUP(PPUList[[#This Row],[AFC POD]],PUFList,1,FALSE)),""),"Y")</f>
        <v/>
      </c>
    </row>
    <row r="167" spans="1:4" ht="12.75">
      <c r="A167" t="s">
        <v>1039</v>
      </c>
      <c r="B167">
        <v>130</v>
      </c>
      <c r="C167">
        <v>131</v>
      </c>
      <c r="D167" t="str">
        <f>_xlfn.IFERROR(IF(OR(VLOOKUP(PPUList[[#This Row],[AFC POR]],PUFList,1,FALSE),VLOOKUP(PPUList[[#This Row],[AFC POD]],PUFList,1,FALSE)),""),"Y")</f>
        <v/>
      </c>
    </row>
    <row r="168" spans="1:4" ht="12.75">
      <c r="A168" t="s">
        <v>1040</v>
      </c>
      <c r="B168">
        <v>320</v>
      </c>
      <c r="C168">
        <v>321</v>
      </c>
      <c r="D168" t="str">
        <f>_xlfn.IFERROR(IF(OR(VLOOKUP(PPUList[[#This Row],[AFC POR]],PUFList,1,FALSE),VLOOKUP(PPUList[[#This Row],[AFC POD]],PUFList,1,FALSE)),""),"Y")</f>
        <v/>
      </c>
    </row>
    <row r="169" spans="1:4" ht="12.75">
      <c r="A169" t="s">
        <v>1041</v>
      </c>
      <c r="B169">
        <v>300</v>
      </c>
      <c r="C169">
        <v>301</v>
      </c>
      <c r="D169" t="str">
        <f>_xlfn.IFERROR(IF(OR(VLOOKUP(PPUList[[#This Row],[AFC POR]],PUFList,1,FALSE),VLOOKUP(PPUList[[#This Row],[AFC POD]],PUFList,1,FALSE)),""),"Y")</f>
        <v/>
      </c>
    </row>
    <row r="170" spans="1:4" ht="12.75">
      <c r="A170" t="s">
        <v>22</v>
      </c>
      <c r="B170">
        <v>102</v>
      </c>
      <c r="C170">
        <v>102</v>
      </c>
      <c r="D170" t="str">
        <f>_xlfn.IFERROR(IF(OR(VLOOKUP(PPUList[[#This Row],[AFC POR]],PUFList,1,FALSE),VLOOKUP(PPUList[[#This Row],[AFC POD]],PUFList,1,FALSE)),""),"Y")</f>
        <v/>
      </c>
    </row>
    <row r="171" spans="1:4" ht="12.75">
      <c r="A171" t="s">
        <v>1042</v>
      </c>
      <c r="B171">
        <v>150</v>
      </c>
      <c r="C171">
        <v>151</v>
      </c>
      <c r="D171" t="str">
        <f>_xlfn.IFERROR(IF(OR(VLOOKUP(PPUList[[#This Row],[AFC POR]],PUFList,1,FALSE),VLOOKUP(PPUList[[#This Row],[AFC POD]],PUFList,1,FALSE)),""),"Y")</f>
        <v/>
      </c>
    </row>
    <row r="172" spans="1:4" ht="12.75">
      <c r="A172" t="s">
        <v>1043</v>
      </c>
      <c r="B172">
        <v>380</v>
      </c>
      <c r="C172">
        <v>381</v>
      </c>
      <c r="D172" t="str">
        <f>_xlfn.IFERROR(IF(OR(VLOOKUP(PPUList[[#This Row],[AFC POR]],PUFList,1,FALSE),VLOOKUP(PPUList[[#This Row],[AFC POD]],PUFList,1,FALSE)),""),"Y")</f>
        <v/>
      </c>
    </row>
    <row r="173" spans="1:4" ht="12.75">
      <c r="A173" t="s">
        <v>1044</v>
      </c>
      <c r="B173">
        <v>40321</v>
      </c>
      <c r="C173">
        <v>40321</v>
      </c>
      <c r="D173" t="str">
        <f>_xlfn.IFERROR(IF(OR(VLOOKUP(PPUList[[#This Row],[AFC POR]],PUFList,1,FALSE),VLOOKUP(PPUList[[#This Row],[AFC POD]],PUFList,1,FALSE)),""),"Y")</f>
        <v/>
      </c>
    </row>
    <row r="174" spans="1:4" ht="12.75">
      <c r="A174" t="s">
        <v>1045</v>
      </c>
      <c r="B174">
        <v>40873</v>
      </c>
      <c r="C174">
        <v>40873</v>
      </c>
      <c r="D174" t="str">
        <f>_xlfn.IFERROR(IF(OR(VLOOKUP(PPUList[[#This Row],[AFC POR]],PUFList,1,FALSE),VLOOKUP(PPUList[[#This Row],[AFC POD]],PUFList,1,FALSE)),""),"Y")</f>
        <v/>
      </c>
    </row>
    <row r="175" spans="1:4" ht="12.75">
      <c r="A175" t="s">
        <v>1046</v>
      </c>
      <c r="B175">
        <v>47127</v>
      </c>
      <c r="C175">
        <v>47127</v>
      </c>
      <c r="D175" t="str">
        <f>_xlfn.IFERROR(IF(OR(VLOOKUP(PPUList[[#This Row],[AFC POR]],PUFList,1,FALSE),VLOOKUP(PPUList[[#This Row],[AFC POD]],PUFList,1,FALSE)),""),"Y")</f>
        <v/>
      </c>
    </row>
    <row r="176" spans="1:4" ht="12.75">
      <c r="A176" t="s">
        <v>1047</v>
      </c>
      <c r="B176">
        <v>40147</v>
      </c>
      <c r="C176">
        <v>40147</v>
      </c>
      <c r="D176" t="str">
        <f>_xlfn.IFERROR(IF(OR(VLOOKUP(PPUList[[#This Row],[AFC POR]],PUFList,1,FALSE),VLOOKUP(PPUList[[#This Row],[AFC POD]],PUFList,1,FALSE)),""),"Y")</f>
        <v/>
      </c>
    </row>
    <row r="177" spans="1:4" ht="12.75">
      <c r="A177" t="s">
        <v>1048</v>
      </c>
      <c r="B177">
        <v>40149</v>
      </c>
      <c r="C177">
        <v>40149</v>
      </c>
      <c r="D177" t="str">
        <f>_xlfn.IFERROR(IF(OR(VLOOKUP(PPUList[[#This Row],[AFC POR]],PUFList,1,FALSE),VLOOKUP(PPUList[[#This Row],[AFC POD]],PUFList,1,FALSE)),""),"Y")</f>
        <v/>
      </c>
    </row>
    <row r="178" spans="1:4" ht="12.75">
      <c r="A178" t="s">
        <v>1049</v>
      </c>
      <c r="B178">
        <v>40621</v>
      </c>
      <c r="C178">
        <v>40621</v>
      </c>
      <c r="D178" t="str">
        <f>_xlfn.IFERROR(IF(OR(VLOOKUP(PPUList[[#This Row],[AFC POR]],PUFList,1,FALSE),VLOOKUP(PPUList[[#This Row],[AFC POD]],PUFList,1,FALSE)),""),"Y")</f>
        <v/>
      </c>
    </row>
    <row r="179" spans="1:4" ht="12.75">
      <c r="A179" t="s">
        <v>1050</v>
      </c>
      <c r="B179">
        <v>47129</v>
      </c>
      <c r="C179">
        <v>47129</v>
      </c>
      <c r="D179" t="str">
        <f>_xlfn.IFERROR(IF(OR(VLOOKUP(PPUList[[#This Row],[AFC POR]],PUFList,1,FALSE),VLOOKUP(PPUList[[#This Row],[AFC POD]],PUFList,1,FALSE)),""),"Y")</f>
        <v/>
      </c>
    </row>
    <row r="180" spans="1:4" ht="12.75">
      <c r="A180" t="s">
        <v>1051</v>
      </c>
      <c r="B180">
        <v>40988</v>
      </c>
      <c r="C180">
        <v>40988</v>
      </c>
      <c r="D180" t="str">
        <f>_xlfn.IFERROR(IF(OR(VLOOKUP(PPUList[[#This Row],[AFC POR]],PUFList,1,FALSE),VLOOKUP(PPUList[[#This Row],[AFC POD]],PUFList,1,FALSE)),""),"Y")</f>
        <v/>
      </c>
    </row>
    <row r="181" spans="1:4" ht="12.75">
      <c r="A181" t="s">
        <v>1052</v>
      </c>
      <c r="B181">
        <v>47361</v>
      </c>
      <c r="C181">
        <v>47361</v>
      </c>
      <c r="D181" t="str">
        <f>_xlfn.IFERROR(IF(OR(VLOOKUP(PPUList[[#This Row],[AFC POR]],PUFList,1,FALSE),VLOOKUP(PPUList[[#This Row],[AFC POD]],PUFList,1,FALSE)),""),"Y")</f>
        <v/>
      </c>
    </row>
    <row r="182" spans="1:4" ht="12.75">
      <c r="A182" t="s">
        <v>1053</v>
      </c>
      <c r="B182">
        <v>46680</v>
      </c>
      <c r="C182">
        <v>46680</v>
      </c>
      <c r="D182" t="str">
        <f>_xlfn.IFERROR(IF(OR(VLOOKUP(PPUList[[#This Row],[AFC POR]],PUFList,1,FALSE),VLOOKUP(PPUList[[#This Row],[AFC POD]],PUFList,1,FALSE)),""),"Y")</f>
        <v/>
      </c>
    </row>
    <row r="183" spans="1:4" ht="12.75">
      <c r="A183" t="s">
        <v>1054</v>
      </c>
      <c r="B183">
        <v>46680</v>
      </c>
      <c r="C183">
        <v>46680</v>
      </c>
      <c r="D183" t="str">
        <f>_xlfn.IFERROR(IF(OR(VLOOKUP(PPUList[[#This Row],[AFC POR]],PUFList,1,FALSE),VLOOKUP(PPUList[[#This Row],[AFC POD]],PUFList,1,FALSE)),""),"Y")</f>
        <v/>
      </c>
    </row>
    <row r="184" spans="1:4" ht="12.75">
      <c r="A184" t="s">
        <v>1055</v>
      </c>
      <c r="B184">
        <v>40155</v>
      </c>
      <c r="C184">
        <v>40155</v>
      </c>
      <c r="D184" t="str">
        <f>_xlfn.IFERROR(IF(OR(VLOOKUP(PPUList[[#This Row],[AFC POR]],PUFList,1,FALSE),VLOOKUP(PPUList[[#This Row],[AFC POD]],PUFList,1,FALSE)),""),"Y")</f>
        <v/>
      </c>
    </row>
    <row r="185" spans="1:4" ht="12.75">
      <c r="A185" t="s">
        <v>1056</v>
      </c>
      <c r="B185">
        <v>40155</v>
      </c>
      <c r="C185">
        <v>40155</v>
      </c>
      <c r="D185" t="str">
        <f>_xlfn.IFERROR(IF(OR(VLOOKUP(PPUList[[#This Row],[AFC POR]],PUFList,1,FALSE),VLOOKUP(PPUList[[#This Row],[AFC POD]],PUFList,1,FALSE)),""),"Y")</f>
        <v/>
      </c>
    </row>
    <row r="186" spans="1:4" ht="12.75">
      <c r="A186" t="s">
        <v>1057</v>
      </c>
      <c r="B186">
        <v>40159</v>
      </c>
      <c r="C186">
        <v>40159</v>
      </c>
      <c r="D186" t="str">
        <f>_xlfn.IFERROR(IF(OR(VLOOKUP(PPUList[[#This Row],[AFC POR]],PUFList,1,FALSE),VLOOKUP(PPUList[[#This Row],[AFC POD]],PUFList,1,FALSE)),""),"Y")</f>
        <v/>
      </c>
    </row>
    <row r="187" spans="1:4" ht="12.75">
      <c r="A187" t="s">
        <v>1058</v>
      </c>
      <c r="B187">
        <v>40621</v>
      </c>
      <c r="C187">
        <v>40621</v>
      </c>
      <c r="D187" t="str">
        <f>_xlfn.IFERROR(IF(OR(VLOOKUP(PPUList[[#This Row],[AFC POR]],PUFList,1,FALSE),VLOOKUP(PPUList[[#This Row],[AFC POD]],PUFList,1,FALSE)),""),"Y")</f>
        <v/>
      </c>
    </row>
    <row r="188" spans="1:4" ht="12.75">
      <c r="A188" t="s">
        <v>1059</v>
      </c>
      <c r="B188">
        <v>40621</v>
      </c>
      <c r="C188">
        <v>40621</v>
      </c>
      <c r="D188" t="str">
        <f>_xlfn.IFERROR(IF(OR(VLOOKUP(PPUList[[#This Row],[AFC POR]],PUFList,1,FALSE),VLOOKUP(PPUList[[#This Row],[AFC POD]],PUFList,1,FALSE)),""),"Y")</f>
        <v/>
      </c>
    </row>
    <row r="189" spans="1:4" ht="12.75">
      <c r="A189" t="s">
        <v>1060</v>
      </c>
      <c r="B189">
        <v>40161</v>
      </c>
      <c r="C189">
        <v>40161</v>
      </c>
      <c r="D189" t="str">
        <f>_xlfn.IFERROR(IF(OR(VLOOKUP(PPUList[[#This Row],[AFC POR]],PUFList,1,FALSE),VLOOKUP(PPUList[[#This Row],[AFC POD]],PUFList,1,FALSE)),""),"Y")</f>
        <v/>
      </c>
    </row>
    <row r="190" spans="1:4" ht="12.75">
      <c r="A190" t="s">
        <v>1061</v>
      </c>
      <c r="B190">
        <v>40457</v>
      </c>
      <c r="C190">
        <v>40457</v>
      </c>
      <c r="D190" t="str">
        <f>_xlfn.IFERROR(IF(OR(VLOOKUP(PPUList[[#This Row],[AFC POR]],PUFList,1,FALSE),VLOOKUP(PPUList[[#This Row],[AFC POD]],PUFList,1,FALSE)),""),"Y")</f>
        <v/>
      </c>
    </row>
    <row r="191" spans="1:4" ht="12.75">
      <c r="A191" t="s">
        <v>1062</v>
      </c>
      <c r="B191">
        <v>45608</v>
      </c>
      <c r="C191">
        <v>45608</v>
      </c>
      <c r="D191" t="str">
        <f>_xlfn.IFERROR(IF(OR(VLOOKUP(PPUList[[#This Row],[AFC POR]],PUFList,1,FALSE),VLOOKUP(PPUList[[#This Row],[AFC POD]],PUFList,1,FALSE)),""),"Y")</f>
        <v/>
      </c>
    </row>
    <row r="192" spans="1:4" ht="12.75">
      <c r="A192" t="s">
        <v>1063</v>
      </c>
      <c r="B192">
        <v>45608</v>
      </c>
      <c r="C192">
        <v>45608</v>
      </c>
      <c r="D192" t="str">
        <f>_xlfn.IFERROR(IF(OR(VLOOKUP(PPUList[[#This Row],[AFC POR]],PUFList,1,FALSE),VLOOKUP(PPUList[[#This Row],[AFC POD]],PUFList,1,FALSE)),""),"Y")</f>
        <v/>
      </c>
    </row>
    <row r="193" spans="1:4" ht="12.75">
      <c r="A193" t="s">
        <v>1064</v>
      </c>
      <c r="B193">
        <v>40988</v>
      </c>
      <c r="C193">
        <v>40988</v>
      </c>
      <c r="D193" t="str">
        <f>_xlfn.IFERROR(IF(OR(VLOOKUP(PPUList[[#This Row],[AFC POR]],PUFList,1,FALSE),VLOOKUP(PPUList[[#This Row],[AFC POD]],PUFList,1,FALSE)),""),"Y")</f>
        <v/>
      </c>
    </row>
    <row r="194" spans="1:4" ht="12.75">
      <c r="A194" t="s">
        <v>1065</v>
      </c>
      <c r="B194">
        <v>48061</v>
      </c>
      <c r="C194">
        <v>48061</v>
      </c>
      <c r="D194" t="str">
        <f>_xlfn.IFERROR(IF(OR(VLOOKUP(PPUList[[#This Row],[AFC POR]],PUFList,1,FALSE),VLOOKUP(PPUList[[#This Row],[AFC POD]],PUFList,1,FALSE)),""),"Y")</f>
        <v/>
      </c>
    </row>
    <row r="195" spans="1:4" ht="12.75">
      <c r="A195" t="s">
        <v>1066</v>
      </c>
      <c r="B195">
        <v>40687</v>
      </c>
      <c r="C195">
        <v>40687</v>
      </c>
      <c r="D195" t="str">
        <f>_xlfn.IFERROR(IF(OR(VLOOKUP(PPUList[[#This Row],[AFC POR]],PUFList,1,FALSE),VLOOKUP(PPUList[[#This Row],[AFC POD]],PUFList,1,FALSE)),""),"Y")</f>
        <v/>
      </c>
    </row>
    <row r="196" spans="1:4" ht="12.75">
      <c r="A196" t="s">
        <v>1067</v>
      </c>
      <c r="B196">
        <v>40163</v>
      </c>
      <c r="C196">
        <v>40163</v>
      </c>
      <c r="D196" t="str">
        <f>_xlfn.IFERROR(IF(OR(VLOOKUP(PPUList[[#This Row],[AFC POR]],PUFList,1,FALSE),VLOOKUP(PPUList[[#This Row],[AFC POD]],PUFList,1,FALSE)),""),"Y")</f>
        <v/>
      </c>
    </row>
    <row r="197" spans="1:4" ht="12.75">
      <c r="A197" t="s">
        <v>1068</v>
      </c>
      <c r="B197">
        <v>43754</v>
      </c>
      <c r="C197">
        <v>43754</v>
      </c>
      <c r="D197" t="str">
        <f>_xlfn.IFERROR(IF(OR(VLOOKUP(PPUList[[#This Row],[AFC POR]],PUFList,1,FALSE),VLOOKUP(PPUList[[#This Row],[AFC POD]],PUFList,1,FALSE)),""),"Y")</f>
        <v/>
      </c>
    </row>
    <row r="198" spans="1:4" ht="12.75">
      <c r="A198" t="s">
        <v>1069</v>
      </c>
      <c r="B198">
        <v>40167</v>
      </c>
      <c r="C198">
        <v>40167</v>
      </c>
      <c r="D198" t="str">
        <f>_xlfn.IFERROR(IF(OR(VLOOKUP(PPUList[[#This Row],[AFC POR]],PUFList,1,FALSE),VLOOKUP(PPUList[[#This Row],[AFC POD]],PUFList,1,FALSE)),""),"Y")</f>
        <v/>
      </c>
    </row>
    <row r="199" spans="1:4" ht="12.75">
      <c r="A199" t="s">
        <v>1070</v>
      </c>
      <c r="B199">
        <v>40803</v>
      </c>
      <c r="C199">
        <v>40803</v>
      </c>
      <c r="D199" t="str">
        <f>_xlfn.IFERROR(IF(OR(VLOOKUP(PPUList[[#This Row],[AFC POR]],PUFList,1,FALSE),VLOOKUP(PPUList[[#This Row],[AFC POD]],PUFList,1,FALSE)),""),"Y")</f>
        <v/>
      </c>
    </row>
    <row r="200" spans="1:4" ht="12.75">
      <c r="A200" t="s">
        <v>1071</v>
      </c>
      <c r="B200">
        <v>40173</v>
      </c>
      <c r="C200">
        <v>40173</v>
      </c>
      <c r="D200" t="str">
        <f>_xlfn.IFERROR(IF(OR(VLOOKUP(PPUList[[#This Row],[AFC POR]],PUFList,1,FALSE),VLOOKUP(PPUList[[#This Row],[AFC POD]],PUFList,1,FALSE)),""),"Y")</f>
        <v/>
      </c>
    </row>
    <row r="201" spans="1:4" ht="12.75">
      <c r="A201" t="s">
        <v>1072</v>
      </c>
      <c r="B201">
        <v>41193</v>
      </c>
      <c r="C201">
        <v>41193</v>
      </c>
      <c r="D201" t="str">
        <f>_xlfn.IFERROR(IF(OR(VLOOKUP(PPUList[[#This Row],[AFC POR]],PUFList,1,FALSE),VLOOKUP(PPUList[[#This Row],[AFC POD]],PUFList,1,FALSE)),""),"Y")</f>
        <v/>
      </c>
    </row>
    <row r="202" spans="1:4" ht="12.75">
      <c r="A202" t="s">
        <v>1073</v>
      </c>
      <c r="B202">
        <v>40175</v>
      </c>
      <c r="C202">
        <v>40175</v>
      </c>
      <c r="D202" t="str">
        <f>_xlfn.IFERROR(IF(OR(VLOOKUP(PPUList[[#This Row],[AFC POR]],PUFList,1,FALSE),VLOOKUP(PPUList[[#This Row],[AFC POD]],PUFList,1,FALSE)),""),"Y")</f>
        <v/>
      </c>
    </row>
    <row r="203" spans="1:4" ht="12.75">
      <c r="A203" t="s">
        <v>1074</v>
      </c>
      <c r="B203">
        <v>40175</v>
      </c>
      <c r="C203">
        <v>40175</v>
      </c>
      <c r="D203" t="str">
        <f>_xlfn.IFERROR(IF(OR(VLOOKUP(PPUList[[#This Row],[AFC POR]],PUFList,1,FALSE),VLOOKUP(PPUList[[#This Row],[AFC POD]],PUFList,1,FALSE)),""),"Y")</f>
        <v/>
      </c>
    </row>
    <row r="204" spans="1:4" ht="12.75">
      <c r="A204" t="s">
        <v>1075</v>
      </c>
      <c r="B204">
        <v>45201</v>
      </c>
      <c r="C204">
        <v>45201</v>
      </c>
      <c r="D204" t="str">
        <f>_xlfn.IFERROR(IF(OR(VLOOKUP(PPUList[[#This Row],[AFC POR]],PUFList,1,FALSE),VLOOKUP(PPUList[[#This Row],[AFC POD]],PUFList,1,FALSE)),""),"Y")</f>
        <v/>
      </c>
    </row>
    <row r="205" spans="1:4" ht="12.75">
      <c r="A205" t="s">
        <v>1076</v>
      </c>
      <c r="B205">
        <v>40537</v>
      </c>
      <c r="C205">
        <v>40537</v>
      </c>
      <c r="D205" t="str">
        <f>_xlfn.IFERROR(IF(OR(VLOOKUP(PPUList[[#This Row],[AFC POR]],PUFList,1,FALSE),VLOOKUP(PPUList[[#This Row],[AFC POD]],PUFList,1,FALSE)),""),"Y")</f>
        <v/>
      </c>
    </row>
    <row r="206" spans="1:4" ht="12.75">
      <c r="A206" t="s">
        <v>1077</v>
      </c>
      <c r="B206">
        <v>40181</v>
      </c>
      <c r="C206">
        <v>40181</v>
      </c>
      <c r="D206" t="str">
        <f>_xlfn.IFERROR(IF(OR(VLOOKUP(PPUList[[#This Row],[AFC POR]],PUFList,1,FALSE),VLOOKUP(PPUList[[#This Row],[AFC POD]],PUFList,1,FALSE)),""),"Y")</f>
        <v/>
      </c>
    </row>
    <row r="207" spans="1:4" ht="12.75">
      <c r="A207" t="s">
        <v>1078</v>
      </c>
      <c r="B207">
        <v>46209</v>
      </c>
      <c r="C207">
        <v>46209</v>
      </c>
      <c r="D207" t="str">
        <f>_xlfn.IFERROR(IF(OR(VLOOKUP(PPUList[[#This Row],[AFC POR]],PUFList,1,FALSE),VLOOKUP(PPUList[[#This Row],[AFC POD]],PUFList,1,FALSE)),""),"Y")</f>
        <v/>
      </c>
    </row>
    <row r="208" spans="1:4" ht="12.75">
      <c r="A208" t="s">
        <v>1079</v>
      </c>
      <c r="B208">
        <v>40183</v>
      </c>
      <c r="C208">
        <v>40183</v>
      </c>
      <c r="D208" t="str">
        <f>_xlfn.IFERROR(IF(OR(VLOOKUP(PPUList[[#This Row],[AFC POR]],PUFList,1,FALSE),VLOOKUP(PPUList[[#This Row],[AFC POD]],PUFList,1,FALSE)),""),"Y")</f>
        <v/>
      </c>
    </row>
    <row r="209" spans="1:4" ht="12.75">
      <c r="A209" t="s">
        <v>1080</v>
      </c>
      <c r="B209">
        <v>40187</v>
      </c>
      <c r="C209">
        <v>40187</v>
      </c>
      <c r="D209" t="str">
        <f>_xlfn.IFERROR(IF(OR(VLOOKUP(PPUList[[#This Row],[AFC POR]],PUFList,1,FALSE),VLOOKUP(PPUList[[#This Row],[AFC POD]],PUFList,1,FALSE)),""),"Y")</f>
        <v/>
      </c>
    </row>
    <row r="210" spans="1:4" ht="12.75">
      <c r="A210" t="s">
        <v>1081</v>
      </c>
      <c r="B210">
        <v>40187</v>
      </c>
      <c r="C210">
        <v>40187</v>
      </c>
      <c r="D210" t="str">
        <f>_xlfn.IFERROR(IF(OR(VLOOKUP(PPUList[[#This Row],[AFC POR]],PUFList,1,FALSE),VLOOKUP(PPUList[[#This Row],[AFC POD]],PUFList,1,FALSE)),""),"Y")</f>
        <v/>
      </c>
    </row>
    <row r="211" spans="1:4" ht="12.75">
      <c r="A211" t="s">
        <v>1082</v>
      </c>
      <c r="B211">
        <v>40187</v>
      </c>
      <c r="C211">
        <v>40187</v>
      </c>
      <c r="D211" t="str">
        <f>_xlfn.IFERROR(IF(OR(VLOOKUP(PPUList[[#This Row],[AFC POR]],PUFList,1,FALSE),VLOOKUP(PPUList[[#This Row],[AFC POD]],PUFList,1,FALSE)),""),"Y")</f>
        <v/>
      </c>
    </row>
    <row r="212" spans="1:4" ht="12.75">
      <c r="A212" t="s">
        <v>1083</v>
      </c>
      <c r="B212">
        <v>40187</v>
      </c>
      <c r="C212">
        <v>40187</v>
      </c>
      <c r="D212" t="str">
        <f>_xlfn.IFERROR(IF(OR(VLOOKUP(PPUList[[#This Row],[AFC POR]],PUFList,1,FALSE),VLOOKUP(PPUList[[#This Row],[AFC POD]],PUFList,1,FALSE)),""),"Y")</f>
        <v/>
      </c>
    </row>
    <row r="213" spans="1:4" ht="12.75">
      <c r="A213" t="s">
        <v>1084</v>
      </c>
      <c r="B213">
        <v>40191</v>
      </c>
      <c r="C213">
        <v>40191</v>
      </c>
      <c r="D213" t="str">
        <f>_xlfn.IFERROR(IF(OR(VLOOKUP(PPUList[[#This Row],[AFC POR]],PUFList,1,FALSE),VLOOKUP(PPUList[[#This Row],[AFC POD]],PUFList,1,FALSE)),""),"Y")</f>
        <v/>
      </c>
    </row>
    <row r="214" spans="1:4" ht="12.75">
      <c r="A214" t="s">
        <v>1085</v>
      </c>
      <c r="B214">
        <v>40621</v>
      </c>
      <c r="C214">
        <v>40621</v>
      </c>
      <c r="D214" t="str">
        <f>_xlfn.IFERROR(IF(OR(VLOOKUP(PPUList[[#This Row],[AFC POR]],PUFList,1,FALSE),VLOOKUP(PPUList[[#This Row],[AFC POD]],PUFList,1,FALSE)),""),"Y")</f>
        <v/>
      </c>
    </row>
    <row r="215" spans="1:4" ht="12.75">
      <c r="A215" t="s">
        <v>1086</v>
      </c>
      <c r="B215">
        <v>47814</v>
      </c>
      <c r="C215">
        <v>47814</v>
      </c>
      <c r="D215" t="str">
        <f>_xlfn.IFERROR(IF(OR(VLOOKUP(PPUList[[#This Row],[AFC POR]],PUFList,1,FALSE),VLOOKUP(PPUList[[#This Row],[AFC POD]],PUFList,1,FALSE)),""),"Y")</f>
        <v/>
      </c>
    </row>
    <row r="216" spans="1:4" ht="12.75">
      <c r="A216" t="s">
        <v>1087</v>
      </c>
      <c r="B216">
        <v>40887</v>
      </c>
      <c r="C216">
        <v>40887</v>
      </c>
      <c r="D216" t="str">
        <f>_xlfn.IFERROR(IF(OR(VLOOKUP(PPUList[[#This Row],[AFC POR]],PUFList,1,FALSE),VLOOKUP(PPUList[[#This Row],[AFC POD]],PUFList,1,FALSE)),""),"Y")</f>
        <v/>
      </c>
    </row>
    <row r="217" spans="1:4" ht="12.75">
      <c r="A217" t="s">
        <v>1088</v>
      </c>
      <c r="B217">
        <v>45202</v>
      </c>
      <c r="C217">
        <v>45202</v>
      </c>
      <c r="D217" t="str">
        <f>_xlfn.IFERROR(IF(OR(VLOOKUP(PPUList[[#This Row],[AFC POR]],PUFList,1,FALSE),VLOOKUP(PPUList[[#This Row],[AFC POD]],PUFList,1,FALSE)),""),"Y")</f>
        <v/>
      </c>
    </row>
    <row r="218" spans="1:4" ht="12.75">
      <c r="A218" t="s">
        <v>1089</v>
      </c>
      <c r="B218">
        <v>45202</v>
      </c>
      <c r="C218">
        <v>45202</v>
      </c>
      <c r="D218" t="str">
        <f>_xlfn.IFERROR(IF(OR(VLOOKUP(PPUList[[#This Row],[AFC POR]],PUFList,1,FALSE),VLOOKUP(PPUList[[#This Row],[AFC POD]],PUFList,1,FALSE)),""),"Y")</f>
        <v/>
      </c>
    </row>
    <row r="219" spans="1:4" ht="12.75">
      <c r="A219" t="s">
        <v>1090</v>
      </c>
      <c r="B219">
        <v>45202</v>
      </c>
      <c r="C219">
        <v>45202</v>
      </c>
      <c r="D219" t="str">
        <f>_xlfn.IFERROR(IF(OR(VLOOKUP(PPUList[[#This Row],[AFC POR]],PUFList,1,FALSE),VLOOKUP(PPUList[[#This Row],[AFC POD]],PUFList,1,FALSE)),""),"Y")</f>
        <v/>
      </c>
    </row>
    <row r="220" spans="1:4" ht="12.75">
      <c r="A220" t="s">
        <v>1091</v>
      </c>
      <c r="B220">
        <v>40873</v>
      </c>
      <c r="C220">
        <v>40873</v>
      </c>
      <c r="D220" t="str">
        <f>_xlfn.IFERROR(IF(OR(VLOOKUP(PPUList[[#This Row],[AFC POR]],PUFList,1,FALSE),VLOOKUP(PPUList[[#This Row],[AFC POD]],PUFList,1,FALSE)),""),"Y")</f>
        <v/>
      </c>
    </row>
    <row r="221" spans="1:4" ht="12.75">
      <c r="A221" t="s">
        <v>1092</v>
      </c>
      <c r="B221">
        <v>40873</v>
      </c>
      <c r="C221">
        <v>40873</v>
      </c>
      <c r="D221" t="str">
        <f>_xlfn.IFERROR(IF(OR(VLOOKUP(PPUList[[#This Row],[AFC POR]],PUFList,1,FALSE),VLOOKUP(PPUList[[#This Row],[AFC POD]],PUFList,1,FALSE)),""),"Y")</f>
        <v/>
      </c>
    </row>
    <row r="222" spans="1:4" ht="12.75">
      <c r="A222" t="s">
        <v>1093</v>
      </c>
      <c r="B222">
        <v>41139</v>
      </c>
      <c r="C222">
        <v>41139</v>
      </c>
      <c r="D222" t="str">
        <f>_xlfn.IFERROR(IF(OR(VLOOKUP(PPUList[[#This Row],[AFC POR]],PUFList,1,FALSE),VLOOKUP(PPUList[[#This Row],[AFC POD]],PUFList,1,FALSE)),""),"Y")</f>
        <v/>
      </c>
    </row>
    <row r="223" spans="1:4" ht="12.75">
      <c r="A223" t="s">
        <v>1094</v>
      </c>
      <c r="B223">
        <v>40457</v>
      </c>
      <c r="C223">
        <v>40457</v>
      </c>
      <c r="D223" t="str">
        <f>_xlfn.IFERROR(IF(OR(VLOOKUP(PPUList[[#This Row],[AFC POR]],PUFList,1,FALSE),VLOOKUP(PPUList[[#This Row],[AFC POD]],PUFList,1,FALSE)),""),"Y")</f>
        <v/>
      </c>
    </row>
    <row r="224" spans="1:4" ht="12.75">
      <c r="A224" t="s">
        <v>1095</v>
      </c>
      <c r="B224">
        <v>40841</v>
      </c>
      <c r="C224">
        <v>40841</v>
      </c>
      <c r="D224" t="str">
        <f>_xlfn.IFERROR(IF(OR(VLOOKUP(PPUList[[#This Row],[AFC POR]],PUFList,1,FALSE),VLOOKUP(PPUList[[#This Row],[AFC POD]],PUFList,1,FALSE)),""),"Y")</f>
        <v/>
      </c>
    </row>
    <row r="225" spans="1:4" ht="12.75">
      <c r="A225" t="s">
        <v>1096</v>
      </c>
      <c r="B225">
        <v>40873</v>
      </c>
      <c r="C225">
        <v>40873</v>
      </c>
      <c r="D225" t="str">
        <f>_xlfn.IFERROR(IF(OR(VLOOKUP(PPUList[[#This Row],[AFC POR]],PUFList,1,FALSE),VLOOKUP(PPUList[[#This Row],[AFC POD]],PUFList,1,FALSE)),""),"Y")</f>
        <v/>
      </c>
    </row>
    <row r="226" spans="1:4" ht="12.75">
      <c r="A226" t="s">
        <v>1097</v>
      </c>
      <c r="B226">
        <v>40821</v>
      </c>
      <c r="C226">
        <v>40821</v>
      </c>
      <c r="D226" t="str">
        <f>_xlfn.IFERROR(IF(OR(VLOOKUP(PPUList[[#This Row],[AFC POR]],PUFList,1,FALSE),VLOOKUP(PPUList[[#This Row],[AFC POD]],PUFList,1,FALSE)),""),"Y")</f>
        <v/>
      </c>
    </row>
    <row r="227" spans="1:4" ht="12.75">
      <c r="A227" t="s">
        <v>1098</v>
      </c>
      <c r="B227">
        <v>40199</v>
      </c>
      <c r="C227">
        <v>40199</v>
      </c>
      <c r="D227" t="str">
        <f>_xlfn.IFERROR(IF(OR(VLOOKUP(PPUList[[#This Row],[AFC POR]],PUFList,1,FALSE),VLOOKUP(PPUList[[#This Row],[AFC POD]],PUFList,1,FALSE)),""),"Y")</f>
        <v/>
      </c>
    </row>
    <row r="228" spans="1:4" ht="12.75">
      <c r="A228" t="s">
        <v>1099</v>
      </c>
      <c r="B228">
        <v>40199</v>
      </c>
      <c r="C228">
        <v>40199</v>
      </c>
      <c r="D228" t="str">
        <f>_xlfn.IFERROR(IF(OR(VLOOKUP(PPUList[[#This Row],[AFC POR]],PUFList,1,FALSE),VLOOKUP(PPUList[[#This Row],[AFC POD]],PUFList,1,FALSE)),""),"Y")</f>
        <v/>
      </c>
    </row>
    <row r="229" spans="1:4" ht="12.75">
      <c r="A229" t="s">
        <v>1100</v>
      </c>
      <c r="B229">
        <v>40199</v>
      </c>
      <c r="C229">
        <v>40199</v>
      </c>
      <c r="D229" t="str">
        <f>_xlfn.IFERROR(IF(OR(VLOOKUP(PPUList[[#This Row],[AFC POR]],PUFList,1,FALSE),VLOOKUP(PPUList[[#This Row],[AFC POD]],PUFList,1,FALSE)),""),"Y")</f>
        <v/>
      </c>
    </row>
    <row r="230" spans="1:4" ht="12.75">
      <c r="A230" t="s">
        <v>1101</v>
      </c>
      <c r="B230">
        <v>41139</v>
      </c>
      <c r="C230">
        <v>41139</v>
      </c>
      <c r="D230" t="str">
        <f>_xlfn.IFERROR(IF(OR(VLOOKUP(PPUList[[#This Row],[AFC POR]],PUFList,1,FALSE),VLOOKUP(PPUList[[#This Row],[AFC POD]],PUFList,1,FALSE)),""),"Y")</f>
        <v/>
      </c>
    </row>
    <row r="231" spans="1:4" ht="12.75">
      <c r="A231" t="s">
        <v>1102</v>
      </c>
      <c r="B231">
        <v>47503</v>
      </c>
      <c r="C231">
        <v>47503</v>
      </c>
      <c r="D231" t="str">
        <f>_xlfn.IFERROR(IF(OR(VLOOKUP(PPUList[[#This Row],[AFC POR]],PUFList,1,FALSE),VLOOKUP(PPUList[[#This Row],[AFC POD]],PUFList,1,FALSE)),""),"Y")</f>
        <v/>
      </c>
    </row>
    <row r="232" spans="1:4" ht="12.75">
      <c r="A232" t="s">
        <v>1103</v>
      </c>
      <c r="B232">
        <v>40203</v>
      </c>
      <c r="C232">
        <v>40203</v>
      </c>
      <c r="D232" t="str">
        <f>_xlfn.IFERROR(IF(OR(VLOOKUP(PPUList[[#This Row],[AFC POR]],PUFList,1,FALSE),VLOOKUP(PPUList[[#This Row],[AFC POD]],PUFList,1,FALSE)),""),"Y")</f>
        <v/>
      </c>
    </row>
    <row r="233" spans="1:4" ht="12.75">
      <c r="A233" t="s">
        <v>1104</v>
      </c>
      <c r="B233">
        <v>40774</v>
      </c>
      <c r="C233">
        <v>40774</v>
      </c>
      <c r="D233" t="str">
        <f>_xlfn.IFERROR(IF(OR(VLOOKUP(PPUList[[#This Row],[AFC POR]],PUFList,1,FALSE),VLOOKUP(PPUList[[#This Row],[AFC POD]],PUFList,1,FALSE)),""),"Y")</f>
        <v/>
      </c>
    </row>
    <row r="234" spans="1:4" ht="12.75">
      <c r="A234" t="s">
        <v>1105</v>
      </c>
      <c r="B234">
        <v>46831</v>
      </c>
      <c r="C234">
        <v>46831</v>
      </c>
      <c r="D234" t="str">
        <f>_xlfn.IFERROR(IF(OR(VLOOKUP(PPUList[[#This Row],[AFC POR]],PUFList,1,FALSE),VLOOKUP(PPUList[[#This Row],[AFC POD]],PUFList,1,FALSE)),""),"Y")</f>
        <v/>
      </c>
    </row>
    <row r="235" spans="1:4" ht="12.75">
      <c r="A235" t="s">
        <v>1106</v>
      </c>
      <c r="B235">
        <v>47021</v>
      </c>
      <c r="C235">
        <v>47021</v>
      </c>
      <c r="D235" t="str">
        <f>_xlfn.IFERROR(IF(OR(VLOOKUP(PPUList[[#This Row],[AFC POR]],PUFList,1,FALSE),VLOOKUP(PPUList[[#This Row],[AFC POD]],PUFList,1,FALSE)),""),"Y")</f>
        <v/>
      </c>
    </row>
    <row r="236" spans="1:4" ht="12.75">
      <c r="A236" t="s">
        <v>1463</v>
      </c>
      <c r="B236">
        <v>40211</v>
      </c>
      <c r="C236">
        <v>40211</v>
      </c>
      <c r="D236" t="str">
        <f>_xlfn.IFERROR(IF(OR(VLOOKUP(PPUList[[#This Row],[AFC POR]],PUFList,1,FALSE),VLOOKUP(PPUList[[#This Row],[AFC POD]],PUFList,1,FALSE)),""),"Y")</f>
        <v/>
      </c>
    </row>
    <row r="237" spans="1:4" ht="12.75">
      <c r="A237" t="s">
        <v>1464</v>
      </c>
      <c r="B237">
        <v>40215</v>
      </c>
      <c r="C237">
        <v>40215</v>
      </c>
      <c r="D237" t="str">
        <f>_xlfn.IFERROR(IF(OR(VLOOKUP(PPUList[[#This Row],[AFC POR]],PUFList,1,FALSE),VLOOKUP(PPUList[[#This Row],[AFC POD]],PUFList,1,FALSE)),""),"Y")</f>
        <v/>
      </c>
    </row>
    <row r="238" spans="1:4" ht="12.75">
      <c r="A238" t="s">
        <v>1465</v>
      </c>
      <c r="B238">
        <v>40215</v>
      </c>
      <c r="C238">
        <v>40215</v>
      </c>
      <c r="D238" t="str">
        <f>_xlfn.IFERROR(IF(OR(VLOOKUP(PPUList[[#This Row],[AFC POR]],PUFList,1,FALSE),VLOOKUP(PPUList[[#This Row],[AFC POD]],PUFList,1,FALSE)),""),"Y")</f>
        <v/>
      </c>
    </row>
    <row r="239" spans="1:4" ht="12.75">
      <c r="A239" t="s">
        <v>1466</v>
      </c>
      <c r="B239">
        <v>41275</v>
      </c>
      <c r="C239">
        <v>41275</v>
      </c>
      <c r="D239" t="str">
        <f>_xlfn.IFERROR(IF(OR(VLOOKUP(PPUList[[#This Row],[AFC POR]],PUFList,1,FALSE),VLOOKUP(PPUList[[#This Row],[AFC POD]],PUFList,1,FALSE)),""),"Y")</f>
        <v/>
      </c>
    </row>
    <row r="240" spans="1:4" ht="12.75">
      <c r="A240" t="s">
        <v>1467</v>
      </c>
      <c r="B240">
        <v>43482</v>
      </c>
      <c r="C240">
        <v>43482</v>
      </c>
      <c r="D240" t="str">
        <f>_xlfn.IFERROR(IF(OR(VLOOKUP(PPUList[[#This Row],[AFC POR]],PUFList,1,FALSE),VLOOKUP(PPUList[[#This Row],[AFC POD]],PUFList,1,FALSE)),""),"Y")</f>
        <v/>
      </c>
    </row>
    <row r="241" spans="1:4" ht="12.75">
      <c r="A241" t="s">
        <v>1468</v>
      </c>
      <c r="B241">
        <v>47137</v>
      </c>
      <c r="C241">
        <v>47137</v>
      </c>
      <c r="D241" t="str">
        <f>_xlfn.IFERROR(IF(OR(VLOOKUP(PPUList[[#This Row],[AFC POR]],PUFList,1,FALSE),VLOOKUP(PPUList[[#This Row],[AFC POD]],PUFList,1,FALSE)),""),"Y")</f>
        <v/>
      </c>
    </row>
    <row r="242" spans="1:4" ht="12.75">
      <c r="A242" t="s">
        <v>1469</v>
      </c>
      <c r="B242">
        <v>48071</v>
      </c>
      <c r="C242">
        <v>48071</v>
      </c>
      <c r="D242" t="str">
        <f>_xlfn.IFERROR(IF(OR(VLOOKUP(PPUList[[#This Row],[AFC POR]],PUFList,1,FALSE),VLOOKUP(PPUList[[#This Row],[AFC POD]],PUFList,1,FALSE)),""),"Y")</f>
        <v/>
      </c>
    </row>
    <row r="243" spans="1:4" ht="12.75">
      <c r="A243" t="s">
        <v>1470</v>
      </c>
      <c r="B243">
        <v>40086</v>
      </c>
      <c r="C243">
        <v>40086</v>
      </c>
      <c r="D243" t="str">
        <f>_xlfn.IFERROR(IF(OR(VLOOKUP(PPUList[[#This Row],[AFC POR]],PUFList,1,FALSE),VLOOKUP(PPUList[[#This Row],[AFC POD]],PUFList,1,FALSE)),""),"Y")</f>
        <v/>
      </c>
    </row>
    <row r="244" spans="1:4" ht="12.75">
      <c r="A244" t="s">
        <v>1471</v>
      </c>
      <c r="B244">
        <v>40437</v>
      </c>
      <c r="C244">
        <v>40437</v>
      </c>
      <c r="D244" t="str">
        <f>_xlfn.IFERROR(IF(OR(VLOOKUP(PPUList[[#This Row],[AFC POR]],PUFList,1,FALSE),VLOOKUP(PPUList[[#This Row],[AFC POD]],PUFList,1,FALSE)),""),"Y")</f>
        <v/>
      </c>
    </row>
    <row r="245" spans="1:4" ht="12.75">
      <c r="A245" t="s">
        <v>1472</v>
      </c>
      <c r="B245">
        <v>40233</v>
      </c>
      <c r="C245">
        <v>40233</v>
      </c>
      <c r="D245" t="str">
        <f>_xlfn.IFERROR(IF(OR(VLOOKUP(PPUList[[#This Row],[AFC POR]],PUFList,1,FALSE),VLOOKUP(PPUList[[#This Row],[AFC POD]],PUFList,1,FALSE)),""),"Y")</f>
        <v/>
      </c>
    </row>
    <row r="246" spans="1:4" ht="12.75">
      <c r="A246" t="s">
        <v>1473</v>
      </c>
      <c r="B246">
        <v>40237</v>
      </c>
      <c r="C246">
        <v>40237</v>
      </c>
      <c r="D246" t="str">
        <f>_xlfn.IFERROR(IF(OR(VLOOKUP(PPUList[[#This Row],[AFC POR]],PUFList,1,FALSE),VLOOKUP(PPUList[[#This Row],[AFC POD]],PUFList,1,FALSE)),""),"Y")</f>
        <v/>
      </c>
    </row>
    <row r="247" spans="1:4" ht="12.75">
      <c r="A247" t="s">
        <v>1474</v>
      </c>
      <c r="B247">
        <v>42505</v>
      </c>
      <c r="C247">
        <v>42505</v>
      </c>
      <c r="D247" t="str">
        <f>_xlfn.IFERROR(IF(OR(VLOOKUP(PPUList[[#This Row],[AFC POR]],PUFList,1,FALSE),VLOOKUP(PPUList[[#This Row],[AFC POD]],PUFList,1,FALSE)),""),"Y")</f>
        <v/>
      </c>
    </row>
    <row r="248" spans="1:4" ht="12.75">
      <c r="A248" t="s">
        <v>1475</v>
      </c>
      <c r="B248">
        <v>47022</v>
      </c>
      <c r="C248">
        <v>47022</v>
      </c>
      <c r="D248" t="str">
        <f>_xlfn.IFERROR(IF(OR(VLOOKUP(PPUList[[#This Row],[AFC POR]],PUFList,1,FALSE),VLOOKUP(PPUList[[#This Row],[AFC POD]],PUFList,1,FALSE)),""),"Y")</f>
        <v/>
      </c>
    </row>
    <row r="249" spans="1:4" ht="12.75">
      <c r="A249" t="s">
        <v>1476</v>
      </c>
      <c r="B249">
        <v>40843</v>
      </c>
      <c r="C249">
        <v>40843</v>
      </c>
      <c r="D249" t="str">
        <f>_xlfn.IFERROR(IF(OR(VLOOKUP(PPUList[[#This Row],[AFC POR]],PUFList,1,FALSE),VLOOKUP(PPUList[[#This Row],[AFC POD]],PUFList,1,FALSE)),""),"Y")</f>
        <v/>
      </c>
    </row>
    <row r="250" spans="1:4" ht="12.75">
      <c r="A250" t="s">
        <v>1477</v>
      </c>
      <c r="B250">
        <v>40401</v>
      </c>
      <c r="C250">
        <v>40401</v>
      </c>
      <c r="D250" t="str">
        <f>_xlfn.IFERROR(IF(OR(VLOOKUP(PPUList[[#This Row],[AFC POR]],PUFList,1,FALSE),VLOOKUP(PPUList[[#This Row],[AFC POD]],PUFList,1,FALSE)),""),"Y")</f>
        <v/>
      </c>
    </row>
    <row r="251" spans="1:4" ht="12.75">
      <c r="A251" t="s">
        <v>1478</v>
      </c>
      <c r="B251">
        <v>40897</v>
      </c>
      <c r="C251">
        <v>40897</v>
      </c>
      <c r="D251" t="str">
        <f>_xlfn.IFERROR(IF(OR(VLOOKUP(PPUList[[#This Row],[AFC POR]],PUFList,1,FALSE),VLOOKUP(PPUList[[#This Row],[AFC POD]],PUFList,1,FALSE)),""),"Y")</f>
        <v/>
      </c>
    </row>
    <row r="252" spans="1:4" ht="12.75">
      <c r="A252" t="s">
        <v>1479</v>
      </c>
      <c r="B252">
        <v>40897</v>
      </c>
      <c r="C252">
        <v>40897</v>
      </c>
      <c r="D252" t="str">
        <f>_xlfn.IFERROR(IF(OR(VLOOKUP(PPUList[[#This Row],[AFC POR]],PUFList,1,FALSE),VLOOKUP(PPUList[[#This Row],[AFC POD]],PUFList,1,FALSE)),""),"Y")</f>
        <v/>
      </c>
    </row>
    <row r="253" spans="1:4" ht="12.75">
      <c r="A253" t="s">
        <v>1480</v>
      </c>
      <c r="B253">
        <v>47095</v>
      </c>
      <c r="C253">
        <v>47095</v>
      </c>
      <c r="D253" t="str">
        <f>_xlfn.IFERROR(IF(OR(VLOOKUP(PPUList[[#This Row],[AFC POR]],PUFList,1,FALSE),VLOOKUP(PPUList[[#This Row],[AFC POD]],PUFList,1,FALSE)),""),"Y")</f>
        <v/>
      </c>
    </row>
    <row r="254" spans="1:4" ht="12.75">
      <c r="A254" t="s">
        <v>1481</v>
      </c>
      <c r="B254">
        <v>40239</v>
      </c>
      <c r="C254">
        <v>40239</v>
      </c>
      <c r="D254" t="str">
        <f>_xlfn.IFERROR(IF(OR(VLOOKUP(PPUList[[#This Row],[AFC POR]],PUFList,1,FALSE),VLOOKUP(PPUList[[#This Row],[AFC POD]],PUFList,1,FALSE)),""),"Y")</f>
        <v/>
      </c>
    </row>
    <row r="255" spans="1:4" ht="12.75">
      <c r="A255" t="s">
        <v>1482</v>
      </c>
      <c r="B255">
        <v>40239</v>
      </c>
      <c r="C255">
        <v>40239</v>
      </c>
      <c r="D255" t="str">
        <f>_xlfn.IFERROR(IF(OR(VLOOKUP(PPUList[[#This Row],[AFC POR]],PUFList,1,FALSE),VLOOKUP(PPUList[[#This Row],[AFC POD]],PUFList,1,FALSE)),""),"Y")</f>
        <v/>
      </c>
    </row>
    <row r="256" spans="1:4" ht="12.75">
      <c r="A256" t="s">
        <v>1483</v>
      </c>
      <c r="B256">
        <v>47260</v>
      </c>
      <c r="C256">
        <v>47260</v>
      </c>
      <c r="D256" t="str">
        <f>_xlfn.IFERROR(IF(OR(VLOOKUP(PPUList[[#This Row],[AFC POR]],PUFList,1,FALSE),VLOOKUP(PPUList[[#This Row],[AFC POD]],PUFList,1,FALSE)),""),"Y")</f>
        <v/>
      </c>
    </row>
    <row r="257" spans="1:4" ht="12.75">
      <c r="A257" t="s">
        <v>1484</v>
      </c>
      <c r="B257">
        <v>40241</v>
      </c>
      <c r="C257">
        <v>40241</v>
      </c>
      <c r="D257" t="str">
        <f>_xlfn.IFERROR(IF(OR(VLOOKUP(PPUList[[#This Row],[AFC POR]],PUFList,1,FALSE),VLOOKUP(PPUList[[#This Row],[AFC POD]],PUFList,1,FALSE)),""),"Y")</f>
        <v/>
      </c>
    </row>
    <row r="258" spans="1:4" ht="12.75">
      <c r="A258" t="s">
        <v>1571</v>
      </c>
      <c r="B258">
        <v>47260</v>
      </c>
      <c r="C258">
        <v>47260</v>
      </c>
      <c r="D258" t="str">
        <f>_xlfn.IFERROR(IF(OR(VLOOKUP(PPUList[[#This Row],[AFC POR]],PUFList,1,FALSE),VLOOKUP(PPUList[[#This Row],[AFC POD]],PUFList,1,FALSE)),""),"Y")</f>
        <v/>
      </c>
    </row>
    <row r="259" spans="1:4" ht="12.75">
      <c r="A259" t="s">
        <v>1485</v>
      </c>
      <c r="B259">
        <v>45297</v>
      </c>
      <c r="C259">
        <v>45297</v>
      </c>
      <c r="D259" t="str">
        <f>_xlfn.IFERROR(IF(OR(VLOOKUP(PPUList[[#This Row],[AFC POR]],PUFList,1,FALSE),VLOOKUP(PPUList[[#This Row],[AFC POD]],PUFList,1,FALSE)),""),"Y")</f>
        <v/>
      </c>
    </row>
    <row r="260" spans="1:4" ht="12.75">
      <c r="A260" t="s">
        <v>1486</v>
      </c>
      <c r="B260">
        <v>40243</v>
      </c>
      <c r="C260">
        <v>40243</v>
      </c>
      <c r="D260" t="str">
        <f>_xlfn.IFERROR(IF(OR(VLOOKUP(PPUList[[#This Row],[AFC POR]],PUFList,1,FALSE),VLOOKUP(PPUList[[#This Row],[AFC POD]],PUFList,1,FALSE)),""),"Y")</f>
        <v/>
      </c>
    </row>
    <row r="261" spans="1:4" ht="12.75">
      <c r="A261" t="s">
        <v>1487</v>
      </c>
      <c r="B261">
        <v>41073</v>
      </c>
      <c r="C261">
        <v>41073</v>
      </c>
      <c r="D261" t="str">
        <f>_xlfn.IFERROR(IF(OR(VLOOKUP(PPUList[[#This Row],[AFC POR]],PUFList,1,FALSE),VLOOKUP(PPUList[[#This Row],[AFC POD]],PUFList,1,FALSE)),""),"Y")</f>
        <v/>
      </c>
    </row>
    <row r="262" spans="1:4" ht="12.75">
      <c r="A262" t="s">
        <v>1488</v>
      </c>
      <c r="B262">
        <v>40243</v>
      </c>
      <c r="C262">
        <v>40243</v>
      </c>
      <c r="D262" t="str">
        <f>_xlfn.IFERROR(IF(OR(VLOOKUP(PPUList[[#This Row],[AFC POR]],PUFList,1,FALSE),VLOOKUP(PPUList[[#This Row],[AFC POD]],PUFList,1,FALSE)),""),"Y")</f>
        <v/>
      </c>
    </row>
    <row r="263" spans="1:4" ht="12.75">
      <c r="A263" t="s">
        <v>1489</v>
      </c>
      <c r="B263">
        <v>40245</v>
      </c>
      <c r="C263">
        <v>40245</v>
      </c>
      <c r="D263" t="str">
        <f>_xlfn.IFERROR(IF(OR(VLOOKUP(PPUList[[#This Row],[AFC POR]],PUFList,1,FALSE),VLOOKUP(PPUList[[#This Row],[AFC POD]],PUFList,1,FALSE)),""),"Y")</f>
        <v/>
      </c>
    </row>
    <row r="264" spans="1:4" ht="12.75">
      <c r="A264" t="s">
        <v>1490</v>
      </c>
      <c r="B264">
        <v>40239</v>
      </c>
      <c r="C264">
        <v>40239</v>
      </c>
      <c r="D264" t="str">
        <f>_xlfn.IFERROR(IF(OR(VLOOKUP(PPUList[[#This Row],[AFC POR]],PUFList,1,FALSE),VLOOKUP(PPUList[[#This Row],[AFC POD]],PUFList,1,FALSE)),""),"Y")</f>
        <v/>
      </c>
    </row>
    <row r="265" spans="1:4" ht="12.75">
      <c r="A265" t="s">
        <v>1491</v>
      </c>
      <c r="B265">
        <v>40239</v>
      </c>
      <c r="C265">
        <v>40239</v>
      </c>
      <c r="D265" t="str">
        <f>_xlfn.IFERROR(IF(OR(VLOOKUP(PPUList[[#This Row],[AFC POR]],PUFList,1,FALSE),VLOOKUP(PPUList[[#This Row],[AFC POD]],PUFList,1,FALSE)),""),"Y")</f>
        <v/>
      </c>
    </row>
    <row r="266" spans="1:4" ht="12.75">
      <c r="A266" t="s">
        <v>1492</v>
      </c>
      <c r="B266">
        <v>40239</v>
      </c>
      <c r="C266">
        <v>40239</v>
      </c>
      <c r="D266" t="str">
        <f>_xlfn.IFERROR(IF(OR(VLOOKUP(PPUList[[#This Row],[AFC POR]],PUFList,1,FALSE),VLOOKUP(PPUList[[#This Row],[AFC POD]],PUFList,1,FALSE)),""),"Y")</f>
        <v/>
      </c>
    </row>
    <row r="267" spans="1:4" ht="12.75">
      <c r="A267" t="s">
        <v>1493</v>
      </c>
      <c r="B267">
        <v>40551</v>
      </c>
      <c r="C267">
        <v>40551</v>
      </c>
      <c r="D267" t="str">
        <f>_xlfn.IFERROR(IF(OR(VLOOKUP(PPUList[[#This Row],[AFC POR]],PUFList,1,FALSE),VLOOKUP(PPUList[[#This Row],[AFC POD]],PUFList,1,FALSE)),""),"Y")</f>
        <v/>
      </c>
    </row>
    <row r="268" spans="1:4" ht="12.75">
      <c r="A268" t="s">
        <v>1494</v>
      </c>
      <c r="B268">
        <v>40501</v>
      </c>
      <c r="C268">
        <v>40501</v>
      </c>
      <c r="D268" t="str">
        <f>_xlfn.IFERROR(IF(OR(VLOOKUP(PPUList[[#This Row],[AFC POR]],PUFList,1,FALSE),VLOOKUP(PPUList[[#This Row],[AFC POD]],PUFList,1,FALSE)),""),"Y")</f>
        <v/>
      </c>
    </row>
    <row r="269" spans="1:4" ht="12.75">
      <c r="A269" t="s">
        <v>1495</v>
      </c>
      <c r="B269">
        <v>40501</v>
      </c>
      <c r="C269">
        <v>40501</v>
      </c>
      <c r="D269" t="str">
        <f>_xlfn.IFERROR(IF(OR(VLOOKUP(PPUList[[#This Row],[AFC POR]],PUFList,1,FALSE),VLOOKUP(PPUList[[#This Row],[AFC POD]],PUFList,1,FALSE)),""),"Y")</f>
        <v/>
      </c>
    </row>
    <row r="270" spans="1:4" ht="12.75">
      <c r="A270" t="s">
        <v>1496</v>
      </c>
      <c r="B270">
        <v>40059</v>
      </c>
      <c r="C270">
        <v>40059</v>
      </c>
      <c r="D270" t="str">
        <f>_xlfn.IFERROR(IF(OR(VLOOKUP(PPUList[[#This Row],[AFC POR]],PUFList,1,FALSE),VLOOKUP(PPUList[[#This Row],[AFC POD]],PUFList,1,FALSE)),""),"Y")</f>
        <v/>
      </c>
    </row>
    <row r="271" spans="1:4" ht="12.75">
      <c r="A271" t="s">
        <v>1497</v>
      </c>
      <c r="B271">
        <v>40061</v>
      </c>
      <c r="C271">
        <v>40061</v>
      </c>
      <c r="D271" t="str">
        <f>_xlfn.IFERROR(IF(OR(VLOOKUP(PPUList[[#This Row],[AFC POR]],PUFList,1,FALSE),VLOOKUP(PPUList[[#This Row],[AFC POD]],PUFList,1,FALSE)),""),"Y")</f>
        <v/>
      </c>
    </row>
    <row r="272" spans="1:4" ht="12.75">
      <c r="A272" t="s">
        <v>1498</v>
      </c>
      <c r="B272">
        <v>40494</v>
      </c>
      <c r="C272">
        <v>40494</v>
      </c>
      <c r="D272" t="str">
        <f>_xlfn.IFERROR(IF(OR(VLOOKUP(PPUList[[#This Row],[AFC POR]],PUFList,1,FALSE),VLOOKUP(PPUList[[#This Row],[AFC POD]],PUFList,1,FALSE)),""),"Y")</f>
        <v/>
      </c>
    </row>
    <row r="273" spans="1:4" ht="12.75">
      <c r="A273" t="s">
        <v>1499</v>
      </c>
      <c r="B273">
        <v>42389</v>
      </c>
      <c r="C273">
        <v>42389</v>
      </c>
      <c r="D273" t="str">
        <f>_xlfn.IFERROR(IF(OR(VLOOKUP(PPUList[[#This Row],[AFC POR]],PUFList,1,FALSE),VLOOKUP(PPUList[[#This Row],[AFC POD]],PUFList,1,FALSE)),""),"Y")</f>
        <v/>
      </c>
    </row>
    <row r="274" spans="1:4" ht="12.75">
      <c r="A274" t="s">
        <v>1500</v>
      </c>
      <c r="B274">
        <v>42389</v>
      </c>
      <c r="C274">
        <v>42389</v>
      </c>
      <c r="D274" t="str">
        <f>_xlfn.IFERROR(IF(OR(VLOOKUP(PPUList[[#This Row],[AFC POR]],PUFList,1,FALSE),VLOOKUP(PPUList[[#This Row],[AFC POD]],PUFList,1,FALSE)),""),"Y")</f>
        <v/>
      </c>
    </row>
    <row r="275" spans="1:4" ht="12.75">
      <c r="A275" t="s">
        <v>1501</v>
      </c>
      <c r="B275">
        <v>40664</v>
      </c>
      <c r="C275">
        <v>40664</v>
      </c>
      <c r="D275" t="str">
        <f>_xlfn.IFERROR(IF(OR(VLOOKUP(PPUList[[#This Row],[AFC POR]],PUFList,1,FALSE),VLOOKUP(PPUList[[#This Row],[AFC POD]],PUFList,1,FALSE)),""),"Y")</f>
        <v/>
      </c>
    </row>
    <row r="276" spans="1:4" ht="12.75">
      <c r="A276" t="s">
        <v>1503</v>
      </c>
      <c r="B276">
        <v>40015</v>
      </c>
      <c r="C276">
        <v>40015</v>
      </c>
      <c r="D276" t="str">
        <f>_xlfn.IFERROR(IF(OR(VLOOKUP(PPUList[[#This Row],[AFC POR]],PUFList,1,FALSE),VLOOKUP(PPUList[[#This Row],[AFC POD]],PUFList,1,FALSE)),""),"Y")</f>
        <v/>
      </c>
    </row>
    <row r="277" spans="1:4" ht="12.75">
      <c r="A277" t="s">
        <v>1504</v>
      </c>
      <c r="B277">
        <v>40575</v>
      </c>
      <c r="C277">
        <v>40575</v>
      </c>
      <c r="D277" t="str">
        <f>_xlfn.IFERROR(IF(OR(VLOOKUP(PPUList[[#This Row],[AFC POR]],PUFList,1,FALSE),VLOOKUP(PPUList[[#This Row],[AFC POD]],PUFList,1,FALSE)),""),"Y")</f>
        <v/>
      </c>
    </row>
    <row r="278" spans="1:4" ht="12.75">
      <c r="A278" t="s">
        <v>1505</v>
      </c>
      <c r="B278">
        <v>40575</v>
      </c>
      <c r="C278">
        <v>40575</v>
      </c>
      <c r="D278" t="str">
        <f>_xlfn.IFERROR(IF(OR(VLOOKUP(PPUList[[#This Row],[AFC POR]],PUFList,1,FALSE),VLOOKUP(PPUList[[#This Row],[AFC POD]],PUFList,1,FALSE)),""),"Y")</f>
        <v/>
      </c>
    </row>
    <row r="279" spans="1:4" ht="12.75">
      <c r="A279" t="s">
        <v>1506</v>
      </c>
      <c r="B279">
        <v>40255</v>
      </c>
      <c r="C279">
        <v>40255</v>
      </c>
      <c r="D279" t="str">
        <f>_xlfn.IFERROR(IF(OR(VLOOKUP(PPUList[[#This Row],[AFC POR]],PUFList,1,FALSE),VLOOKUP(PPUList[[#This Row],[AFC POD]],PUFList,1,FALSE)),""),"Y")</f>
        <v/>
      </c>
    </row>
    <row r="280" spans="1:4" ht="12.75">
      <c r="A280" t="s">
        <v>1507</v>
      </c>
      <c r="B280">
        <v>40257</v>
      </c>
      <c r="C280">
        <v>40257</v>
      </c>
      <c r="D280" t="str">
        <f>_xlfn.IFERROR(IF(OR(VLOOKUP(PPUList[[#This Row],[AFC POR]],PUFList,1,FALSE),VLOOKUP(PPUList[[#This Row],[AFC POD]],PUFList,1,FALSE)),""),"Y")</f>
        <v/>
      </c>
    </row>
    <row r="281" spans="1:4" ht="12.75">
      <c r="A281" t="s">
        <v>1508</v>
      </c>
      <c r="B281">
        <v>40267</v>
      </c>
      <c r="C281">
        <v>40267</v>
      </c>
      <c r="D281" t="str">
        <f>_xlfn.IFERROR(IF(OR(VLOOKUP(PPUList[[#This Row],[AFC POR]],PUFList,1,FALSE),VLOOKUP(PPUList[[#This Row],[AFC POD]],PUFList,1,FALSE)),""),"Y")</f>
        <v/>
      </c>
    </row>
    <row r="282" spans="1:4" ht="12.75">
      <c r="A282" t="s">
        <v>1509</v>
      </c>
      <c r="B282">
        <v>40547</v>
      </c>
      <c r="C282">
        <v>40547</v>
      </c>
      <c r="D282" t="str">
        <f>_xlfn.IFERROR(IF(OR(VLOOKUP(PPUList[[#This Row],[AFC POR]],PUFList,1,FALSE),VLOOKUP(PPUList[[#This Row],[AFC POD]],PUFList,1,FALSE)),""),"Y")</f>
        <v/>
      </c>
    </row>
    <row r="283" spans="1:4" ht="12.75">
      <c r="A283" t="s">
        <v>1510</v>
      </c>
      <c r="B283">
        <v>40247</v>
      </c>
      <c r="C283">
        <v>40247</v>
      </c>
      <c r="D283" t="str">
        <f>_xlfn.IFERROR(IF(OR(VLOOKUP(PPUList[[#This Row],[AFC POR]],PUFList,1,FALSE),VLOOKUP(PPUList[[#This Row],[AFC POD]],PUFList,1,FALSE)),""),"Y")</f>
        <v/>
      </c>
    </row>
    <row r="284" spans="1:4" ht="12.75">
      <c r="A284" t="s">
        <v>1511</v>
      </c>
      <c r="B284">
        <v>40247</v>
      </c>
      <c r="C284">
        <v>40247</v>
      </c>
      <c r="D284" t="str">
        <f>_xlfn.IFERROR(IF(OR(VLOOKUP(PPUList[[#This Row],[AFC POR]],PUFList,1,FALSE),VLOOKUP(PPUList[[#This Row],[AFC POD]],PUFList,1,FALSE)),""),"Y")</f>
        <v/>
      </c>
    </row>
    <row r="285" spans="1:4" ht="12.75">
      <c r="A285" t="s">
        <v>1512</v>
      </c>
      <c r="B285">
        <v>40259</v>
      </c>
      <c r="C285">
        <v>40259</v>
      </c>
      <c r="D285" t="str">
        <f>_xlfn.IFERROR(IF(OR(VLOOKUP(PPUList[[#This Row],[AFC POR]],PUFList,1,FALSE),VLOOKUP(PPUList[[#This Row],[AFC POD]],PUFList,1,FALSE)),""),"Y")</f>
        <v/>
      </c>
    </row>
    <row r="286" spans="1:4" ht="12.75">
      <c r="A286" t="s">
        <v>1513</v>
      </c>
      <c r="B286">
        <v>40261</v>
      </c>
      <c r="C286">
        <v>40261</v>
      </c>
      <c r="D286" t="str">
        <f>_xlfn.IFERROR(IF(OR(VLOOKUP(PPUList[[#This Row],[AFC POR]],PUFList,1,FALSE),VLOOKUP(PPUList[[#This Row],[AFC POD]],PUFList,1,FALSE)),""),"Y")</f>
        <v/>
      </c>
    </row>
    <row r="287" spans="1:4" ht="12.75">
      <c r="A287" t="s">
        <v>1514</v>
      </c>
      <c r="B287">
        <v>40261</v>
      </c>
      <c r="C287">
        <v>40261</v>
      </c>
      <c r="D287" t="str">
        <f>_xlfn.IFERROR(IF(OR(VLOOKUP(PPUList[[#This Row],[AFC POR]],PUFList,1,FALSE),VLOOKUP(PPUList[[#This Row],[AFC POD]],PUFList,1,FALSE)),""),"Y")</f>
        <v/>
      </c>
    </row>
    <row r="288" spans="1:4" ht="12.75">
      <c r="A288" t="s">
        <v>1515</v>
      </c>
      <c r="B288">
        <v>40261</v>
      </c>
      <c r="C288">
        <v>40261</v>
      </c>
      <c r="D288" t="str">
        <f>_xlfn.IFERROR(IF(OR(VLOOKUP(PPUList[[#This Row],[AFC POR]],PUFList,1,FALSE),VLOOKUP(PPUList[[#This Row],[AFC POD]],PUFList,1,FALSE)),""),"Y")</f>
        <v/>
      </c>
    </row>
    <row r="289" spans="1:4" ht="12.75">
      <c r="A289" t="s">
        <v>1516</v>
      </c>
      <c r="B289">
        <v>40433</v>
      </c>
      <c r="C289">
        <v>40433</v>
      </c>
      <c r="D289" t="str">
        <f>_xlfn.IFERROR(IF(OR(VLOOKUP(PPUList[[#This Row],[AFC POR]],PUFList,1,FALSE),VLOOKUP(PPUList[[#This Row],[AFC POD]],PUFList,1,FALSE)),""),"Y")</f>
        <v/>
      </c>
    </row>
    <row r="290" spans="1:4" ht="12.75">
      <c r="A290" t="s">
        <v>1517</v>
      </c>
      <c r="B290">
        <v>40433</v>
      </c>
      <c r="C290">
        <v>40433</v>
      </c>
      <c r="D290" t="str">
        <f>_xlfn.IFERROR(IF(OR(VLOOKUP(PPUList[[#This Row],[AFC POR]],PUFList,1,FALSE),VLOOKUP(PPUList[[#This Row],[AFC POD]],PUFList,1,FALSE)),""),"Y")</f>
        <v/>
      </c>
    </row>
    <row r="291" spans="1:4" ht="12.75">
      <c r="A291" t="s">
        <v>1518</v>
      </c>
      <c r="B291">
        <v>41129</v>
      </c>
      <c r="C291">
        <v>41129</v>
      </c>
      <c r="D291" t="str">
        <f>_xlfn.IFERROR(IF(OR(VLOOKUP(PPUList[[#This Row],[AFC POR]],PUFList,1,FALSE),VLOOKUP(PPUList[[#This Row],[AFC POD]],PUFList,1,FALSE)),""),"Y")</f>
        <v/>
      </c>
    </row>
    <row r="292" spans="1:4" ht="12.75">
      <c r="A292" t="s">
        <v>1519</v>
      </c>
      <c r="B292">
        <v>41129</v>
      </c>
      <c r="C292">
        <v>41129</v>
      </c>
      <c r="D292" t="str">
        <f>_xlfn.IFERROR(IF(OR(VLOOKUP(PPUList[[#This Row],[AFC POR]],PUFList,1,FALSE),VLOOKUP(PPUList[[#This Row],[AFC POD]],PUFList,1,FALSE)),""),"Y")</f>
        <v/>
      </c>
    </row>
    <row r="293" spans="1:4" ht="12.75">
      <c r="A293" t="s">
        <v>1520</v>
      </c>
      <c r="B293">
        <v>43545</v>
      </c>
      <c r="C293">
        <v>43545</v>
      </c>
      <c r="D293" t="str">
        <f>_xlfn.IFERROR(IF(OR(VLOOKUP(PPUList[[#This Row],[AFC POR]],PUFList,1,FALSE),VLOOKUP(PPUList[[#This Row],[AFC POD]],PUFList,1,FALSE)),""),"Y")</f>
        <v/>
      </c>
    </row>
    <row r="294" spans="1:4" ht="12.75">
      <c r="A294" t="s">
        <v>1521</v>
      </c>
      <c r="B294">
        <v>43545</v>
      </c>
      <c r="C294">
        <v>43545</v>
      </c>
      <c r="D294" t="str">
        <f>_xlfn.IFERROR(IF(OR(VLOOKUP(PPUList[[#This Row],[AFC POR]],PUFList,1,FALSE),VLOOKUP(PPUList[[#This Row],[AFC POD]],PUFList,1,FALSE)),""),"Y")</f>
        <v/>
      </c>
    </row>
    <row r="295" spans="1:4" ht="12.75">
      <c r="A295" t="s">
        <v>1522</v>
      </c>
      <c r="B295">
        <v>40261</v>
      </c>
      <c r="C295">
        <v>40261</v>
      </c>
      <c r="D295" t="str">
        <f>_xlfn.IFERROR(IF(OR(VLOOKUP(PPUList[[#This Row],[AFC POR]],PUFList,1,FALSE),VLOOKUP(PPUList[[#This Row],[AFC POD]],PUFList,1,FALSE)),""),"Y")</f>
        <v/>
      </c>
    </row>
    <row r="296" spans="1:4" ht="12.75">
      <c r="A296" t="s">
        <v>1523</v>
      </c>
      <c r="B296">
        <v>40341</v>
      </c>
      <c r="C296">
        <v>40341</v>
      </c>
      <c r="D296" t="str">
        <f>_xlfn.IFERROR(IF(OR(VLOOKUP(PPUList[[#This Row],[AFC POR]],PUFList,1,FALSE),VLOOKUP(PPUList[[#This Row],[AFC POD]],PUFList,1,FALSE)),""),"Y")</f>
        <v/>
      </c>
    </row>
    <row r="297" spans="1:4" ht="12.75">
      <c r="A297" t="s">
        <v>1524</v>
      </c>
      <c r="B297">
        <v>40061</v>
      </c>
      <c r="C297">
        <v>40061</v>
      </c>
      <c r="D297" t="str">
        <f>_xlfn.IFERROR(IF(OR(VLOOKUP(PPUList[[#This Row],[AFC POR]],PUFList,1,FALSE),VLOOKUP(PPUList[[#This Row],[AFC POD]],PUFList,1,FALSE)),""),"Y")</f>
        <v/>
      </c>
    </row>
    <row r="298" spans="1:4" ht="12.75">
      <c r="A298" t="s">
        <v>1525</v>
      </c>
      <c r="B298">
        <v>40061</v>
      </c>
      <c r="C298">
        <v>40061</v>
      </c>
      <c r="D298" t="str">
        <f>_xlfn.IFERROR(IF(OR(VLOOKUP(PPUList[[#This Row],[AFC POR]],PUFList,1,FALSE),VLOOKUP(PPUList[[#This Row],[AFC POD]],PUFList,1,FALSE)),""),"Y")</f>
        <v/>
      </c>
    </row>
    <row r="299" spans="1:4" ht="12.75">
      <c r="A299" t="s">
        <v>1526</v>
      </c>
      <c r="B299">
        <v>357</v>
      </c>
      <c r="C299">
        <v>357</v>
      </c>
      <c r="D299" t="str">
        <f>_xlfn.IFERROR(IF(OR(VLOOKUP(PPUList[[#This Row],[AFC POR]],PUFList,1,FALSE),VLOOKUP(PPUList[[#This Row],[AFC POD]],PUFList,1,FALSE)),""),"Y")</f>
        <v/>
      </c>
    </row>
    <row r="300" spans="1:4" ht="12.75">
      <c r="A300" t="s">
        <v>1527</v>
      </c>
      <c r="B300">
        <v>41071</v>
      </c>
      <c r="C300">
        <v>41071</v>
      </c>
      <c r="D300" t="str">
        <f>_xlfn.IFERROR(IF(OR(VLOOKUP(PPUList[[#This Row],[AFC POR]],PUFList,1,FALSE),VLOOKUP(PPUList[[#This Row],[AFC POD]],PUFList,1,FALSE)),""),"Y")</f>
        <v/>
      </c>
    </row>
    <row r="301" spans="1:4" ht="12.75">
      <c r="A301" t="s">
        <v>1528</v>
      </c>
      <c r="B301">
        <v>41129</v>
      </c>
      <c r="C301">
        <v>41129</v>
      </c>
      <c r="D301" t="str">
        <f>_xlfn.IFERROR(IF(OR(VLOOKUP(PPUList[[#This Row],[AFC POR]],PUFList,1,FALSE),VLOOKUP(PPUList[[#This Row],[AFC POD]],PUFList,1,FALSE)),""),"Y")</f>
        <v/>
      </c>
    </row>
    <row r="302" spans="1:4" ht="12.75">
      <c r="A302" t="s">
        <v>1529</v>
      </c>
      <c r="B302">
        <v>40041</v>
      </c>
      <c r="C302">
        <v>40041</v>
      </c>
      <c r="D302" t="str">
        <f>_xlfn.IFERROR(IF(OR(VLOOKUP(PPUList[[#This Row],[AFC POR]],PUFList,1,FALSE),VLOOKUP(PPUList[[#This Row],[AFC POD]],PUFList,1,FALSE)),""),"Y")</f>
        <v/>
      </c>
    </row>
    <row r="303" spans="1:4" ht="12.75">
      <c r="A303" t="s">
        <v>1530</v>
      </c>
      <c r="B303">
        <v>41258</v>
      </c>
      <c r="C303">
        <v>41258</v>
      </c>
      <c r="D303" t="str">
        <f>_xlfn.IFERROR(IF(OR(VLOOKUP(PPUList[[#This Row],[AFC POR]],PUFList,1,FALSE),VLOOKUP(PPUList[[#This Row],[AFC POD]],PUFList,1,FALSE)),""),"Y")</f>
        <v/>
      </c>
    </row>
    <row r="304" spans="1:4" ht="12.75">
      <c r="A304" t="s">
        <v>1531</v>
      </c>
      <c r="B304">
        <v>41258</v>
      </c>
      <c r="C304">
        <v>41258</v>
      </c>
      <c r="D304" t="str">
        <f>_xlfn.IFERROR(IF(OR(VLOOKUP(PPUList[[#This Row],[AFC POR]],PUFList,1,FALSE),VLOOKUP(PPUList[[#This Row],[AFC POD]],PUFList,1,FALSE)),""),"Y")</f>
        <v/>
      </c>
    </row>
    <row r="305" spans="1:4" ht="12.75">
      <c r="A305" t="s">
        <v>1532</v>
      </c>
      <c r="B305">
        <v>41365</v>
      </c>
      <c r="C305">
        <v>41365</v>
      </c>
      <c r="D305" t="str">
        <f>_xlfn.IFERROR(IF(OR(VLOOKUP(PPUList[[#This Row],[AFC POR]],PUFList,1,FALSE),VLOOKUP(PPUList[[#This Row],[AFC POD]],PUFList,1,FALSE)),""),"Y")</f>
        <v/>
      </c>
    </row>
    <row r="306" spans="1:4" ht="12.75">
      <c r="A306" t="s">
        <v>1533</v>
      </c>
      <c r="B306">
        <v>41365</v>
      </c>
      <c r="C306">
        <v>41365</v>
      </c>
      <c r="D306" t="str">
        <f>_xlfn.IFERROR(IF(OR(VLOOKUP(PPUList[[#This Row],[AFC POR]],PUFList,1,FALSE),VLOOKUP(PPUList[[#This Row],[AFC POD]],PUFList,1,FALSE)),""),"Y")</f>
        <v/>
      </c>
    </row>
    <row r="307" spans="1:4" ht="12.75">
      <c r="A307" t="s">
        <v>1534</v>
      </c>
      <c r="B307">
        <v>40267</v>
      </c>
      <c r="C307">
        <v>40267</v>
      </c>
      <c r="D307" t="str">
        <f>_xlfn.IFERROR(IF(OR(VLOOKUP(PPUList[[#This Row],[AFC POR]],PUFList,1,FALSE),VLOOKUP(PPUList[[#This Row],[AFC POD]],PUFList,1,FALSE)),""),"Y")</f>
        <v/>
      </c>
    </row>
    <row r="308" spans="1:4" ht="12.75">
      <c r="A308" t="s">
        <v>1535</v>
      </c>
      <c r="B308">
        <v>40271</v>
      </c>
      <c r="C308">
        <v>40271</v>
      </c>
      <c r="D308" t="str">
        <f>_xlfn.IFERROR(IF(OR(VLOOKUP(PPUList[[#This Row],[AFC POR]],PUFList,1,FALSE),VLOOKUP(PPUList[[#This Row],[AFC POD]],PUFList,1,FALSE)),""),"Y")</f>
        <v/>
      </c>
    </row>
    <row r="309" spans="1:4" ht="12.75">
      <c r="A309" t="s">
        <v>1536</v>
      </c>
      <c r="B309">
        <v>40271</v>
      </c>
      <c r="C309">
        <v>40271</v>
      </c>
      <c r="D309" t="str">
        <f>_xlfn.IFERROR(IF(OR(VLOOKUP(PPUList[[#This Row],[AFC POR]],PUFList,1,FALSE),VLOOKUP(PPUList[[#This Row],[AFC POD]],PUFList,1,FALSE)),""),"Y")</f>
        <v/>
      </c>
    </row>
    <row r="310" spans="1:4" ht="12.75">
      <c r="A310" t="s">
        <v>1537</v>
      </c>
      <c r="B310">
        <v>40087</v>
      </c>
      <c r="C310">
        <v>40087</v>
      </c>
      <c r="D310" t="str">
        <f>_xlfn.IFERROR(IF(OR(VLOOKUP(PPUList[[#This Row],[AFC POR]],PUFList,1,FALSE),VLOOKUP(PPUList[[#This Row],[AFC POD]],PUFList,1,FALSE)),""),"Y")</f>
        <v/>
      </c>
    </row>
    <row r="311" spans="1:4" ht="12.75">
      <c r="A311" t="s">
        <v>1538</v>
      </c>
      <c r="B311">
        <v>45475</v>
      </c>
      <c r="C311">
        <v>45475</v>
      </c>
      <c r="D311" t="str">
        <f>_xlfn.IFERROR(IF(OR(VLOOKUP(PPUList[[#This Row],[AFC POR]],PUFList,1,FALSE),VLOOKUP(PPUList[[#This Row],[AFC POD]],PUFList,1,FALSE)),""),"Y")</f>
        <v/>
      </c>
    </row>
    <row r="312" spans="1:4" ht="12.75">
      <c r="A312" t="s">
        <v>1539</v>
      </c>
      <c r="B312">
        <v>40025</v>
      </c>
      <c r="C312">
        <v>40025</v>
      </c>
      <c r="D312" t="str">
        <f>_xlfn.IFERROR(IF(OR(VLOOKUP(PPUList[[#This Row],[AFC POR]],PUFList,1,FALSE),VLOOKUP(PPUList[[#This Row],[AFC POD]],PUFList,1,FALSE)),""),"Y")</f>
        <v/>
      </c>
    </row>
    <row r="313" spans="1:4" ht="12.75">
      <c r="A313" t="s">
        <v>1540</v>
      </c>
      <c r="B313">
        <v>40275</v>
      </c>
      <c r="C313">
        <v>40275</v>
      </c>
      <c r="D313" t="str">
        <f>_xlfn.IFERROR(IF(OR(VLOOKUP(PPUList[[#This Row],[AFC POR]],PUFList,1,FALSE),VLOOKUP(PPUList[[#This Row],[AFC POD]],PUFList,1,FALSE)),""),"Y")</f>
        <v/>
      </c>
    </row>
    <row r="314" spans="1:4" ht="12.75">
      <c r="A314" t="s">
        <v>1541</v>
      </c>
      <c r="B314">
        <v>40407</v>
      </c>
      <c r="C314">
        <v>40407</v>
      </c>
      <c r="D314" t="str">
        <f>_xlfn.IFERROR(IF(OR(VLOOKUP(PPUList[[#This Row],[AFC POR]],PUFList,1,FALSE),VLOOKUP(PPUList[[#This Row],[AFC POD]],PUFList,1,FALSE)),""),"Y")</f>
        <v/>
      </c>
    </row>
    <row r="315" spans="1:4" ht="12.75">
      <c r="A315" t="s">
        <v>1542</v>
      </c>
      <c r="B315">
        <v>40407</v>
      </c>
      <c r="C315">
        <v>40407</v>
      </c>
      <c r="D315" t="str">
        <f>_xlfn.IFERROR(IF(OR(VLOOKUP(PPUList[[#This Row],[AFC POR]],PUFList,1,FALSE),VLOOKUP(PPUList[[#This Row],[AFC POD]],PUFList,1,FALSE)),""),"Y")</f>
        <v/>
      </c>
    </row>
    <row r="316" spans="1:4" ht="12.75">
      <c r="A316" t="s">
        <v>1543</v>
      </c>
      <c r="B316">
        <v>40407</v>
      </c>
      <c r="C316">
        <v>40407</v>
      </c>
      <c r="D316" t="str">
        <f>_xlfn.IFERROR(IF(OR(VLOOKUP(PPUList[[#This Row],[AFC POR]],PUFList,1,FALSE),VLOOKUP(PPUList[[#This Row],[AFC POD]],PUFList,1,FALSE)),""),"Y")</f>
        <v/>
      </c>
    </row>
    <row r="317" spans="1:4" ht="12.75">
      <c r="A317" t="s">
        <v>1544</v>
      </c>
      <c r="B317">
        <v>40407</v>
      </c>
      <c r="C317">
        <v>40407</v>
      </c>
      <c r="D317" t="str">
        <f>_xlfn.IFERROR(IF(OR(VLOOKUP(PPUList[[#This Row],[AFC POR]],PUFList,1,FALSE),VLOOKUP(PPUList[[#This Row],[AFC POD]],PUFList,1,FALSE)),""),"Y")</f>
        <v/>
      </c>
    </row>
    <row r="318" spans="1:4" ht="12.75">
      <c r="A318" t="s">
        <v>1545</v>
      </c>
      <c r="B318">
        <v>40551</v>
      </c>
      <c r="C318">
        <v>40551</v>
      </c>
      <c r="D318" t="str">
        <f>_xlfn.IFERROR(IF(OR(VLOOKUP(PPUList[[#This Row],[AFC POR]],PUFList,1,FALSE),VLOOKUP(PPUList[[#This Row],[AFC POD]],PUFList,1,FALSE)),""),"Y")</f>
        <v/>
      </c>
    </row>
    <row r="319" spans="1:4" ht="12.75">
      <c r="A319" t="s">
        <v>1546</v>
      </c>
      <c r="B319">
        <v>40277</v>
      </c>
      <c r="C319">
        <v>40277</v>
      </c>
      <c r="D319" t="str">
        <f>_xlfn.IFERROR(IF(OR(VLOOKUP(PPUList[[#This Row],[AFC POR]],PUFList,1,FALSE),VLOOKUP(PPUList[[#This Row],[AFC POD]],PUFList,1,FALSE)),""),"Y")</f>
        <v/>
      </c>
    </row>
    <row r="320" spans="1:4" ht="12.75">
      <c r="A320" t="s">
        <v>1547</v>
      </c>
      <c r="B320">
        <v>48087</v>
      </c>
      <c r="C320">
        <v>48087</v>
      </c>
      <c r="D320" t="str">
        <f>_xlfn.IFERROR(IF(OR(VLOOKUP(PPUList[[#This Row],[AFC POR]],PUFList,1,FALSE),VLOOKUP(PPUList[[#This Row],[AFC POD]],PUFList,1,FALSE)),""),"Y")</f>
        <v/>
      </c>
    </row>
    <row r="321" spans="1:4" ht="12.75">
      <c r="A321" t="s">
        <v>1548</v>
      </c>
      <c r="B321">
        <v>40281</v>
      </c>
      <c r="C321">
        <v>40281</v>
      </c>
      <c r="D321" t="str">
        <f>_xlfn.IFERROR(IF(OR(VLOOKUP(PPUList[[#This Row],[AFC POR]],PUFList,1,FALSE),VLOOKUP(PPUList[[#This Row],[AFC POD]],PUFList,1,FALSE)),""),"Y")</f>
        <v/>
      </c>
    </row>
    <row r="322" spans="1:4" ht="12.75">
      <c r="A322" t="s">
        <v>1549</v>
      </c>
      <c r="B322">
        <v>40281</v>
      </c>
      <c r="C322">
        <v>40281</v>
      </c>
      <c r="D322" t="str">
        <f>_xlfn.IFERROR(IF(OR(VLOOKUP(PPUList[[#This Row],[AFC POR]],PUFList,1,FALSE),VLOOKUP(PPUList[[#This Row],[AFC POD]],PUFList,1,FALSE)),""),"Y")</f>
        <v/>
      </c>
    </row>
    <row r="323" spans="1:4" ht="12.75">
      <c r="A323" t="s">
        <v>1550</v>
      </c>
      <c r="B323">
        <v>40303</v>
      </c>
      <c r="C323">
        <v>40303</v>
      </c>
      <c r="D323" t="str">
        <f>_xlfn.IFERROR(IF(OR(VLOOKUP(PPUList[[#This Row],[AFC POR]],PUFList,1,FALSE),VLOOKUP(PPUList[[#This Row],[AFC POD]],PUFList,1,FALSE)),""),"Y")</f>
        <v/>
      </c>
    </row>
    <row r="324" spans="1:4" ht="12.75">
      <c r="A324" t="s">
        <v>1551</v>
      </c>
      <c r="B324">
        <v>45093</v>
      </c>
      <c r="C324">
        <v>45093</v>
      </c>
      <c r="D324" t="str">
        <f>_xlfn.IFERROR(IF(OR(VLOOKUP(PPUList[[#This Row],[AFC POR]],PUFList,1,FALSE),VLOOKUP(PPUList[[#This Row],[AFC POD]],PUFList,1,FALSE)),""),"Y")</f>
        <v/>
      </c>
    </row>
    <row r="325" spans="1:4" ht="12.75">
      <c r="A325" t="s">
        <v>1552</v>
      </c>
      <c r="B325">
        <v>40671</v>
      </c>
      <c r="C325">
        <v>40671</v>
      </c>
      <c r="D325" t="str">
        <f>_xlfn.IFERROR(IF(OR(VLOOKUP(PPUList[[#This Row],[AFC POR]],PUFList,1,FALSE),VLOOKUP(PPUList[[#This Row],[AFC POD]],PUFList,1,FALSE)),""),"Y")</f>
        <v/>
      </c>
    </row>
    <row r="326" spans="1:4" ht="12.75">
      <c r="A326" t="s">
        <v>1553</v>
      </c>
      <c r="B326">
        <v>40309</v>
      </c>
      <c r="C326">
        <v>40309</v>
      </c>
      <c r="D326" t="str">
        <f>_xlfn.IFERROR(IF(OR(VLOOKUP(PPUList[[#This Row],[AFC POR]],PUFList,1,FALSE),VLOOKUP(PPUList[[#This Row],[AFC POD]],PUFList,1,FALSE)),""),"Y")</f>
        <v/>
      </c>
    </row>
    <row r="327" spans="1:4" ht="12.75">
      <c r="A327" t="s">
        <v>1554</v>
      </c>
      <c r="B327">
        <v>46609</v>
      </c>
      <c r="C327">
        <v>46609</v>
      </c>
      <c r="D327" t="str">
        <f>_xlfn.IFERROR(IF(OR(VLOOKUP(PPUList[[#This Row],[AFC POR]],PUFList,1,FALSE),VLOOKUP(PPUList[[#This Row],[AFC POD]],PUFList,1,FALSE)),""),"Y")</f>
        <v/>
      </c>
    </row>
    <row r="328" spans="1:4" ht="12.75">
      <c r="A328" t="s">
        <v>1555</v>
      </c>
      <c r="B328">
        <v>40671</v>
      </c>
      <c r="C328">
        <v>40671</v>
      </c>
      <c r="D328" t="str">
        <f>_xlfn.IFERROR(IF(OR(VLOOKUP(PPUList[[#This Row],[AFC POR]],PUFList,1,FALSE),VLOOKUP(PPUList[[#This Row],[AFC POD]],PUFList,1,FALSE)),""),"Y")</f>
        <v/>
      </c>
    </row>
    <row r="329" spans="1:4" ht="12.75">
      <c r="A329" t="s">
        <v>1556</v>
      </c>
      <c r="B329">
        <v>40671</v>
      </c>
      <c r="C329">
        <v>40671</v>
      </c>
      <c r="D329" t="str">
        <f>_xlfn.IFERROR(IF(OR(VLOOKUP(PPUList[[#This Row],[AFC POR]],PUFList,1,FALSE),VLOOKUP(PPUList[[#This Row],[AFC POD]],PUFList,1,FALSE)),""),"Y")</f>
        <v/>
      </c>
    </row>
    <row r="330" spans="1:4" ht="12.75">
      <c r="A330" t="s">
        <v>1557</v>
      </c>
      <c r="B330">
        <v>43123</v>
      </c>
      <c r="C330">
        <v>43123</v>
      </c>
      <c r="D330" t="str">
        <f>_xlfn.IFERROR(IF(OR(VLOOKUP(PPUList[[#This Row],[AFC POR]],PUFList,1,FALSE),VLOOKUP(PPUList[[#This Row],[AFC POD]],PUFList,1,FALSE)),""),"Y")</f>
        <v/>
      </c>
    </row>
    <row r="331" spans="1:4" ht="12.75">
      <c r="A331" t="s">
        <v>1558</v>
      </c>
      <c r="B331">
        <v>43123</v>
      </c>
      <c r="C331">
        <v>43123</v>
      </c>
      <c r="D331" t="str">
        <f>_xlfn.IFERROR(IF(OR(VLOOKUP(PPUList[[#This Row],[AFC POR]],PUFList,1,FALSE),VLOOKUP(PPUList[[#This Row],[AFC POD]],PUFList,1,FALSE)),""),"Y")</f>
        <v/>
      </c>
    </row>
    <row r="332" spans="1:4" ht="12.75">
      <c r="A332" t="s">
        <v>1559</v>
      </c>
      <c r="B332">
        <v>43123</v>
      </c>
      <c r="C332">
        <v>43123</v>
      </c>
      <c r="D332" t="str">
        <f>_xlfn.IFERROR(IF(OR(VLOOKUP(PPUList[[#This Row],[AFC POR]],PUFList,1,FALSE),VLOOKUP(PPUList[[#This Row],[AFC POD]],PUFList,1,FALSE)),""),"Y")</f>
        <v/>
      </c>
    </row>
    <row r="333" spans="1:4" ht="12.75">
      <c r="A333" t="s">
        <v>1560</v>
      </c>
      <c r="B333">
        <v>43123</v>
      </c>
      <c r="C333">
        <v>43123</v>
      </c>
      <c r="D333" t="str">
        <f>_xlfn.IFERROR(IF(OR(VLOOKUP(PPUList[[#This Row],[AFC POR]],PUFList,1,FALSE),VLOOKUP(PPUList[[#This Row],[AFC POD]],PUFList,1,FALSE)),""),"Y")</f>
        <v/>
      </c>
    </row>
    <row r="334" spans="1:4" ht="12.75">
      <c r="A334" t="s">
        <v>1561</v>
      </c>
      <c r="B334">
        <v>48091</v>
      </c>
      <c r="C334">
        <v>48091</v>
      </c>
      <c r="D334" t="str">
        <f>_xlfn.IFERROR(IF(OR(VLOOKUP(PPUList[[#This Row],[AFC POR]],PUFList,1,FALSE),VLOOKUP(PPUList[[#This Row],[AFC POD]],PUFList,1,FALSE)),""),"Y")</f>
        <v/>
      </c>
    </row>
    <row r="335" spans="1:4" ht="12.75">
      <c r="A335" t="s">
        <v>1562</v>
      </c>
      <c r="B335">
        <v>40311</v>
      </c>
      <c r="C335">
        <v>40311</v>
      </c>
      <c r="D335" t="str">
        <f>_xlfn.IFERROR(IF(OR(VLOOKUP(PPUList[[#This Row],[AFC POR]],PUFList,1,FALSE),VLOOKUP(PPUList[[#This Row],[AFC POD]],PUFList,1,FALSE)),""),"Y")</f>
        <v/>
      </c>
    </row>
    <row r="336" spans="1:4" ht="12.75">
      <c r="A336" t="s">
        <v>1563</v>
      </c>
      <c r="B336">
        <v>47023</v>
      </c>
      <c r="C336">
        <v>47023</v>
      </c>
      <c r="D336" t="str">
        <f>_xlfn.IFERROR(IF(OR(VLOOKUP(PPUList[[#This Row],[AFC POR]],PUFList,1,FALSE),VLOOKUP(PPUList[[#This Row],[AFC POD]],PUFList,1,FALSE)),""),"Y")</f>
        <v/>
      </c>
    </row>
    <row r="337" spans="1:4" ht="12.75">
      <c r="A337" t="s">
        <v>1564</v>
      </c>
      <c r="B337">
        <v>40281</v>
      </c>
      <c r="C337">
        <v>40281</v>
      </c>
      <c r="D337" t="str">
        <f>_xlfn.IFERROR(IF(OR(VLOOKUP(PPUList[[#This Row],[AFC POR]],PUFList,1,FALSE),VLOOKUP(PPUList[[#This Row],[AFC POD]],PUFList,1,FALSE)),""),"Y")</f>
        <v/>
      </c>
    </row>
    <row r="338" spans="1:4" ht="12.75">
      <c r="A338" t="s">
        <v>1565</v>
      </c>
      <c r="B338">
        <v>40321</v>
      </c>
      <c r="C338">
        <v>40321</v>
      </c>
      <c r="D338" t="str">
        <f>_xlfn.IFERROR(IF(OR(VLOOKUP(PPUList[[#This Row],[AFC POR]],PUFList,1,FALSE),VLOOKUP(PPUList[[#This Row],[AFC POD]],PUFList,1,FALSE)),""),"Y")</f>
        <v/>
      </c>
    </row>
    <row r="339" spans="1:4" ht="12.75">
      <c r="A339" t="s">
        <v>1566</v>
      </c>
      <c r="B339">
        <v>40321</v>
      </c>
      <c r="C339">
        <v>40321</v>
      </c>
      <c r="D339" t="str">
        <f>_xlfn.IFERROR(IF(OR(VLOOKUP(PPUList[[#This Row],[AFC POR]],PUFList,1,FALSE),VLOOKUP(PPUList[[#This Row],[AFC POD]],PUFList,1,FALSE)),""),"Y")</f>
        <v/>
      </c>
    </row>
    <row r="340" spans="1:4" ht="12.75">
      <c r="A340" t="s">
        <v>1567</v>
      </c>
      <c r="B340">
        <v>40321</v>
      </c>
      <c r="C340">
        <v>40321</v>
      </c>
      <c r="D340" t="str">
        <f>_xlfn.IFERROR(IF(OR(VLOOKUP(PPUList[[#This Row],[AFC POR]],PUFList,1,FALSE),VLOOKUP(PPUList[[#This Row],[AFC POD]],PUFList,1,FALSE)),""),"Y")</f>
        <v/>
      </c>
    </row>
    <row r="341" spans="1:4" ht="12.75">
      <c r="A341" t="s">
        <v>1568</v>
      </c>
      <c r="B341">
        <v>40049</v>
      </c>
      <c r="C341">
        <v>40049</v>
      </c>
      <c r="D341" t="str">
        <f>_xlfn.IFERROR(IF(OR(VLOOKUP(PPUList[[#This Row],[AFC POR]],PUFList,1,FALSE),VLOOKUP(PPUList[[#This Row],[AFC POD]],PUFList,1,FALSE)),""),"Y")</f>
        <v/>
      </c>
    </row>
    <row r="342" spans="1:4" ht="12.75">
      <c r="A342" t="s">
        <v>1569</v>
      </c>
      <c r="B342">
        <v>40821</v>
      </c>
      <c r="C342">
        <v>40821</v>
      </c>
      <c r="D342" t="str">
        <f>_xlfn.IFERROR(IF(OR(VLOOKUP(PPUList[[#This Row],[AFC POR]],PUFList,1,FALSE),VLOOKUP(PPUList[[#This Row],[AFC POD]],PUFList,1,FALSE)),""),"Y")</f>
        <v/>
      </c>
    </row>
    <row r="343" spans="1:4" ht="12.75">
      <c r="A343" t="s">
        <v>1570</v>
      </c>
      <c r="B343">
        <v>40821</v>
      </c>
      <c r="C343">
        <v>40821</v>
      </c>
      <c r="D343" t="str">
        <f>_xlfn.IFERROR(IF(OR(VLOOKUP(PPUList[[#This Row],[AFC POR]],PUFList,1,FALSE),VLOOKUP(PPUList[[#This Row],[AFC POD]],PUFList,1,FALSE)),""),"Y")</f>
        <v/>
      </c>
    </row>
    <row r="344" spans="1:4" ht="12.75">
      <c r="A344" t="s">
        <v>1572</v>
      </c>
      <c r="B344">
        <v>45075</v>
      </c>
      <c r="C344">
        <v>45075</v>
      </c>
      <c r="D344" t="str">
        <f>_xlfn.IFERROR(IF(OR(VLOOKUP(PPUList[[#This Row],[AFC POR]],PUFList,1,FALSE),VLOOKUP(PPUList[[#This Row],[AFC POD]],PUFList,1,FALSE)),""),"Y")</f>
        <v/>
      </c>
    </row>
    <row r="345" spans="1:4" ht="12.75">
      <c r="A345" t="s">
        <v>1573</v>
      </c>
      <c r="B345">
        <v>45075</v>
      </c>
      <c r="C345">
        <v>45075</v>
      </c>
      <c r="D345" t="str">
        <f>_xlfn.IFERROR(IF(OR(VLOOKUP(PPUList[[#This Row],[AFC POR]],PUFList,1,FALSE),VLOOKUP(PPUList[[#This Row],[AFC POD]],PUFList,1,FALSE)),""),"Y")</f>
        <v/>
      </c>
    </row>
    <row r="346" spans="1:4" ht="12.75">
      <c r="A346" t="s">
        <v>1574</v>
      </c>
      <c r="B346">
        <v>45075</v>
      </c>
      <c r="C346">
        <v>45075</v>
      </c>
      <c r="D346" t="str">
        <f>_xlfn.IFERROR(IF(OR(VLOOKUP(PPUList[[#This Row],[AFC POR]],PUFList,1,FALSE),VLOOKUP(PPUList[[#This Row],[AFC POD]],PUFList,1,FALSE)),""),"Y")</f>
        <v/>
      </c>
    </row>
    <row r="347" spans="1:4" ht="12.75">
      <c r="A347" t="s">
        <v>1575</v>
      </c>
      <c r="B347">
        <v>403330</v>
      </c>
      <c r="C347">
        <v>403330</v>
      </c>
      <c r="D347" t="str">
        <f>_xlfn.IFERROR(IF(OR(VLOOKUP(PPUList[[#This Row],[AFC POR]],PUFList,1,FALSE),VLOOKUP(PPUList[[#This Row],[AFC POD]],PUFList,1,FALSE)),""),"Y")</f>
        <v/>
      </c>
    </row>
    <row r="348" spans="1:4" ht="12.75">
      <c r="A348" t="s">
        <v>1576</v>
      </c>
      <c r="B348">
        <v>40335</v>
      </c>
      <c r="C348">
        <v>40335</v>
      </c>
      <c r="D348" t="str">
        <f>_xlfn.IFERROR(IF(OR(VLOOKUP(PPUList[[#This Row],[AFC POR]],PUFList,1,FALSE),VLOOKUP(PPUList[[#This Row],[AFC POD]],PUFList,1,FALSE)),""),"Y")</f>
        <v/>
      </c>
    </row>
    <row r="349" spans="1:4" ht="12.75">
      <c r="A349" t="s">
        <v>1577</v>
      </c>
      <c r="B349">
        <v>45079</v>
      </c>
      <c r="C349">
        <v>45079</v>
      </c>
      <c r="D349" t="str">
        <f>_xlfn.IFERROR(IF(OR(VLOOKUP(PPUList[[#This Row],[AFC POR]],PUFList,1,FALSE),VLOOKUP(PPUList[[#This Row],[AFC POD]],PUFList,1,FALSE)),""),"Y")</f>
        <v/>
      </c>
    </row>
    <row r="350" spans="1:4" ht="12.75">
      <c r="A350" t="s">
        <v>1578</v>
      </c>
      <c r="B350">
        <v>40621</v>
      </c>
      <c r="C350">
        <v>40621</v>
      </c>
      <c r="D350" t="str">
        <f>_xlfn.IFERROR(IF(OR(VLOOKUP(PPUList[[#This Row],[AFC POR]],PUFList,1,FALSE),VLOOKUP(PPUList[[#This Row],[AFC POD]],PUFList,1,FALSE)),""),"Y")</f>
        <v/>
      </c>
    </row>
    <row r="351" spans="1:4" ht="12.75">
      <c r="A351" t="s">
        <v>1579</v>
      </c>
      <c r="B351">
        <v>40621</v>
      </c>
      <c r="C351">
        <v>40621</v>
      </c>
      <c r="D351" t="str">
        <f>_xlfn.IFERROR(IF(OR(VLOOKUP(PPUList[[#This Row],[AFC POR]],PUFList,1,FALSE),VLOOKUP(PPUList[[#This Row],[AFC POD]],PUFList,1,FALSE)),""),"Y")</f>
        <v/>
      </c>
    </row>
    <row r="352" spans="1:4" ht="12.75">
      <c r="A352" t="s">
        <v>1580</v>
      </c>
      <c r="B352">
        <v>40337</v>
      </c>
      <c r="C352">
        <v>40337</v>
      </c>
      <c r="D352" t="str">
        <f>_xlfn.IFERROR(IF(OR(VLOOKUP(PPUList[[#This Row],[AFC POR]],PUFList,1,FALSE),VLOOKUP(PPUList[[#This Row],[AFC POD]],PUFList,1,FALSE)),""),"Y")</f>
        <v/>
      </c>
    </row>
    <row r="353" spans="1:4" ht="12.75">
      <c r="A353" t="s">
        <v>1581</v>
      </c>
      <c r="B353">
        <v>40337</v>
      </c>
      <c r="C353">
        <v>40337</v>
      </c>
      <c r="D353" t="str">
        <f>_xlfn.IFERROR(IF(OR(VLOOKUP(PPUList[[#This Row],[AFC POR]],PUFList,1,FALSE),VLOOKUP(PPUList[[#This Row],[AFC POD]],PUFList,1,FALSE)),""),"Y")</f>
        <v/>
      </c>
    </row>
    <row r="354" spans="1:4" ht="12.75">
      <c r="A354" t="s">
        <v>1582</v>
      </c>
      <c r="B354">
        <v>40339</v>
      </c>
      <c r="C354">
        <v>40339</v>
      </c>
      <c r="D354" t="str">
        <f>_xlfn.IFERROR(IF(OR(VLOOKUP(PPUList[[#This Row],[AFC POR]],PUFList,1,FALSE),VLOOKUP(PPUList[[#This Row],[AFC POD]],PUFList,1,FALSE)),""),"Y")</f>
        <v/>
      </c>
    </row>
    <row r="355" spans="1:4" ht="12.75">
      <c r="A355" t="s">
        <v>1583</v>
      </c>
      <c r="B355">
        <v>40457</v>
      </c>
      <c r="C355">
        <v>40457</v>
      </c>
      <c r="D355" t="str">
        <f>_xlfn.IFERROR(IF(OR(VLOOKUP(PPUList[[#This Row],[AFC POR]],PUFList,1,FALSE),VLOOKUP(PPUList[[#This Row],[AFC POD]],PUFList,1,FALSE)),""),"Y")</f>
        <v/>
      </c>
    </row>
    <row r="356" spans="1:4" ht="12.75">
      <c r="A356" t="s">
        <v>1584</v>
      </c>
      <c r="B356">
        <v>40341</v>
      </c>
      <c r="C356">
        <v>40341</v>
      </c>
      <c r="D356" t="str">
        <f>_xlfn.IFERROR(IF(OR(VLOOKUP(PPUList[[#This Row],[AFC POR]],PUFList,1,FALSE),VLOOKUP(PPUList[[#This Row],[AFC POD]],PUFList,1,FALSE)),""),"Y")</f>
        <v/>
      </c>
    </row>
    <row r="357" spans="1:4" ht="12.75">
      <c r="A357" t="s">
        <v>1585</v>
      </c>
      <c r="B357">
        <v>40343</v>
      </c>
      <c r="C357">
        <v>40343</v>
      </c>
      <c r="D357" t="str">
        <f>_xlfn.IFERROR(IF(OR(VLOOKUP(PPUList[[#This Row],[AFC POR]],PUFList,1,FALSE),VLOOKUP(PPUList[[#This Row],[AFC POD]],PUFList,1,FALSE)),""),"Y")</f>
        <v/>
      </c>
    </row>
    <row r="358" spans="1:4" ht="12.75">
      <c r="A358" t="s">
        <v>1586</v>
      </c>
      <c r="B358">
        <v>40343</v>
      </c>
      <c r="C358">
        <v>40343</v>
      </c>
      <c r="D358" t="str">
        <f>_xlfn.IFERROR(IF(OR(VLOOKUP(PPUList[[#This Row],[AFC POR]],PUFList,1,FALSE),VLOOKUP(PPUList[[#This Row],[AFC POD]],PUFList,1,FALSE)),""),"Y")</f>
        <v/>
      </c>
    </row>
    <row r="359" spans="1:4" ht="12.75">
      <c r="A359" t="s">
        <v>1587</v>
      </c>
      <c r="B359">
        <v>40341</v>
      </c>
      <c r="C359">
        <v>40341</v>
      </c>
      <c r="D359" t="str">
        <f>_xlfn.IFERROR(IF(OR(VLOOKUP(PPUList[[#This Row],[AFC POR]],PUFList,1,FALSE),VLOOKUP(PPUList[[#This Row],[AFC POD]],PUFList,1,FALSE)),""),"Y")</f>
        <v/>
      </c>
    </row>
    <row r="360" spans="1:4" ht="12.75">
      <c r="A360" t="s">
        <v>1588</v>
      </c>
      <c r="B360">
        <v>40341</v>
      </c>
      <c r="C360">
        <v>40341</v>
      </c>
      <c r="D360" t="str">
        <f>_xlfn.IFERROR(IF(OR(VLOOKUP(PPUList[[#This Row],[AFC POR]],PUFList,1,FALSE),VLOOKUP(PPUList[[#This Row],[AFC POD]],PUFList,1,FALSE)),""),"Y")</f>
        <v/>
      </c>
    </row>
    <row r="361" spans="1:4" ht="12.75">
      <c r="A361" t="s">
        <v>1589</v>
      </c>
      <c r="B361">
        <v>40341</v>
      </c>
      <c r="C361">
        <v>40341</v>
      </c>
      <c r="D361" t="str">
        <f>_xlfn.IFERROR(IF(OR(VLOOKUP(PPUList[[#This Row],[AFC POR]],PUFList,1,FALSE),VLOOKUP(PPUList[[#This Row],[AFC POD]],PUFList,1,FALSE)),""),"Y")</f>
        <v/>
      </c>
    </row>
    <row r="362" spans="1:4" ht="12.75">
      <c r="A362" t="s">
        <v>1590</v>
      </c>
      <c r="B362">
        <v>40341</v>
      </c>
      <c r="C362">
        <v>40341</v>
      </c>
      <c r="D362" t="str">
        <f>_xlfn.IFERROR(IF(OR(VLOOKUP(PPUList[[#This Row],[AFC POR]],PUFList,1,FALSE),VLOOKUP(PPUList[[#This Row],[AFC POD]],PUFList,1,FALSE)),""),"Y")</f>
        <v/>
      </c>
    </row>
    <row r="363" spans="1:4" ht="12.75">
      <c r="A363" t="s">
        <v>1591</v>
      </c>
      <c r="B363">
        <v>40621</v>
      </c>
      <c r="C363">
        <v>40621</v>
      </c>
      <c r="D363" t="str">
        <f>_xlfn.IFERROR(IF(OR(VLOOKUP(PPUList[[#This Row],[AFC POR]],PUFList,1,FALSE),VLOOKUP(PPUList[[#This Row],[AFC POD]],PUFList,1,FALSE)),""),"Y")</f>
        <v/>
      </c>
    </row>
    <row r="364" spans="1:4" ht="12.75">
      <c r="A364" t="s">
        <v>1592</v>
      </c>
      <c r="B364">
        <v>40347</v>
      </c>
      <c r="C364">
        <v>40347</v>
      </c>
      <c r="D364" t="str">
        <f>_xlfn.IFERROR(IF(OR(VLOOKUP(PPUList[[#This Row],[AFC POR]],PUFList,1,FALSE),VLOOKUP(PPUList[[#This Row],[AFC POD]],PUFList,1,FALSE)),""),"Y")</f>
        <v/>
      </c>
    </row>
    <row r="365" spans="1:4" ht="12.75">
      <c r="A365" t="s">
        <v>1593</v>
      </c>
      <c r="B365">
        <v>47031</v>
      </c>
      <c r="C365">
        <v>47031</v>
      </c>
      <c r="D365" t="str">
        <f>_xlfn.IFERROR(IF(OR(VLOOKUP(PPUList[[#This Row],[AFC POR]],PUFList,1,FALSE),VLOOKUP(PPUList[[#This Row],[AFC POD]],PUFList,1,FALSE)),""),"Y")</f>
        <v/>
      </c>
    </row>
    <row r="366" spans="1:4" ht="12.75">
      <c r="A366" t="s">
        <v>1594</v>
      </c>
      <c r="B366">
        <v>47027</v>
      </c>
      <c r="C366">
        <v>47027</v>
      </c>
      <c r="D366" t="str">
        <f>_xlfn.IFERROR(IF(OR(VLOOKUP(PPUList[[#This Row],[AFC POR]],PUFList,1,FALSE),VLOOKUP(PPUList[[#This Row],[AFC POD]],PUFList,1,FALSE)),""),"Y")</f>
        <v/>
      </c>
    </row>
    <row r="367" spans="1:4" ht="12.75">
      <c r="A367" t="s">
        <v>1595</v>
      </c>
      <c r="B367">
        <v>43435</v>
      </c>
      <c r="C367">
        <v>43435</v>
      </c>
      <c r="D367" t="str">
        <f>_xlfn.IFERROR(IF(OR(VLOOKUP(PPUList[[#This Row],[AFC POR]],PUFList,1,FALSE),VLOOKUP(PPUList[[#This Row],[AFC POD]],PUFList,1,FALSE)),""),"Y")</f>
        <v/>
      </c>
    </row>
    <row r="368" spans="1:4" ht="12.75">
      <c r="A368" t="s">
        <v>1596</v>
      </c>
      <c r="B368">
        <v>46219</v>
      </c>
      <c r="C368">
        <v>46219</v>
      </c>
      <c r="D368" t="str">
        <f>_xlfn.IFERROR(IF(OR(VLOOKUP(PPUList[[#This Row],[AFC POR]],PUFList,1,FALSE),VLOOKUP(PPUList[[#This Row],[AFC POD]],PUFList,1,FALSE)),""),"Y")</f>
        <v/>
      </c>
    </row>
    <row r="369" spans="1:4" ht="12.75">
      <c r="A369" t="s">
        <v>1597</v>
      </c>
      <c r="B369">
        <v>40457</v>
      </c>
      <c r="C369">
        <v>40457</v>
      </c>
      <c r="D369" t="str">
        <f>_xlfn.IFERROR(IF(OR(VLOOKUP(PPUList[[#This Row],[AFC POR]],PUFList,1,FALSE),VLOOKUP(PPUList[[#This Row],[AFC POD]],PUFList,1,FALSE)),""),"Y")</f>
        <v/>
      </c>
    </row>
    <row r="370" spans="1:4" ht="12.75">
      <c r="A370" t="s">
        <v>1598</v>
      </c>
      <c r="B370">
        <v>40457</v>
      </c>
      <c r="C370">
        <v>40457</v>
      </c>
      <c r="D370" t="str">
        <f>_xlfn.IFERROR(IF(OR(VLOOKUP(PPUList[[#This Row],[AFC POR]],PUFList,1,FALSE),VLOOKUP(PPUList[[#This Row],[AFC POD]],PUFList,1,FALSE)),""),"Y")</f>
        <v/>
      </c>
    </row>
    <row r="371" spans="1:4" ht="12.75">
      <c r="A371" t="s">
        <v>1599</v>
      </c>
      <c r="B371">
        <v>40217</v>
      </c>
      <c r="C371">
        <v>40217</v>
      </c>
      <c r="D371" t="str">
        <f>_xlfn.IFERROR(IF(OR(VLOOKUP(PPUList[[#This Row],[AFC POR]],PUFList,1,FALSE),VLOOKUP(PPUList[[#This Row],[AFC POD]],PUFList,1,FALSE)),""),"Y")</f>
        <v/>
      </c>
    </row>
    <row r="372" spans="1:4" ht="12.75">
      <c r="A372" t="s">
        <v>1600</v>
      </c>
      <c r="B372">
        <v>40621</v>
      </c>
      <c r="C372">
        <v>40621</v>
      </c>
      <c r="D372" t="str">
        <f>_xlfn.IFERROR(IF(OR(VLOOKUP(PPUList[[#This Row],[AFC POR]],PUFList,1,FALSE),VLOOKUP(PPUList[[#This Row],[AFC POD]],PUFList,1,FALSE)),""),"Y")</f>
        <v/>
      </c>
    </row>
    <row r="373" spans="1:4" ht="12.75">
      <c r="A373" t="s">
        <v>1601</v>
      </c>
      <c r="B373">
        <v>40348</v>
      </c>
      <c r="C373">
        <v>40348</v>
      </c>
      <c r="D373" t="str">
        <f>_xlfn.IFERROR(IF(OR(VLOOKUP(PPUList[[#This Row],[AFC POR]],PUFList,1,FALSE),VLOOKUP(PPUList[[#This Row],[AFC POD]],PUFList,1,FALSE)),""),"Y")</f>
        <v/>
      </c>
    </row>
    <row r="374" spans="1:4" ht="12.75">
      <c r="A374" t="s">
        <v>1602</v>
      </c>
      <c r="B374">
        <v>41347</v>
      </c>
      <c r="C374">
        <v>41347</v>
      </c>
      <c r="D374" t="str">
        <f>_xlfn.IFERROR(IF(OR(VLOOKUP(PPUList[[#This Row],[AFC POR]],PUFList,1,FALSE),VLOOKUP(PPUList[[#This Row],[AFC POD]],PUFList,1,FALSE)),""),"Y")</f>
        <v/>
      </c>
    </row>
    <row r="375" spans="1:4" ht="12.75">
      <c r="A375" t="s">
        <v>1603</v>
      </c>
      <c r="B375">
        <v>47287</v>
      </c>
      <c r="C375">
        <v>47287</v>
      </c>
      <c r="D375" t="str">
        <f>_xlfn.IFERROR(IF(OR(VLOOKUP(PPUList[[#This Row],[AFC POR]],PUFList,1,FALSE),VLOOKUP(PPUList[[#This Row],[AFC POD]],PUFList,1,FALSE)),""),"Y")</f>
        <v/>
      </c>
    </row>
    <row r="376" spans="1:4" ht="12.75">
      <c r="A376" t="s">
        <v>1604</v>
      </c>
      <c r="B376">
        <v>40351</v>
      </c>
      <c r="C376">
        <v>40351</v>
      </c>
      <c r="D376" t="str">
        <f>_xlfn.IFERROR(IF(OR(VLOOKUP(PPUList[[#This Row],[AFC POR]],PUFList,1,FALSE),VLOOKUP(PPUList[[#This Row],[AFC POD]],PUFList,1,FALSE)),""),"Y")</f>
        <v/>
      </c>
    </row>
    <row r="377" spans="1:4" ht="12.75">
      <c r="A377" t="s">
        <v>1605</v>
      </c>
      <c r="B377">
        <v>41059</v>
      </c>
      <c r="C377">
        <v>41059</v>
      </c>
      <c r="D377" t="str">
        <f>_xlfn.IFERROR(IF(OR(VLOOKUP(PPUList[[#This Row],[AFC POR]],PUFList,1,FALSE),VLOOKUP(PPUList[[#This Row],[AFC POD]],PUFList,1,FALSE)),""),"Y")</f>
        <v/>
      </c>
    </row>
    <row r="378" spans="1:4" ht="12.75">
      <c r="A378" t="s">
        <v>1606</v>
      </c>
      <c r="B378">
        <v>40259</v>
      </c>
      <c r="C378">
        <v>40259</v>
      </c>
      <c r="D378" t="str">
        <f>_xlfn.IFERROR(IF(OR(VLOOKUP(PPUList[[#This Row],[AFC POR]],PUFList,1,FALSE),VLOOKUP(PPUList[[#This Row],[AFC POD]],PUFList,1,FALSE)),""),"Y")</f>
        <v/>
      </c>
    </row>
    <row r="379" spans="1:4" ht="12.75">
      <c r="A379" t="s">
        <v>1607</v>
      </c>
      <c r="B379">
        <v>41200</v>
      </c>
      <c r="C379">
        <v>41200</v>
      </c>
      <c r="D379" t="str">
        <f>_xlfn.IFERROR(IF(OR(VLOOKUP(PPUList[[#This Row],[AFC POR]],PUFList,1,FALSE),VLOOKUP(PPUList[[#This Row],[AFC POD]],PUFList,1,FALSE)),""),"Y")</f>
        <v/>
      </c>
    </row>
    <row r="380" spans="1:4" ht="12.75">
      <c r="A380" t="s">
        <v>1608</v>
      </c>
      <c r="B380">
        <v>41200</v>
      </c>
      <c r="C380">
        <v>41200</v>
      </c>
      <c r="D380" t="str">
        <f>_xlfn.IFERROR(IF(OR(VLOOKUP(PPUList[[#This Row],[AFC POR]],PUFList,1,FALSE),VLOOKUP(PPUList[[#This Row],[AFC POD]],PUFList,1,FALSE)),""),"Y")</f>
        <v/>
      </c>
    </row>
    <row r="381" spans="1:4" ht="12.75">
      <c r="A381" t="s">
        <v>1609</v>
      </c>
      <c r="B381">
        <v>40933</v>
      </c>
      <c r="C381">
        <v>40933</v>
      </c>
      <c r="D381" t="str">
        <f>_xlfn.IFERROR(IF(OR(VLOOKUP(PPUList[[#This Row],[AFC POR]],PUFList,1,FALSE),VLOOKUP(PPUList[[#This Row],[AFC POD]],PUFList,1,FALSE)),""),"Y")</f>
        <v/>
      </c>
    </row>
    <row r="382" spans="1:4" ht="12.75">
      <c r="A382" t="s">
        <v>1610</v>
      </c>
      <c r="B382">
        <v>47033</v>
      </c>
      <c r="C382">
        <v>47033</v>
      </c>
      <c r="D382" t="str">
        <f>_xlfn.IFERROR(IF(OR(VLOOKUP(PPUList[[#This Row],[AFC POR]],PUFList,1,FALSE),VLOOKUP(PPUList[[#This Row],[AFC POD]],PUFList,1,FALSE)),""),"Y")</f>
        <v/>
      </c>
    </row>
    <row r="383" spans="1:4" ht="12.75">
      <c r="A383" t="s">
        <v>1611</v>
      </c>
      <c r="B383">
        <v>40353</v>
      </c>
      <c r="C383">
        <v>40353</v>
      </c>
      <c r="D383" t="str">
        <f>_xlfn.IFERROR(IF(OR(VLOOKUP(PPUList[[#This Row],[AFC POR]],PUFList,1,FALSE),VLOOKUP(PPUList[[#This Row],[AFC POD]],PUFList,1,FALSE)),""),"Y")</f>
        <v/>
      </c>
    </row>
    <row r="384" spans="1:4" ht="12.75">
      <c r="A384" t="s">
        <v>1612</v>
      </c>
      <c r="B384">
        <v>41200</v>
      </c>
      <c r="C384">
        <v>41200</v>
      </c>
      <c r="D384" t="str">
        <f>_xlfn.IFERROR(IF(OR(VLOOKUP(PPUList[[#This Row],[AFC POR]],PUFList,1,FALSE),VLOOKUP(PPUList[[#This Row],[AFC POD]],PUFList,1,FALSE)),""),"Y")</f>
        <v/>
      </c>
    </row>
    <row r="385" spans="1:4" ht="12.75">
      <c r="A385" t="s">
        <v>1613</v>
      </c>
      <c r="B385">
        <v>41200</v>
      </c>
      <c r="C385">
        <v>41200</v>
      </c>
      <c r="D385" t="str">
        <f>_xlfn.IFERROR(IF(OR(VLOOKUP(PPUList[[#This Row],[AFC POR]],PUFList,1,FALSE),VLOOKUP(PPUList[[#This Row],[AFC POD]],PUFList,1,FALSE)),""),"Y")</f>
        <v/>
      </c>
    </row>
    <row r="386" spans="1:4" ht="12.75">
      <c r="A386" t="s">
        <v>1614</v>
      </c>
      <c r="B386">
        <v>41200</v>
      </c>
      <c r="C386">
        <v>41200</v>
      </c>
      <c r="D386" t="str">
        <f>_xlfn.IFERROR(IF(OR(VLOOKUP(PPUList[[#This Row],[AFC POR]],PUFList,1,FALSE),VLOOKUP(PPUList[[#This Row],[AFC POD]],PUFList,1,FALSE)),""),"Y")</f>
        <v/>
      </c>
    </row>
    <row r="387" spans="1:4" ht="12.75">
      <c r="A387" t="s">
        <v>1615</v>
      </c>
      <c r="B387">
        <v>41200</v>
      </c>
      <c r="C387">
        <v>41200</v>
      </c>
      <c r="D387" t="str">
        <f>_xlfn.IFERROR(IF(OR(VLOOKUP(PPUList[[#This Row],[AFC POR]],PUFList,1,FALSE),VLOOKUP(PPUList[[#This Row],[AFC POD]],PUFList,1,FALSE)),""),"Y")</f>
        <v/>
      </c>
    </row>
    <row r="388" spans="1:4" ht="12.75">
      <c r="A388" t="s">
        <v>1616</v>
      </c>
      <c r="B388">
        <v>41200</v>
      </c>
      <c r="C388">
        <v>41200</v>
      </c>
      <c r="D388" t="str">
        <f>_xlfn.IFERROR(IF(OR(VLOOKUP(PPUList[[#This Row],[AFC POR]],PUFList,1,FALSE),VLOOKUP(PPUList[[#This Row],[AFC POD]],PUFList,1,FALSE)),""),"Y")</f>
        <v/>
      </c>
    </row>
    <row r="389" spans="1:4" ht="12.75">
      <c r="A389" t="s">
        <v>1617</v>
      </c>
      <c r="B389">
        <v>40621</v>
      </c>
      <c r="C389">
        <v>40621</v>
      </c>
      <c r="D389" t="str">
        <f>_xlfn.IFERROR(IF(OR(VLOOKUP(PPUList[[#This Row],[AFC POR]],PUFList,1,FALSE),VLOOKUP(PPUList[[#This Row],[AFC POD]],PUFList,1,FALSE)),""),"Y")</f>
        <v/>
      </c>
    </row>
    <row r="390" spans="1:4" ht="12.75">
      <c r="A390" t="s">
        <v>1618</v>
      </c>
      <c r="B390">
        <v>40621</v>
      </c>
      <c r="C390">
        <v>40621</v>
      </c>
      <c r="D390" t="str">
        <f>_xlfn.IFERROR(IF(OR(VLOOKUP(PPUList[[#This Row],[AFC POR]],PUFList,1,FALSE),VLOOKUP(PPUList[[#This Row],[AFC POD]],PUFList,1,FALSE)),""),"Y")</f>
        <v/>
      </c>
    </row>
    <row r="391" spans="1:4" ht="12.75">
      <c r="A391" t="s">
        <v>1619</v>
      </c>
      <c r="B391">
        <v>40359</v>
      </c>
      <c r="C391">
        <v>40359</v>
      </c>
      <c r="D391" t="str">
        <f>_xlfn.IFERROR(IF(OR(VLOOKUP(PPUList[[#This Row],[AFC POR]],PUFList,1,FALSE),VLOOKUP(PPUList[[#This Row],[AFC POD]],PUFList,1,FALSE)),""),"Y")</f>
        <v/>
      </c>
    </row>
    <row r="392" spans="1:4" ht="12.75">
      <c r="A392" t="s">
        <v>1620</v>
      </c>
      <c r="B392">
        <v>40359</v>
      </c>
      <c r="C392">
        <v>40359</v>
      </c>
      <c r="D392" t="str">
        <f>_xlfn.IFERROR(IF(OR(VLOOKUP(PPUList[[#This Row],[AFC POR]],PUFList,1,FALSE),VLOOKUP(PPUList[[#This Row],[AFC POD]],PUFList,1,FALSE)),""),"Y")</f>
        <v/>
      </c>
    </row>
    <row r="393" spans="1:4" ht="12.75">
      <c r="A393" t="s">
        <v>1621</v>
      </c>
      <c r="B393">
        <v>47281</v>
      </c>
      <c r="C393">
        <v>47281</v>
      </c>
      <c r="D393" t="str">
        <f>_xlfn.IFERROR(IF(OR(VLOOKUP(PPUList[[#This Row],[AFC POR]],PUFList,1,FALSE),VLOOKUP(PPUList[[#This Row],[AFC POD]],PUFList,1,FALSE)),""),"Y")</f>
        <v/>
      </c>
    </row>
    <row r="394" spans="1:4" ht="12.75">
      <c r="A394" t="s">
        <v>1622</v>
      </c>
      <c r="B394">
        <v>40367</v>
      </c>
      <c r="C394">
        <v>40367</v>
      </c>
      <c r="D394" t="str">
        <f>_xlfn.IFERROR(IF(OR(VLOOKUP(PPUList[[#This Row],[AFC POR]],PUFList,1,FALSE),VLOOKUP(PPUList[[#This Row],[AFC POD]],PUFList,1,FALSE)),""),"Y")</f>
        <v/>
      </c>
    </row>
    <row r="395" spans="1:4" ht="12.75">
      <c r="A395" t="s">
        <v>1623</v>
      </c>
      <c r="B395">
        <v>40369</v>
      </c>
      <c r="C395">
        <v>40369</v>
      </c>
      <c r="D395" t="str">
        <f>_xlfn.IFERROR(IF(OR(VLOOKUP(PPUList[[#This Row],[AFC POR]],PUFList,1,FALSE),VLOOKUP(PPUList[[#This Row],[AFC POD]],PUFList,1,FALSE)),""),"Y")</f>
        <v/>
      </c>
    </row>
    <row r="396" spans="1:4" ht="12.75">
      <c r="A396" t="s">
        <v>1624</v>
      </c>
      <c r="B396">
        <v>40369</v>
      </c>
      <c r="C396">
        <v>40369</v>
      </c>
      <c r="D396" t="str">
        <f>_xlfn.IFERROR(IF(OR(VLOOKUP(PPUList[[#This Row],[AFC POR]],PUFList,1,FALSE),VLOOKUP(PPUList[[#This Row],[AFC POD]],PUFList,1,FALSE)),""),"Y")</f>
        <v/>
      </c>
    </row>
    <row r="397" spans="1:4" ht="12.75">
      <c r="A397" t="s">
        <v>1625</v>
      </c>
      <c r="B397">
        <v>45629</v>
      </c>
      <c r="C397">
        <v>45629</v>
      </c>
      <c r="D397" t="str">
        <f>_xlfn.IFERROR(IF(OR(VLOOKUP(PPUList[[#This Row],[AFC POR]],PUFList,1,FALSE),VLOOKUP(PPUList[[#This Row],[AFC POD]],PUFList,1,FALSE)),""),"Y")</f>
        <v/>
      </c>
    </row>
    <row r="398" spans="1:4" ht="12.75">
      <c r="A398" t="s">
        <v>1626</v>
      </c>
      <c r="B398">
        <v>40457</v>
      </c>
      <c r="C398">
        <v>40457</v>
      </c>
      <c r="D398" t="str">
        <f>_xlfn.IFERROR(IF(OR(VLOOKUP(PPUList[[#This Row],[AFC POR]],PUFList,1,FALSE),VLOOKUP(PPUList[[#This Row],[AFC POD]],PUFList,1,FALSE)),""),"Y")</f>
        <v/>
      </c>
    </row>
    <row r="399" spans="1:4" ht="12.75">
      <c r="A399" t="s">
        <v>1627</v>
      </c>
      <c r="B399">
        <v>48115</v>
      </c>
      <c r="C399">
        <v>48115</v>
      </c>
      <c r="D399" t="str">
        <f>_xlfn.IFERROR(IF(OR(VLOOKUP(PPUList[[#This Row],[AFC POR]],PUFList,1,FALSE),VLOOKUP(PPUList[[#This Row],[AFC POD]],PUFList,1,FALSE)),""),"Y")</f>
        <v/>
      </c>
    </row>
    <row r="400" spans="1:4" ht="12.75">
      <c r="A400" t="s">
        <v>1628</v>
      </c>
      <c r="B400">
        <v>48115</v>
      </c>
      <c r="C400">
        <v>48115</v>
      </c>
      <c r="D400" t="str">
        <f>_xlfn.IFERROR(IF(OR(VLOOKUP(PPUList[[#This Row],[AFC POR]],PUFList,1,FALSE),VLOOKUP(PPUList[[#This Row],[AFC POD]],PUFList,1,FALSE)),""),"Y")</f>
        <v/>
      </c>
    </row>
    <row r="401" spans="1:4" ht="12.75">
      <c r="A401" t="s">
        <v>1629</v>
      </c>
      <c r="B401">
        <v>41202</v>
      </c>
      <c r="C401">
        <v>41202</v>
      </c>
      <c r="D401" t="str">
        <f>_xlfn.IFERROR(IF(OR(VLOOKUP(PPUList[[#This Row],[AFC POR]],PUFList,1,FALSE),VLOOKUP(PPUList[[#This Row],[AFC POD]],PUFList,1,FALSE)),""),"Y")</f>
        <v/>
      </c>
    </row>
    <row r="402" spans="1:4" ht="12.75">
      <c r="A402" t="s">
        <v>1630</v>
      </c>
      <c r="B402">
        <v>40621</v>
      </c>
      <c r="C402">
        <v>40621</v>
      </c>
      <c r="D402" t="str">
        <f>_xlfn.IFERROR(IF(OR(VLOOKUP(PPUList[[#This Row],[AFC POR]],PUFList,1,FALSE),VLOOKUP(PPUList[[#This Row],[AFC POD]],PUFList,1,FALSE)),""),"Y")</f>
        <v/>
      </c>
    </row>
    <row r="403" spans="1:4" ht="12.75">
      <c r="A403" t="s">
        <v>1631</v>
      </c>
      <c r="B403">
        <v>40371</v>
      </c>
      <c r="C403">
        <v>40371</v>
      </c>
      <c r="D403" t="str">
        <f>_xlfn.IFERROR(IF(OR(VLOOKUP(PPUList[[#This Row],[AFC POR]],PUFList,1,FALSE),VLOOKUP(PPUList[[#This Row],[AFC POD]],PUFList,1,FALSE)),""),"Y")</f>
        <v/>
      </c>
    </row>
    <row r="404" spans="1:4" ht="12.75">
      <c r="A404" t="s">
        <v>1632</v>
      </c>
      <c r="B404">
        <v>46632</v>
      </c>
      <c r="C404">
        <v>46632</v>
      </c>
      <c r="D404" t="str">
        <f>_xlfn.IFERROR(IF(OR(VLOOKUP(PPUList[[#This Row],[AFC POR]],PUFList,1,FALSE),VLOOKUP(PPUList[[#This Row],[AFC POD]],PUFList,1,FALSE)),""),"Y")</f>
        <v/>
      </c>
    </row>
    <row r="405" spans="1:4" ht="12.75">
      <c r="A405" t="s">
        <v>1633</v>
      </c>
      <c r="B405">
        <v>40031</v>
      </c>
      <c r="C405">
        <v>40031</v>
      </c>
      <c r="D405" t="str">
        <f>_xlfn.IFERROR(IF(OR(VLOOKUP(PPUList[[#This Row],[AFC POR]],PUFList,1,FALSE),VLOOKUP(PPUList[[#This Row],[AFC POD]],PUFList,1,FALSE)),""),"Y")</f>
        <v/>
      </c>
    </row>
    <row r="406" spans="1:4" ht="12.75">
      <c r="A406" t="s">
        <v>1634</v>
      </c>
      <c r="B406">
        <v>40384</v>
      </c>
      <c r="C406">
        <v>40384</v>
      </c>
      <c r="D406" t="str">
        <f>_xlfn.IFERROR(IF(OR(VLOOKUP(PPUList[[#This Row],[AFC POR]],PUFList,1,FALSE),VLOOKUP(PPUList[[#This Row],[AFC POD]],PUFList,1,FALSE)),""),"Y")</f>
        <v/>
      </c>
    </row>
    <row r="407" spans="1:4" ht="12.75">
      <c r="A407" t="s">
        <v>1635</v>
      </c>
      <c r="B407">
        <v>40621</v>
      </c>
      <c r="C407">
        <v>40621</v>
      </c>
      <c r="D407" t="str">
        <f>_xlfn.IFERROR(IF(OR(VLOOKUP(PPUList[[#This Row],[AFC POR]],PUFList,1,FALSE),VLOOKUP(PPUList[[#This Row],[AFC POD]],PUFList,1,FALSE)),""),"Y")</f>
        <v/>
      </c>
    </row>
    <row r="408" spans="1:4" ht="12.75">
      <c r="A408" t="s">
        <v>1636</v>
      </c>
      <c r="B408">
        <v>40621</v>
      </c>
      <c r="C408">
        <v>40621</v>
      </c>
      <c r="D408" t="str">
        <f>_xlfn.IFERROR(IF(OR(VLOOKUP(PPUList[[#This Row],[AFC POR]],PUFList,1,FALSE),VLOOKUP(PPUList[[#This Row],[AFC POD]],PUFList,1,FALSE)),""),"Y")</f>
        <v/>
      </c>
    </row>
    <row r="409" spans="1:4" ht="12.75">
      <c r="A409" t="s">
        <v>1637</v>
      </c>
      <c r="B409">
        <v>46632</v>
      </c>
      <c r="C409">
        <v>46632</v>
      </c>
      <c r="D409" t="str">
        <f>_xlfn.IFERROR(IF(OR(VLOOKUP(PPUList[[#This Row],[AFC POR]],PUFList,1,FALSE),VLOOKUP(PPUList[[#This Row],[AFC POD]],PUFList,1,FALSE)),""),"Y")</f>
        <v/>
      </c>
    </row>
    <row r="410" spans="1:4" ht="12.75">
      <c r="A410" t="s">
        <v>1638</v>
      </c>
      <c r="B410">
        <v>40387</v>
      </c>
      <c r="C410">
        <v>40387</v>
      </c>
      <c r="D410" t="str">
        <f>_xlfn.IFERROR(IF(OR(VLOOKUP(PPUList[[#This Row],[AFC POR]],PUFList,1,FALSE),VLOOKUP(PPUList[[#This Row],[AFC POD]],PUFList,1,FALSE)),""),"Y")</f>
        <v/>
      </c>
    </row>
    <row r="411" spans="1:4" ht="12.75">
      <c r="A411" t="s">
        <v>1639</v>
      </c>
      <c r="B411">
        <v>40387</v>
      </c>
      <c r="C411">
        <v>40387</v>
      </c>
      <c r="D411" t="str">
        <f>_xlfn.IFERROR(IF(OR(VLOOKUP(PPUList[[#This Row],[AFC POR]],PUFList,1,FALSE),VLOOKUP(PPUList[[#This Row],[AFC POD]],PUFList,1,FALSE)),""),"Y")</f>
        <v/>
      </c>
    </row>
    <row r="412" spans="1:4" ht="12.75">
      <c r="A412" t="s">
        <v>1640</v>
      </c>
      <c r="B412">
        <v>40387</v>
      </c>
      <c r="C412">
        <v>40387</v>
      </c>
      <c r="D412" t="str">
        <f>_xlfn.IFERROR(IF(OR(VLOOKUP(PPUList[[#This Row],[AFC POR]],PUFList,1,FALSE),VLOOKUP(PPUList[[#This Row],[AFC POD]],PUFList,1,FALSE)),""),"Y")</f>
        <v/>
      </c>
    </row>
    <row r="413" spans="1:4" ht="12.75">
      <c r="A413" t="s">
        <v>1641</v>
      </c>
      <c r="B413">
        <v>40387</v>
      </c>
      <c r="C413">
        <v>40387</v>
      </c>
      <c r="D413" t="str">
        <f>_xlfn.IFERROR(IF(OR(VLOOKUP(PPUList[[#This Row],[AFC POR]],PUFList,1,FALSE),VLOOKUP(PPUList[[#This Row],[AFC POD]],PUFList,1,FALSE)),""),"Y")</f>
        <v/>
      </c>
    </row>
    <row r="414" spans="1:4" ht="12.75">
      <c r="A414" t="s">
        <v>1642</v>
      </c>
      <c r="B414">
        <v>40457</v>
      </c>
      <c r="C414">
        <v>40457</v>
      </c>
      <c r="D414" t="str">
        <f>_xlfn.IFERROR(IF(OR(VLOOKUP(PPUList[[#This Row],[AFC POR]],PUFList,1,FALSE),VLOOKUP(PPUList[[#This Row],[AFC POD]],PUFList,1,FALSE)),""),"Y")</f>
        <v/>
      </c>
    </row>
    <row r="415" spans="1:4" ht="12.75">
      <c r="A415" t="s">
        <v>1643</v>
      </c>
      <c r="B415">
        <v>41049</v>
      </c>
      <c r="C415">
        <v>41049</v>
      </c>
      <c r="D415" t="str">
        <f>_xlfn.IFERROR(IF(OR(VLOOKUP(PPUList[[#This Row],[AFC POR]],PUFList,1,FALSE),VLOOKUP(PPUList[[#This Row],[AFC POD]],PUFList,1,FALSE)),""),"Y")</f>
        <v/>
      </c>
    </row>
    <row r="416" spans="1:4" ht="12.75">
      <c r="A416" t="s">
        <v>1644</v>
      </c>
      <c r="B416">
        <v>40391</v>
      </c>
      <c r="C416">
        <v>40391</v>
      </c>
      <c r="D416" t="str">
        <f>_xlfn.IFERROR(IF(OR(VLOOKUP(PPUList[[#This Row],[AFC POR]],PUFList,1,FALSE),VLOOKUP(PPUList[[#This Row],[AFC POD]],PUFList,1,FALSE)),""),"Y")</f>
        <v/>
      </c>
    </row>
    <row r="417" spans="1:4" ht="12.75">
      <c r="A417" t="s">
        <v>1645</v>
      </c>
      <c r="B417">
        <v>40619</v>
      </c>
      <c r="C417">
        <v>40619</v>
      </c>
      <c r="D417" t="str">
        <f>_xlfn.IFERROR(IF(OR(VLOOKUP(PPUList[[#This Row],[AFC POR]],PUFList,1,FALSE),VLOOKUP(PPUList[[#This Row],[AFC POD]],PUFList,1,FALSE)),""),"Y")</f>
        <v/>
      </c>
    </row>
    <row r="418" spans="1:4" ht="12.75">
      <c r="A418" t="s">
        <v>1646</v>
      </c>
      <c r="B418">
        <v>40647</v>
      </c>
      <c r="C418">
        <v>40647</v>
      </c>
      <c r="D418" t="str">
        <f>_xlfn.IFERROR(IF(OR(VLOOKUP(PPUList[[#This Row],[AFC POR]],PUFList,1,FALSE),VLOOKUP(PPUList[[#This Row],[AFC POD]],PUFList,1,FALSE)),""),"Y")</f>
        <v/>
      </c>
    </row>
    <row r="419" spans="1:4" ht="12.75">
      <c r="A419" t="s">
        <v>1647</v>
      </c>
      <c r="B419">
        <v>40647</v>
      </c>
      <c r="C419">
        <v>40647</v>
      </c>
      <c r="D419" t="str">
        <f>_xlfn.IFERROR(IF(OR(VLOOKUP(PPUList[[#This Row],[AFC POR]],PUFList,1,FALSE),VLOOKUP(PPUList[[#This Row],[AFC POD]],PUFList,1,FALSE)),""),"Y")</f>
        <v/>
      </c>
    </row>
    <row r="420" spans="1:4" ht="12.75">
      <c r="A420" t="s">
        <v>1648</v>
      </c>
      <c r="B420">
        <v>40393</v>
      </c>
      <c r="C420">
        <v>40393</v>
      </c>
      <c r="D420" t="str">
        <f>_xlfn.IFERROR(IF(OR(VLOOKUP(PPUList[[#This Row],[AFC POR]],PUFList,1,FALSE),VLOOKUP(PPUList[[#This Row],[AFC POD]],PUFList,1,FALSE)),""),"Y")</f>
        <v/>
      </c>
    </row>
    <row r="421" spans="1:4" ht="12.75">
      <c r="A421" t="s">
        <v>1649</v>
      </c>
      <c r="B421">
        <v>40047</v>
      </c>
      <c r="C421">
        <v>40047</v>
      </c>
      <c r="D421" t="str">
        <f>_xlfn.IFERROR(IF(OR(VLOOKUP(PPUList[[#This Row],[AFC POR]],PUFList,1,FALSE),VLOOKUP(PPUList[[#This Row],[AFC POD]],PUFList,1,FALSE)),""),"Y")</f>
        <v/>
      </c>
    </row>
    <row r="422" spans="1:4" ht="12.75">
      <c r="A422" t="s">
        <v>1650</v>
      </c>
      <c r="B422">
        <v>40047</v>
      </c>
      <c r="C422">
        <v>40047</v>
      </c>
      <c r="D422" t="str">
        <f>_xlfn.IFERROR(IF(OR(VLOOKUP(PPUList[[#This Row],[AFC POR]],PUFList,1,FALSE),VLOOKUP(PPUList[[#This Row],[AFC POD]],PUFList,1,FALSE)),""),"Y")</f>
        <v/>
      </c>
    </row>
    <row r="423" spans="1:4" ht="12.75">
      <c r="A423" t="s">
        <v>1651</v>
      </c>
      <c r="B423">
        <v>40047</v>
      </c>
      <c r="C423">
        <v>40047</v>
      </c>
      <c r="D423" t="str">
        <f>_xlfn.IFERROR(IF(OR(VLOOKUP(PPUList[[#This Row],[AFC POR]],PUFList,1,FALSE),VLOOKUP(PPUList[[#This Row],[AFC POD]],PUFList,1,FALSE)),""),"Y")</f>
        <v/>
      </c>
    </row>
    <row r="424" spans="1:4" ht="12.75">
      <c r="A424" t="s">
        <v>1652</v>
      </c>
      <c r="B424">
        <v>41203</v>
      </c>
      <c r="C424">
        <v>41203</v>
      </c>
      <c r="D424" t="str">
        <f>_xlfn.IFERROR(IF(OR(VLOOKUP(PPUList[[#This Row],[AFC POR]],PUFList,1,FALSE),VLOOKUP(PPUList[[#This Row],[AFC POD]],PUFList,1,FALSE)),""),"Y")</f>
        <v/>
      </c>
    </row>
    <row r="425" spans="1:4" ht="12.75">
      <c r="A425" t="s">
        <v>1653</v>
      </c>
      <c r="B425">
        <v>40059</v>
      </c>
      <c r="C425">
        <v>40059</v>
      </c>
      <c r="D425" t="str">
        <f>_xlfn.IFERROR(IF(OR(VLOOKUP(PPUList[[#This Row],[AFC POR]],PUFList,1,FALSE),VLOOKUP(PPUList[[#This Row],[AFC POD]],PUFList,1,FALSE)),""),"Y")</f>
        <v/>
      </c>
    </row>
    <row r="426" spans="1:4" ht="12.75">
      <c r="A426" t="s">
        <v>1654</v>
      </c>
      <c r="B426">
        <v>40059</v>
      </c>
      <c r="C426">
        <v>40059</v>
      </c>
      <c r="D426" t="str">
        <f>_xlfn.IFERROR(IF(OR(VLOOKUP(PPUList[[#This Row],[AFC POR]],PUFList,1,FALSE),VLOOKUP(PPUList[[#This Row],[AFC POD]],PUFList,1,FALSE)),""),"Y")</f>
        <v/>
      </c>
    </row>
    <row r="427" spans="1:4" ht="12.75">
      <c r="A427" t="s">
        <v>1655</v>
      </c>
      <c r="B427">
        <v>40395</v>
      </c>
      <c r="C427">
        <v>40395</v>
      </c>
      <c r="D427" t="str">
        <f>_xlfn.IFERROR(IF(OR(VLOOKUP(PPUList[[#This Row],[AFC POR]],PUFList,1,FALSE),VLOOKUP(PPUList[[#This Row],[AFC POD]],PUFList,1,FALSE)),""),"Y")</f>
        <v/>
      </c>
    </row>
    <row r="428" spans="1:4" ht="12.75">
      <c r="A428" t="s">
        <v>1656</v>
      </c>
      <c r="B428">
        <v>40395</v>
      </c>
      <c r="C428">
        <v>40395</v>
      </c>
      <c r="D428" t="str">
        <f>_xlfn.IFERROR(IF(OR(VLOOKUP(PPUList[[#This Row],[AFC POR]],PUFList,1,FALSE),VLOOKUP(PPUList[[#This Row],[AFC POD]],PUFList,1,FALSE)),""),"Y")</f>
        <v/>
      </c>
    </row>
    <row r="429" spans="1:4" ht="12.75">
      <c r="A429" t="s">
        <v>1657</v>
      </c>
      <c r="B429">
        <v>40395</v>
      </c>
      <c r="C429">
        <v>40395</v>
      </c>
      <c r="D429" t="str">
        <f>_xlfn.IFERROR(IF(OR(VLOOKUP(PPUList[[#This Row],[AFC POR]],PUFList,1,FALSE),VLOOKUP(PPUList[[#This Row],[AFC POD]],PUFList,1,FALSE)),""),"Y")</f>
        <v/>
      </c>
    </row>
    <row r="430" spans="1:4" ht="12.75">
      <c r="A430" t="s">
        <v>1658</v>
      </c>
      <c r="B430">
        <v>47043</v>
      </c>
      <c r="C430">
        <v>47043</v>
      </c>
      <c r="D430" t="str">
        <f>_xlfn.IFERROR(IF(OR(VLOOKUP(PPUList[[#This Row],[AFC POR]],PUFList,1,FALSE),VLOOKUP(PPUList[[#This Row],[AFC POD]],PUFList,1,FALSE)),""),"Y")</f>
        <v/>
      </c>
    </row>
    <row r="431" spans="1:4" ht="12.75">
      <c r="A431" t="s">
        <v>1659</v>
      </c>
      <c r="B431">
        <v>48115</v>
      </c>
      <c r="C431">
        <v>48115</v>
      </c>
      <c r="D431" t="str">
        <f>_xlfn.IFERROR(IF(OR(VLOOKUP(PPUList[[#This Row],[AFC POR]],PUFList,1,FALSE),VLOOKUP(PPUList[[#This Row],[AFC POD]],PUFList,1,FALSE)),""),"Y")</f>
        <v/>
      </c>
    </row>
    <row r="432" spans="1:4" ht="12.75">
      <c r="A432" t="s">
        <v>1660</v>
      </c>
      <c r="B432">
        <v>40049</v>
      </c>
      <c r="C432">
        <v>40049</v>
      </c>
      <c r="D432" t="str">
        <f>_xlfn.IFERROR(IF(OR(VLOOKUP(PPUList[[#This Row],[AFC POR]],PUFList,1,FALSE),VLOOKUP(PPUList[[#This Row],[AFC POD]],PUFList,1,FALSE)),""),"Y")</f>
        <v/>
      </c>
    </row>
    <row r="433" spans="1:4" ht="12.75">
      <c r="A433" t="s">
        <v>1661</v>
      </c>
      <c r="B433">
        <v>40047</v>
      </c>
      <c r="C433">
        <v>40047</v>
      </c>
      <c r="D433" t="str">
        <f>_xlfn.IFERROR(IF(OR(VLOOKUP(PPUList[[#This Row],[AFC POR]],PUFList,1,FALSE),VLOOKUP(PPUList[[#This Row],[AFC POD]],PUFList,1,FALSE)),""),"Y")</f>
        <v/>
      </c>
    </row>
    <row r="434" spans="1:4" ht="12.75">
      <c r="A434" t="s">
        <v>1662</v>
      </c>
      <c r="B434">
        <v>40087</v>
      </c>
      <c r="C434">
        <v>40087</v>
      </c>
      <c r="D434" t="str">
        <f>_xlfn.IFERROR(IF(OR(VLOOKUP(PPUList[[#This Row],[AFC POR]],PUFList,1,FALSE),VLOOKUP(PPUList[[#This Row],[AFC POD]],PUFList,1,FALSE)),""),"Y")</f>
        <v/>
      </c>
    </row>
    <row r="435" spans="1:4" ht="12.75">
      <c r="A435" t="s">
        <v>1663</v>
      </c>
      <c r="B435">
        <v>40397</v>
      </c>
      <c r="C435">
        <v>40397</v>
      </c>
      <c r="D435" t="str">
        <f>_xlfn.IFERROR(IF(OR(VLOOKUP(PPUList[[#This Row],[AFC POR]],PUFList,1,FALSE),VLOOKUP(PPUList[[#This Row],[AFC POD]],PUFList,1,FALSE)),""),"Y")</f>
        <v/>
      </c>
    </row>
    <row r="436" spans="1:4" ht="12.75">
      <c r="A436" t="s">
        <v>1664</v>
      </c>
      <c r="B436">
        <v>40397</v>
      </c>
      <c r="C436">
        <v>40397</v>
      </c>
      <c r="D436" t="str">
        <f>_xlfn.IFERROR(IF(OR(VLOOKUP(PPUList[[#This Row],[AFC POR]],PUFList,1,FALSE),VLOOKUP(PPUList[[#This Row],[AFC POD]],PUFList,1,FALSE)),""),"Y")</f>
        <v/>
      </c>
    </row>
    <row r="437" spans="1:4" ht="12.75">
      <c r="A437" t="s">
        <v>1665</v>
      </c>
      <c r="B437">
        <v>40401</v>
      </c>
      <c r="C437">
        <v>40401</v>
      </c>
      <c r="D437" t="str">
        <f>_xlfn.IFERROR(IF(OR(VLOOKUP(PPUList[[#This Row],[AFC POR]],PUFList,1,FALSE),VLOOKUP(PPUList[[#This Row],[AFC POD]],PUFList,1,FALSE)),""),"Y")</f>
        <v/>
      </c>
    </row>
    <row r="438" spans="1:4" ht="12.75">
      <c r="A438" t="s">
        <v>1666</v>
      </c>
      <c r="B438">
        <v>40401</v>
      </c>
      <c r="C438">
        <v>40401</v>
      </c>
      <c r="D438" t="str">
        <f>_xlfn.IFERROR(IF(OR(VLOOKUP(PPUList[[#This Row],[AFC POR]],PUFList,1,FALSE),VLOOKUP(PPUList[[#This Row],[AFC POD]],PUFList,1,FALSE)),""),"Y")</f>
        <v/>
      </c>
    </row>
    <row r="439" spans="1:4" ht="12.75">
      <c r="A439" t="s">
        <v>1667</v>
      </c>
      <c r="B439">
        <v>40407</v>
      </c>
      <c r="C439">
        <v>40407</v>
      </c>
      <c r="D439" t="str">
        <f>_xlfn.IFERROR(IF(OR(VLOOKUP(PPUList[[#This Row],[AFC POR]],PUFList,1,FALSE),VLOOKUP(PPUList[[#This Row],[AFC POD]],PUFList,1,FALSE)),""),"Y")</f>
        <v/>
      </c>
    </row>
    <row r="440" spans="1:4" ht="12.75">
      <c r="A440" t="s">
        <v>1668</v>
      </c>
      <c r="B440">
        <v>40407</v>
      </c>
      <c r="C440">
        <v>40407</v>
      </c>
      <c r="D440" t="str">
        <f>_xlfn.IFERROR(IF(OR(VLOOKUP(PPUList[[#This Row],[AFC POR]],PUFList,1,FALSE),VLOOKUP(PPUList[[#This Row],[AFC POD]],PUFList,1,FALSE)),""),"Y")</f>
        <v/>
      </c>
    </row>
    <row r="441" spans="1:4" ht="12.75">
      <c r="A441" t="s">
        <v>1669</v>
      </c>
      <c r="B441">
        <v>40407</v>
      </c>
      <c r="C441">
        <v>40407</v>
      </c>
      <c r="D441" t="str">
        <f>_xlfn.IFERROR(IF(OR(VLOOKUP(PPUList[[#This Row],[AFC POR]],PUFList,1,FALSE),VLOOKUP(PPUList[[#This Row],[AFC POD]],PUFList,1,FALSE)),""),"Y")</f>
        <v/>
      </c>
    </row>
    <row r="442" spans="1:4" ht="12.75">
      <c r="A442" t="s">
        <v>1670</v>
      </c>
      <c r="B442">
        <v>66843</v>
      </c>
      <c r="C442">
        <v>66843</v>
      </c>
      <c r="D442" t="str">
        <f>_xlfn.IFERROR(IF(OR(VLOOKUP(PPUList[[#This Row],[AFC POR]],PUFList,1,FALSE),VLOOKUP(PPUList[[#This Row],[AFC POD]],PUFList,1,FALSE)),""),"Y")</f>
        <v/>
      </c>
    </row>
    <row r="443" spans="1:4" ht="12.75">
      <c r="A443" t="s">
        <v>1671</v>
      </c>
      <c r="B443">
        <v>40621</v>
      </c>
      <c r="C443">
        <v>40621</v>
      </c>
      <c r="D443" t="str">
        <f>_xlfn.IFERROR(IF(OR(VLOOKUP(PPUList[[#This Row],[AFC POR]],PUFList,1,FALSE),VLOOKUP(PPUList[[#This Row],[AFC POD]],PUFList,1,FALSE)),""),"Y")</f>
        <v/>
      </c>
    </row>
    <row r="444" spans="1:4" ht="12.75">
      <c r="A444" t="s">
        <v>1672</v>
      </c>
      <c r="B444">
        <v>43195</v>
      </c>
      <c r="C444">
        <v>43195</v>
      </c>
      <c r="D444" t="str">
        <f>_xlfn.IFERROR(IF(OR(VLOOKUP(PPUList[[#This Row],[AFC POR]],PUFList,1,FALSE),VLOOKUP(PPUList[[#This Row],[AFC POD]],PUFList,1,FALSE)),""),"Y")</f>
        <v/>
      </c>
    </row>
    <row r="445" spans="1:4" ht="12.75">
      <c r="A445" t="s">
        <v>1673</v>
      </c>
      <c r="B445">
        <v>40621</v>
      </c>
      <c r="C445">
        <v>40621</v>
      </c>
      <c r="D445" t="str">
        <f>_xlfn.IFERROR(IF(OR(VLOOKUP(PPUList[[#This Row],[AFC POR]],PUFList,1,FALSE),VLOOKUP(PPUList[[#This Row],[AFC POD]],PUFList,1,FALSE)),""),"Y")</f>
        <v/>
      </c>
    </row>
    <row r="446" spans="1:4" ht="12.75">
      <c r="A446" t="s">
        <v>1674</v>
      </c>
      <c r="B446">
        <v>104</v>
      </c>
      <c r="C446">
        <v>104</v>
      </c>
      <c r="D446" t="str">
        <f>_xlfn.IFERROR(IF(OR(VLOOKUP(PPUList[[#This Row],[AFC POR]],PUFList,1,FALSE),VLOOKUP(PPUList[[#This Row],[AFC POD]],PUFList,1,FALSE)),""),"Y")</f>
        <v/>
      </c>
    </row>
    <row r="447" spans="1:4" ht="12.75">
      <c r="A447" t="s">
        <v>1675</v>
      </c>
      <c r="B447">
        <v>40717</v>
      </c>
      <c r="C447">
        <v>40717</v>
      </c>
      <c r="D447" t="str">
        <f>_xlfn.IFERROR(IF(OR(VLOOKUP(PPUList[[#This Row],[AFC POR]],PUFList,1,FALSE),VLOOKUP(PPUList[[#This Row],[AFC POD]],PUFList,1,FALSE)),""),"Y")</f>
        <v/>
      </c>
    </row>
    <row r="448" spans="1:4" ht="12.75">
      <c r="A448" t="s">
        <v>1676</v>
      </c>
      <c r="B448">
        <v>45391</v>
      </c>
      <c r="C448">
        <v>45391</v>
      </c>
      <c r="D448" t="str">
        <f>_xlfn.IFERROR(IF(OR(VLOOKUP(PPUList[[#This Row],[AFC POR]],PUFList,1,FALSE),VLOOKUP(PPUList[[#This Row],[AFC POD]],PUFList,1,FALSE)),""),"Y")</f>
        <v/>
      </c>
    </row>
    <row r="449" spans="1:4" ht="12.75">
      <c r="A449" t="s">
        <v>1677</v>
      </c>
      <c r="B449">
        <v>43435</v>
      </c>
      <c r="C449">
        <v>43435</v>
      </c>
      <c r="D449" t="str">
        <f>_xlfn.IFERROR(IF(OR(VLOOKUP(PPUList[[#This Row],[AFC POR]],PUFList,1,FALSE),VLOOKUP(PPUList[[#This Row],[AFC POD]],PUFList,1,FALSE)),""),"Y")</f>
        <v/>
      </c>
    </row>
    <row r="450" spans="1:4" ht="12.75">
      <c r="A450" t="s">
        <v>1678</v>
      </c>
      <c r="B450">
        <v>40411</v>
      </c>
      <c r="C450">
        <v>40411</v>
      </c>
      <c r="D450" t="str">
        <f>_xlfn.IFERROR(IF(OR(VLOOKUP(PPUList[[#This Row],[AFC POR]],PUFList,1,FALSE),VLOOKUP(PPUList[[#This Row],[AFC POD]],PUFList,1,FALSE)),""),"Y")</f>
        <v/>
      </c>
    </row>
    <row r="451" spans="1:4" ht="12.75">
      <c r="A451" t="s">
        <v>1679</v>
      </c>
      <c r="B451">
        <v>40879</v>
      </c>
      <c r="C451">
        <v>40879</v>
      </c>
      <c r="D451" t="str">
        <f>_xlfn.IFERROR(IF(OR(VLOOKUP(PPUList[[#This Row],[AFC POR]],PUFList,1,FALSE),VLOOKUP(PPUList[[#This Row],[AFC POD]],PUFList,1,FALSE)),""),"Y")</f>
        <v/>
      </c>
    </row>
    <row r="452" spans="1:4" ht="12.75">
      <c r="A452" t="s">
        <v>1680</v>
      </c>
      <c r="B452">
        <v>40603</v>
      </c>
      <c r="C452">
        <v>40603</v>
      </c>
      <c r="D452" t="str">
        <f>_xlfn.IFERROR(IF(OR(VLOOKUP(PPUList[[#This Row],[AFC POR]],PUFList,1,FALSE),VLOOKUP(PPUList[[#This Row],[AFC POD]],PUFList,1,FALSE)),""),"Y")</f>
        <v/>
      </c>
    </row>
    <row r="453" spans="1:4" ht="12.75">
      <c r="A453" t="s">
        <v>1681</v>
      </c>
      <c r="B453">
        <v>40417</v>
      </c>
      <c r="C453">
        <v>40417</v>
      </c>
      <c r="D453" t="str">
        <f>_xlfn.IFERROR(IF(OR(VLOOKUP(PPUList[[#This Row],[AFC POR]],PUFList,1,FALSE),VLOOKUP(PPUList[[#This Row],[AFC POD]],PUFList,1,FALSE)),""),"Y")</f>
        <v/>
      </c>
    </row>
    <row r="454" spans="1:4" ht="12.75">
      <c r="A454" t="s">
        <v>1682</v>
      </c>
      <c r="B454">
        <v>40419</v>
      </c>
      <c r="C454">
        <v>40419</v>
      </c>
      <c r="D454" t="str">
        <f>_xlfn.IFERROR(IF(OR(VLOOKUP(PPUList[[#This Row],[AFC POR]],PUFList,1,FALSE),VLOOKUP(PPUList[[#This Row],[AFC POD]],PUFList,1,FALSE)),""),"Y")</f>
        <v/>
      </c>
    </row>
    <row r="455" spans="1:4" ht="12.75">
      <c r="A455" t="s">
        <v>1683</v>
      </c>
      <c r="B455">
        <v>41205</v>
      </c>
      <c r="C455">
        <v>41205</v>
      </c>
      <c r="D455" t="str">
        <f>_xlfn.IFERROR(IF(OR(VLOOKUP(PPUList[[#This Row],[AFC POR]],PUFList,1,FALSE),VLOOKUP(PPUList[[#This Row],[AFC POD]],PUFList,1,FALSE)),""),"Y")</f>
        <v/>
      </c>
    </row>
    <row r="456" spans="1:4" ht="12.75">
      <c r="A456" t="s">
        <v>1684</v>
      </c>
      <c r="B456">
        <v>40421</v>
      </c>
      <c r="C456">
        <v>40421</v>
      </c>
      <c r="D456" t="str">
        <f>_xlfn.IFERROR(IF(OR(VLOOKUP(PPUList[[#This Row],[AFC POR]],PUFList,1,FALSE),VLOOKUP(PPUList[[#This Row],[AFC POD]],PUFList,1,FALSE)),""),"Y")</f>
        <v/>
      </c>
    </row>
    <row r="457" spans="1:4" ht="12.75">
      <c r="A457" t="s">
        <v>1685</v>
      </c>
      <c r="B457">
        <v>40421</v>
      </c>
      <c r="C457">
        <v>40421</v>
      </c>
      <c r="D457" t="str">
        <f>_xlfn.IFERROR(IF(OR(VLOOKUP(PPUList[[#This Row],[AFC POR]],PUFList,1,FALSE),VLOOKUP(PPUList[[#This Row],[AFC POD]],PUFList,1,FALSE)),""),"Y")</f>
        <v/>
      </c>
    </row>
    <row r="458" spans="1:4" ht="12.75">
      <c r="A458" t="s">
        <v>1686</v>
      </c>
      <c r="B458">
        <v>40247</v>
      </c>
      <c r="C458">
        <v>40247</v>
      </c>
      <c r="D458" t="str">
        <f>_xlfn.IFERROR(IF(OR(VLOOKUP(PPUList[[#This Row],[AFC POR]],PUFList,1,FALSE),VLOOKUP(PPUList[[#This Row],[AFC POD]],PUFList,1,FALSE)),""),"Y")</f>
        <v/>
      </c>
    </row>
    <row r="459" spans="1:4" ht="12.75">
      <c r="A459" t="s">
        <v>1687</v>
      </c>
      <c r="B459">
        <v>40421</v>
      </c>
      <c r="C459">
        <v>40421</v>
      </c>
      <c r="D459" t="str">
        <f>_xlfn.IFERROR(IF(OR(VLOOKUP(PPUList[[#This Row],[AFC POR]],PUFList,1,FALSE),VLOOKUP(PPUList[[#This Row],[AFC POD]],PUFList,1,FALSE)),""),"Y")</f>
        <v/>
      </c>
    </row>
    <row r="460" spans="1:4" ht="12.75">
      <c r="A460" t="s">
        <v>1688</v>
      </c>
      <c r="B460">
        <v>40427</v>
      </c>
      <c r="C460">
        <v>40427</v>
      </c>
      <c r="D460" t="str">
        <f>_xlfn.IFERROR(IF(OR(VLOOKUP(PPUList[[#This Row],[AFC POR]],PUFList,1,FALSE),VLOOKUP(PPUList[[#This Row],[AFC POD]],PUFList,1,FALSE)),""),"Y")</f>
        <v/>
      </c>
    </row>
    <row r="461" spans="1:4" ht="12.75">
      <c r="A461" t="s">
        <v>1689</v>
      </c>
      <c r="B461">
        <v>40427</v>
      </c>
      <c r="C461">
        <v>40427</v>
      </c>
      <c r="D461" t="str">
        <f>_xlfn.IFERROR(IF(OR(VLOOKUP(PPUList[[#This Row],[AFC POR]],PUFList,1,FALSE),VLOOKUP(PPUList[[#This Row],[AFC POD]],PUFList,1,FALSE)),""),"Y")</f>
        <v/>
      </c>
    </row>
    <row r="462" spans="1:4" ht="12.75">
      <c r="A462" t="s">
        <v>1690</v>
      </c>
      <c r="B462">
        <v>45295</v>
      </c>
      <c r="C462">
        <v>45295</v>
      </c>
      <c r="D462" t="str">
        <f>_xlfn.IFERROR(IF(OR(VLOOKUP(PPUList[[#This Row],[AFC POR]],PUFList,1,FALSE),VLOOKUP(PPUList[[#This Row],[AFC POD]],PUFList,1,FALSE)),""),"Y")</f>
        <v/>
      </c>
    </row>
    <row r="463" spans="1:4" ht="12.75">
      <c r="A463" t="s">
        <v>1691</v>
      </c>
      <c r="B463">
        <v>40431</v>
      </c>
      <c r="C463">
        <v>40431</v>
      </c>
      <c r="D463" t="str">
        <f>_xlfn.IFERROR(IF(OR(VLOOKUP(PPUList[[#This Row],[AFC POR]],PUFList,1,FALSE),VLOOKUP(PPUList[[#This Row],[AFC POD]],PUFList,1,FALSE)),""),"Y")</f>
        <v/>
      </c>
    </row>
    <row r="464" spans="1:4" ht="12.75">
      <c r="A464" t="s">
        <v>1949</v>
      </c>
      <c r="B464">
        <v>40633</v>
      </c>
      <c r="C464">
        <v>40633</v>
      </c>
      <c r="D464" t="str">
        <f>_xlfn.IFERROR(IF(OR(VLOOKUP(PPUList[[#This Row],[AFC POR]],PUFList,1,FALSE),VLOOKUP(PPUList[[#This Row],[AFC POD]],PUFList,1,FALSE)),""),"Y")</f>
        <v/>
      </c>
    </row>
    <row r="465" spans="1:4" ht="12.75">
      <c r="A465" t="s">
        <v>1692</v>
      </c>
      <c r="B465">
        <v>40433</v>
      </c>
      <c r="C465">
        <v>40433</v>
      </c>
      <c r="D465" t="str">
        <f>_xlfn.IFERROR(IF(OR(VLOOKUP(PPUList[[#This Row],[AFC POR]],PUFList,1,FALSE),VLOOKUP(PPUList[[#This Row],[AFC POD]],PUFList,1,FALSE)),""),"Y")</f>
        <v/>
      </c>
    </row>
    <row r="466" spans="1:4" ht="12.75">
      <c r="A466" t="s">
        <v>1693</v>
      </c>
      <c r="B466">
        <v>40435</v>
      </c>
      <c r="C466">
        <v>40435</v>
      </c>
      <c r="D466" t="str">
        <f>_xlfn.IFERROR(IF(OR(VLOOKUP(PPUList[[#This Row],[AFC POR]],PUFList,1,FALSE),VLOOKUP(PPUList[[#This Row],[AFC POD]],PUFList,1,FALSE)),""),"Y")</f>
        <v/>
      </c>
    </row>
    <row r="467" spans="1:4" ht="12.75">
      <c r="A467" t="s">
        <v>1694</v>
      </c>
      <c r="B467">
        <v>48125</v>
      </c>
      <c r="C467">
        <v>48125</v>
      </c>
      <c r="D467" t="str">
        <f>_xlfn.IFERROR(IF(OR(VLOOKUP(PPUList[[#This Row],[AFC POR]],PUFList,1,FALSE),VLOOKUP(PPUList[[#This Row],[AFC POD]],PUFList,1,FALSE)),""),"Y")</f>
        <v/>
      </c>
    </row>
    <row r="468" spans="1:4" ht="12.75">
      <c r="A468" t="s">
        <v>1695</v>
      </c>
      <c r="B468">
        <v>48125</v>
      </c>
      <c r="C468">
        <v>48125</v>
      </c>
      <c r="D468" t="str">
        <f>_xlfn.IFERROR(IF(OR(VLOOKUP(PPUList[[#This Row],[AFC POR]],PUFList,1,FALSE),VLOOKUP(PPUList[[#This Row],[AFC POD]],PUFList,1,FALSE)),""),"Y")</f>
        <v/>
      </c>
    </row>
    <row r="469" spans="1:4" ht="12.75">
      <c r="A469" t="s">
        <v>1696</v>
      </c>
      <c r="B469">
        <v>40443</v>
      </c>
      <c r="C469">
        <v>40443</v>
      </c>
      <c r="D469" t="str">
        <f>_xlfn.IFERROR(IF(OR(VLOOKUP(PPUList[[#This Row],[AFC POR]],PUFList,1,FALSE),VLOOKUP(PPUList[[#This Row],[AFC POD]],PUFList,1,FALSE)),""),"Y")</f>
        <v/>
      </c>
    </row>
    <row r="470" spans="1:4" ht="12.75">
      <c r="A470" t="s">
        <v>1697</v>
      </c>
      <c r="B470">
        <v>40440</v>
      </c>
      <c r="C470">
        <v>40440</v>
      </c>
      <c r="D470" t="str">
        <f>_xlfn.IFERROR(IF(OR(VLOOKUP(PPUList[[#This Row],[AFC POR]],PUFList,1,FALSE),VLOOKUP(PPUList[[#This Row],[AFC POD]],PUFList,1,FALSE)),""),"Y")</f>
        <v/>
      </c>
    </row>
    <row r="471" spans="1:4" ht="12.75">
      <c r="A471" t="s">
        <v>1698</v>
      </c>
      <c r="B471">
        <v>40443</v>
      </c>
      <c r="C471">
        <v>40443</v>
      </c>
      <c r="D471" t="str">
        <f>_xlfn.IFERROR(IF(OR(VLOOKUP(PPUList[[#This Row],[AFC POR]],PUFList,1,FALSE),VLOOKUP(PPUList[[#This Row],[AFC POD]],PUFList,1,FALSE)),""),"Y")</f>
        <v/>
      </c>
    </row>
    <row r="472" spans="1:4" ht="12.75">
      <c r="A472" t="s">
        <v>1699</v>
      </c>
      <c r="B472">
        <v>47340</v>
      </c>
      <c r="C472">
        <v>47340</v>
      </c>
      <c r="D472" t="str">
        <f>_xlfn.IFERROR(IF(OR(VLOOKUP(PPUList[[#This Row],[AFC POR]],PUFList,1,FALSE),VLOOKUP(PPUList[[#This Row],[AFC POD]],PUFList,1,FALSE)),""),"Y")</f>
        <v/>
      </c>
    </row>
    <row r="473" spans="1:4" ht="12.75">
      <c r="A473" t="s">
        <v>1935</v>
      </c>
      <c r="B473">
        <v>40440</v>
      </c>
      <c r="C473">
        <v>40440</v>
      </c>
      <c r="D473" t="str">
        <f>_xlfn.IFERROR(IF(OR(VLOOKUP(PPUList[[#This Row],[AFC POR]],PUFList,1,FALSE),VLOOKUP(PPUList[[#This Row],[AFC POD]],PUFList,1,FALSE)),""),"Y")</f>
        <v/>
      </c>
    </row>
    <row r="474" spans="1:4" ht="12.75">
      <c r="A474" t="s">
        <v>1936</v>
      </c>
      <c r="B474">
        <v>47528</v>
      </c>
      <c r="C474">
        <v>47528</v>
      </c>
      <c r="D474" t="str">
        <f>_xlfn.IFERROR(IF(OR(VLOOKUP(PPUList[[#This Row],[AFC POR]],PUFList,1,FALSE),VLOOKUP(PPUList[[#This Row],[AFC POD]],PUFList,1,FALSE)),""),"Y")</f>
        <v/>
      </c>
    </row>
    <row r="475" spans="1:4" ht="12.75">
      <c r="A475" t="s">
        <v>1937</v>
      </c>
      <c r="B475">
        <v>40429</v>
      </c>
      <c r="C475">
        <v>40429</v>
      </c>
      <c r="D475" t="str">
        <f>_xlfn.IFERROR(IF(OR(VLOOKUP(PPUList[[#This Row],[AFC POR]],PUFList,1,FALSE),VLOOKUP(PPUList[[#This Row],[AFC POD]],PUFList,1,FALSE)),""),"Y")</f>
        <v/>
      </c>
    </row>
    <row r="476" spans="1:4" ht="12.75">
      <c r="A476" t="s">
        <v>1938</v>
      </c>
      <c r="B476">
        <v>40429</v>
      </c>
      <c r="C476">
        <v>40429</v>
      </c>
      <c r="D476" t="str">
        <f>_xlfn.IFERROR(IF(OR(VLOOKUP(PPUList[[#This Row],[AFC POR]],PUFList,1,FALSE),VLOOKUP(PPUList[[#This Row],[AFC POD]],PUFList,1,FALSE)),""),"Y")</f>
        <v/>
      </c>
    </row>
    <row r="477" spans="1:4" ht="12.75">
      <c r="A477" t="s">
        <v>1939</v>
      </c>
      <c r="B477">
        <v>41055</v>
      </c>
      <c r="C477">
        <v>41055</v>
      </c>
      <c r="D477" t="str">
        <f>_xlfn.IFERROR(IF(OR(VLOOKUP(PPUList[[#This Row],[AFC POR]],PUFList,1,FALSE),VLOOKUP(PPUList[[#This Row],[AFC POD]],PUFList,1,FALSE)),""),"Y")</f>
        <v/>
      </c>
    </row>
    <row r="478" spans="1:4" ht="12.75">
      <c r="A478" t="s">
        <v>1940</v>
      </c>
      <c r="B478">
        <v>40445</v>
      </c>
      <c r="C478">
        <v>40445</v>
      </c>
      <c r="D478" t="str">
        <f>_xlfn.IFERROR(IF(OR(VLOOKUP(PPUList[[#This Row],[AFC POR]],PUFList,1,FALSE),VLOOKUP(PPUList[[#This Row],[AFC POD]],PUFList,1,FALSE)),""),"Y")</f>
        <v/>
      </c>
    </row>
    <row r="479" spans="1:4" ht="12.75">
      <c r="A479" t="s">
        <v>1941</v>
      </c>
      <c r="B479">
        <v>40457</v>
      </c>
      <c r="C479">
        <v>40457</v>
      </c>
      <c r="D479" t="str">
        <f>_xlfn.IFERROR(IF(OR(VLOOKUP(PPUList[[#This Row],[AFC POR]],PUFList,1,FALSE),VLOOKUP(PPUList[[#This Row],[AFC POD]],PUFList,1,FALSE)),""),"Y")</f>
        <v/>
      </c>
    </row>
    <row r="480" spans="1:4" ht="12.75">
      <c r="A480" t="s">
        <v>1942</v>
      </c>
      <c r="B480">
        <v>47339</v>
      </c>
      <c r="C480">
        <v>47339</v>
      </c>
      <c r="D480" t="str">
        <f>_xlfn.IFERROR(IF(OR(VLOOKUP(PPUList[[#This Row],[AFC POR]],PUFList,1,FALSE),VLOOKUP(PPUList[[#This Row],[AFC POD]],PUFList,1,FALSE)),""),"Y")</f>
        <v/>
      </c>
    </row>
    <row r="481" spans="1:4" ht="12.75">
      <c r="A481" t="s">
        <v>1943</v>
      </c>
      <c r="B481">
        <v>40447</v>
      </c>
      <c r="C481">
        <v>40447</v>
      </c>
      <c r="D481" t="str">
        <f>_xlfn.IFERROR(IF(OR(VLOOKUP(PPUList[[#This Row],[AFC POR]],PUFList,1,FALSE),VLOOKUP(PPUList[[#This Row],[AFC POD]],PUFList,1,FALSE)),""),"Y")</f>
        <v/>
      </c>
    </row>
    <row r="482" spans="1:4" ht="12.75">
      <c r="A482" t="s">
        <v>1944</v>
      </c>
      <c r="B482">
        <v>40427</v>
      </c>
      <c r="C482">
        <v>40427</v>
      </c>
      <c r="D482" t="str">
        <f>_xlfn.IFERROR(IF(OR(VLOOKUP(PPUList[[#This Row],[AFC POR]],PUFList,1,FALSE),VLOOKUP(PPUList[[#This Row],[AFC POD]],PUFList,1,FALSE)),""),"Y")</f>
        <v/>
      </c>
    </row>
    <row r="483" spans="1:4" ht="12.75">
      <c r="A483" t="s">
        <v>1945</v>
      </c>
      <c r="B483">
        <v>40427</v>
      </c>
      <c r="C483">
        <v>40427</v>
      </c>
      <c r="D483" t="str">
        <f>_xlfn.IFERROR(IF(OR(VLOOKUP(PPUList[[#This Row],[AFC POR]],PUFList,1,FALSE),VLOOKUP(PPUList[[#This Row],[AFC POD]],PUFList,1,FALSE)),""),"Y")</f>
        <v/>
      </c>
    </row>
    <row r="484" spans="1:4" ht="12.75">
      <c r="A484" t="s">
        <v>1946</v>
      </c>
      <c r="B484">
        <v>40437</v>
      </c>
      <c r="C484">
        <v>40437</v>
      </c>
      <c r="D484" t="str">
        <f>_xlfn.IFERROR(IF(OR(VLOOKUP(PPUList[[#This Row],[AFC POR]],PUFList,1,FALSE),VLOOKUP(PPUList[[#This Row],[AFC POD]],PUFList,1,FALSE)),""),"Y")</f>
        <v/>
      </c>
    </row>
    <row r="485" spans="1:4" ht="12.75">
      <c r="A485" t="s">
        <v>1947</v>
      </c>
      <c r="B485">
        <v>40437</v>
      </c>
      <c r="C485">
        <v>40437</v>
      </c>
      <c r="D485" t="str">
        <f>_xlfn.IFERROR(IF(OR(VLOOKUP(PPUList[[#This Row],[AFC POR]],PUFList,1,FALSE),VLOOKUP(PPUList[[#This Row],[AFC POD]],PUFList,1,FALSE)),""),"Y")</f>
        <v/>
      </c>
    </row>
    <row r="486" spans="1:4" ht="12.75">
      <c r="A486" t="s">
        <v>1948</v>
      </c>
      <c r="B486">
        <v>40437</v>
      </c>
      <c r="C486">
        <v>40437</v>
      </c>
      <c r="D486" t="str">
        <f>_xlfn.IFERROR(IF(OR(VLOOKUP(PPUList[[#This Row],[AFC POR]],PUFList,1,FALSE),VLOOKUP(PPUList[[#This Row],[AFC POD]],PUFList,1,FALSE)),""),"Y")</f>
        <v/>
      </c>
    </row>
    <row r="487" spans="1:4" ht="12.75">
      <c r="A487" t="s">
        <v>1950</v>
      </c>
      <c r="B487">
        <v>40449</v>
      </c>
      <c r="C487">
        <v>40449</v>
      </c>
      <c r="D487" t="str">
        <f>_xlfn.IFERROR(IF(OR(VLOOKUP(PPUList[[#This Row],[AFC POR]],PUFList,1,FALSE),VLOOKUP(PPUList[[#This Row],[AFC POD]],PUFList,1,FALSE)),""),"Y")</f>
        <v/>
      </c>
    </row>
    <row r="488" spans="1:4" ht="12.75">
      <c r="A488" t="s">
        <v>1951</v>
      </c>
      <c r="B488">
        <v>41207</v>
      </c>
      <c r="C488">
        <v>41207</v>
      </c>
      <c r="D488" t="str">
        <f>_xlfn.IFERROR(IF(OR(VLOOKUP(PPUList[[#This Row],[AFC POR]],PUFList,1,FALSE),VLOOKUP(PPUList[[#This Row],[AFC POD]],PUFList,1,FALSE)),""),"Y")</f>
        <v/>
      </c>
    </row>
    <row r="489" spans="1:4" ht="12.75">
      <c r="A489" t="s">
        <v>1952</v>
      </c>
      <c r="B489">
        <v>41207</v>
      </c>
      <c r="C489">
        <v>41207</v>
      </c>
      <c r="D489" t="str">
        <f>_xlfn.IFERROR(IF(OR(VLOOKUP(PPUList[[#This Row],[AFC POR]],PUFList,1,FALSE),VLOOKUP(PPUList[[#This Row],[AFC POD]],PUFList,1,FALSE)),""),"Y")</f>
        <v/>
      </c>
    </row>
    <row r="490" spans="1:4" ht="12.75">
      <c r="A490" t="s">
        <v>1953</v>
      </c>
      <c r="B490">
        <v>40455</v>
      </c>
      <c r="C490">
        <v>40455</v>
      </c>
      <c r="D490" t="str">
        <f>_xlfn.IFERROR(IF(OR(VLOOKUP(PPUList[[#This Row],[AFC POR]],PUFList,1,FALSE),VLOOKUP(PPUList[[#This Row],[AFC POD]],PUFList,1,FALSE)),""),"Y")</f>
        <v/>
      </c>
    </row>
    <row r="491" spans="1:4" ht="12.75">
      <c r="A491" t="s">
        <v>1954</v>
      </c>
      <c r="B491">
        <v>40459</v>
      </c>
      <c r="C491">
        <v>40459</v>
      </c>
      <c r="D491" t="str">
        <f>_xlfn.IFERROR(IF(OR(VLOOKUP(PPUList[[#This Row],[AFC POR]],PUFList,1,FALSE),VLOOKUP(PPUList[[#This Row],[AFC POD]],PUFList,1,FALSE)),""),"Y")</f>
        <v/>
      </c>
    </row>
    <row r="492" spans="1:4" ht="12.75">
      <c r="A492" t="s">
        <v>1955</v>
      </c>
      <c r="B492">
        <v>40457</v>
      </c>
      <c r="C492">
        <v>40457</v>
      </c>
      <c r="D492" t="str">
        <f>_xlfn.IFERROR(IF(OR(VLOOKUP(PPUList[[#This Row],[AFC POR]],PUFList,1,FALSE),VLOOKUP(PPUList[[#This Row],[AFC POD]],PUFList,1,FALSE)),""),"Y")</f>
        <v/>
      </c>
    </row>
    <row r="493" spans="1:4" ht="12.75">
      <c r="A493" t="s">
        <v>1956</v>
      </c>
      <c r="B493">
        <v>40459</v>
      </c>
      <c r="C493">
        <v>40459</v>
      </c>
      <c r="D493" t="str">
        <f>_xlfn.IFERROR(IF(OR(VLOOKUP(PPUList[[#This Row],[AFC POR]],PUFList,1,FALSE),VLOOKUP(PPUList[[#This Row],[AFC POD]],PUFList,1,FALSE)),""),"Y")</f>
        <v/>
      </c>
    </row>
    <row r="494" spans="1:4" ht="12.75">
      <c r="A494" t="s">
        <v>1957</v>
      </c>
      <c r="B494">
        <v>40887</v>
      </c>
      <c r="C494">
        <v>40887</v>
      </c>
      <c r="D494" t="str">
        <f>_xlfn.IFERROR(IF(OR(VLOOKUP(PPUList[[#This Row],[AFC POR]],PUFList,1,FALSE),VLOOKUP(PPUList[[#This Row],[AFC POD]],PUFList,1,FALSE)),""),"Y")</f>
        <v/>
      </c>
    </row>
    <row r="495" spans="1:4" ht="12.75">
      <c r="A495" t="s">
        <v>1958</v>
      </c>
      <c r="B495">
        <v>40463</v>
      </c>
      <c r="C495">
        <v>40463</v>
      </c>
      <c r="D495" t="str">
        <f>_xlfn.IFERROR(IF(OR(VLOOKUP(PPUList[[#This Row],[AFC POR]],PUFList,1,FALSE),VLOOKUP(PPUList[[#This Row],[AFC POD]],PUFList,1,FALSE)),""),"Y")</f>
        <v/>
      </c>
    </row>
    <row r="496" spans="1:4" ht="12.75">
      <c r="A496" t="s">
        <v>1959</v>
      </c>
      <c r="B496">
        <v>40277</v>
      </c>
      <c r="C496">
        <v>40277</v>
      </c>
      <c r="D496" t="str">
        <f>_xlfn.IFERROR(IF(OR(VLOOKUP(PPUList[[#This Row],[AFC POR]],PUFList,1,FALSE),VLOOKUP(PPUList[[#This Row],[AFC POD]],PUFList,1,FALSE)),""),"Y")</f>
        <v/>
      </c>
    </row>
    <row r="497" spans="1:4" ht="12.75">
      <c r="A497" t="s">
        <v>1960</v>
      </c>
      <c r="B497">
        <v>40277</v>
      </c>
      <c r="C497">
        <v>40277</v>
      </c>
      <c r="D497" t="str">
        <f>_xlfn.IFERROR(IF(OR(VLOOKUP(PPUList[[#This Row],[AFC POR]],PUFList,1,FALSE),VLOOKUP(PPUList[[#This Row],[AFC POD]],PUFList,1,FALSE)),""),"Y")</f>
        <v/>
      </c>
    </row>
    <row r="498" spans="1:4" ht="12.75">
      <c r="A498" t="s">
        <v>1961</v>
      </c>
      <c r="B498">
        <v>46716</v>
      </c>
      <c r="C498">
        <v>46716</v>
      </c>
      <c r="D498" t="str">
        <f>_xlfn.IFERROR(IF(OR(VLOOKUP(PPUList[[#This Row],[AFC POR]],PUFList,1,FALSE),VLOOKUP(PPUList[[#This Row],[AFC POD]],PUFList,1,FALSE)),""),"Y")</f>
        <v/>
      </c>
    </row>
    <row r="499" spans="1:4" ht="12.75">
      <c r="A499" t="s">
        <v>1962</v>
      </c>
      <c r="B499">
        <v>40465</v>
      </c>
      <c r="C499">
        <v>40465</v>
      </c>
      <c r="D499" t="str">
        <f>_xlfn.IFERROR(IF(OR(VLOOKUP(PPUList[[#This Row],[AFC POR]],PUFList,1,FALSE),VLOOKUP(PPUList[[#This Row],[AFC POD]],PUFList,1,FALSE)),""),"Y")</f>
        <v/>
      </c>
    </row>
    <row r="500" spans="1:4" ht="12.75">
      <c r="A500" t="s">
        <v>1963</v>
      </c>
      <c r="B500">
        <v>40457</v>
      </c>
      <c r="C500">
        <v>40457</v>
      </c>
      <c r="D500" t="str">
        <f>_xlfn.IFERROR(IF(OR(VLOOKUP(PPUList[[#This Row],[AFC POR]],PUFList,1,FALSE),VLOOKUP(PPUList[[#This Row],[AFC POD]],PUFList,1,FALSE)),""),"Y")</f>
        <v/>
      </c>
    </row>
    <row r="501" spans="1:4" ht="12.75">
      <c r="A501" t="s">
        <v>1964</v>
      </c>
      <c r="B501">
        <v>40467</v>
      </c>
      <c r="C501">
        <v>40467</v>
      </c>
      <c r="D501" t="str">
        <f>_xlfn.IFERROR(IF(OR(VLOOKUP(PPUList[[#This Row],[AFC POR]],PUFList,1,FALSE),VLOOKUP(PPUList[[#This Row],[AFC POD]],PUFList,1,FALSE)),""),"Y")</f>
        <v/>
      </c>
    </row>
    <row r="502" spans="1:4" ht="12.75">
      <c r="A502" t="s">
        <v>1965</v>
      </c>
      <c r="B502">
        <v>40467</v>
      </c>
      <c r="C502">
        <v>40467</v>
      </c>
      <c r="D502" t="str">
        <f>_xlfn.IFERROR(IF(OR(VLOOKUP(PPUList[[#This Row],[AFC POR]],PUFList,1,FALSE),VLOOKUP(PPUList[[#This Row],[AFC POD]],PUFList,1,FALSE)),""),"Y")</f>
        <v/>
      </c>
    </row>
    <row r="503" spans="1:4" ht="12.75">
      <c r="A503" t="s">
        <v>1966</v>
      </c>
      <c r="B503">
        <v>40467</v>
      </c>
      <c r="C503">
        <v>40467</v>
      </c>
      <c r="D503" t="str">
        <f>_xlfn.IFERROR(IF(OR(VLOOKUP(PPUList[[#This Row],[AFC POR]],PUFList,1,FALSE),VLOOKUP(PPUList[[#This Row],[AFC POD]],PUFList,1,FALSE)),""),"Y")</f>
        <v/>
      </c>
    </row>
    <row r="504" spans="1:4" ht="12.75">
      <c r="A504" t="s">
        <v>1967</v>
      </c>
      <c r="B504">
        <v>40469</v>
      </c>
      <c r="C504">
        <v>40469</v>
      </c>
      <c r="D504" t="str">
        <f>_xlfn.IFERROR(IF(OR(VLOOKUP(PPUList[[#This Row],[AFC POR]],PUFList,1,FALSE),VLOOKUP(PPUList[[#This Row],[AFC POD]],PUFList,1,FALSE)),""),"Y")</f>
        <v/>
      </c>
    </row>
    <row r="505" spans="1:4" ht="12.75">
      <c r="A505" t="s">
        <v>1968</v>
      </c>
      <c r="B505">
        <v>47844</v>
      </c>
      <c r="C505">
        <v>47844</v>
      </c>
      <c r="D505" t="str">
        <f>_xlfn.IFERROR(IF(OR(VLOOKUP(PPUList[[#This Row],[AFC POR]],PUFList,1,FALSE),VLOOKUP(PPUList[[#This Row],[AFC POD]],PUFList,1,FALSE)),""),"Y")</f>
        <v/>
      </c>
    </row>
    <row r="506" spans="1:4" ht="12.75">
      <c r="A506" t="s">
        <v>1969</v>
      </c>
      <c r="B506">
        <v>47844</v>
      </c>
      <c r="C506">
        <v>47844</v>
      </c>
      <c r="D506" t="str">
        <f>_xlfn.IFERROR(IF(OR(VLOOKUP(PPUList[[#This Row],[AFC POR]],PUFList,1,FALSE),VLOOKUP(PPUList[[#This Row],[AFC POD]],PUFList,1,FALSE)),""),"Y")</f>
        <v/>
      </c>
    </row>
    <row r="507" spans="1:4" ht="12.75">
      <c r="A507" t="s">
        <v>1970</v>
      </c>
      <c r="B507">
        <v>40471</v>
      </c>
      <c r="C507">
        <v>40471</v>
      </c>
      <c r="D507" t="str">
        <f>_xlfn.IFERROR(IF(OR(VLOOKUP(PPUList[[#This Row],[AFC POR]],PUFList,1,FALSE),VLOOKUP(PPUList[[#This Row],[AFC POD]],PUFList,1,FALSE)),""),"Y")</f>
        <v/>
      </c>
    </row>
    <row r="508" spans="1:4" ht="12.75">
      <c r="A508" t="s">
        <v>1971</v>
      </c>
      <c r="B508">
        <v>47270</v>
      </c>
      <c r="C508">
        <v>47270</v>
      </c>
      <c r="D508" t="str">
        <f>_xlfn.IFERROR(IF(OR(VLOOKUP(PPUList[[#This Row],[AFC POR]],PUFList,1,FALSE),VLOOKUP(PPUList[[#This Row],[AFC POD]],PUFList,1,FALSE)),""),"Y")</f>
        <v/>
      </c>
    </row>
    <row r="509" spans="1:4" ht="12.75">
      <c r="A509" t="s">
        <v>1972</v>
      </c>
      <c r="B509">
        <v>40475</v>
      </c>
      <c r="C509">
        <v>40475</v>
      </c>
      <c r="D509" t="str">
        <f>_xlfn.IFERROR(IF(OR(VLOOKUP(PPUList[[#This Row],[AFC POR]],PUFList,1,FALSE),VLOOKUP(PPUList[[#This Row],[AFC POD]],PUFList,1,FALSE)),""),"Y")</f>
        <v/>
      </c>
    </row>
    <row r="510" spans="1:4" ht="12.75">
      <c r="A510" t="s">
        <v>1973</v>
      </c>
      <c r="B510">
        <v>40511</v>
      </c>
      <c r="C510">
        <v>40511</v>
      </c>
      <c r="D510" t="str">
        <f>_xlfn.IFERROR(IF(OR(VLOOKUP(PPUList[[#This Row],[AFC POR]],PUFList,1,FALSE),VLOOKUP(PPUList[[#This Row],[AFC POD]],PUFList,1,FALSE)),""),"Y")</f>
        <v/>
      </c>
    </row>
    <row r="511" spans="1:4" ht="12.75">
      <c r="A511" t="s">
        <v>1974</v>
      </c>
      <c r="B511">
        <v>40477</v>
      </c>
      <c r="C511">
        <v>40477</v>
      </c>
      <c r="D511" t="str">
        <f>_xlfn.IFERROR(IF(OR(VLOOKUP(PPUList[[#This Row],[AFC POR]],PUFList,1,FALSE),VLOOKUP(PPUList[[#This Row],[AFC POD]],PUFList,1,FALSE)),""),"Y")</f>
        <v/>
      </c>
    </row>
    <row r="512" spans="1:4" ht="12.75">
      <c r="A512" t="s">
        <v>1975</v>
      </c>
      <c r="B512">
        <v>47162</v>
      </c>
      <c r="C512">
        <v>47162</v>
      </c>
      <c r="D512" t="str">
        <f>_xlfn.IFERROR(IF(OR(VLOOKUP(PPUList[[#This Row],[AFC POR]],PUFList,1,FALSE),VLOOKUP(PPUList[[#This Row],[AFC POD]],PUFList,1,FALSE)),""),"Y")</f>
        <v/>
      </c>
    </row>
    <row r="513" spans="1:4" ht="12.75">
      <c r="A513" t="s">
        <v>1976</v>
      </c>
      <c r="B513">
        <v>40479</v>
      </c>
      <c r="C513">
        <v>40479</v>
      </c>
      <c r="D513" t="str">
        <f>_xlfn.IFERROR(IF(OR(VLOOKUP(PPUList[[#This Row],[AFC POR]],PUFList,1,FALSE),VLOOKUP(PPUList[[#This Row],[AFC POD]],PUFList,1,FALSE)),""),"Y")</f>
        <v/>
      </c>
    </row>
    <row r="514" spans="1:4" ht="12.75">
      <c r="A514" t="s">
        <v>1977</v>
      </c>
      <c r="B514">
        <v>40866</v>
      </c>
      <c r="C514">
        <v>40866</v>
      </c>
      <c r="D514" t="str">
        <f>_xlfn.IFERROR(IF(OR(VLOOKUP(PPUList[[#This Row],[AFC POR]],PUFList,1,FALSE),VLOOKUP(PPUList[[#This Row],[AFC POD]],PUFList,1,FALSE)),""),"Y")</f>
        <v/>
      </c>
    </row>
    <row r="515" spans="1:4" ht="12.75">
      <c r="A515" t="s">
        <v>1978</v>
      </c>
      <c r="B515">
        <v>40866</v>
      </c>
      <c r="C515">
        <v>40866</v>
      </c>
      <c r="D515" t="str">
        <f>_xlfn.IFERROR(IF(OR(VLOOKUP(PPUList[[#This Row],[AFC POR]],PUFList,1,FALSE),VLOOKUP(PPUList[[#This Row],[AFC POD]],PUFList,1,FALSE)),""),"Y")</f>
        <v/>
      </c>
    </row>
    <row r="516" spans="1:4" ht="12.75">
      <c r="A516" t="s">
        <v>1979</v>
      </c>
      <c r="B516">
        <v>45204</v>
      </c>
      <c r="C516">
        <v>45204</v>
      </c>
      <c r="D516" t="str">
        <f>_xlfn.IFERROR(IF(OR(VLOOKUP(PPUList[[#This Row],[AFC POR]],PUFList,1,FALSE),VLOOKUP(PPUList[[#This Row],[AFC POD]],PUFList,1,FALSE)),""),"Y")</f>
        <v/>
      </c>
    </row>
    <row r="517" spans="1:4" ht="12.75">
      <c r="A517" t="s">
        <v>1980</v>
      </c>
      <c r="B517">
        <v>40621</v>
      </c>
      <c r="C517">
        <v>40621</v>
      </c>
      <c r="D517" t="str">
        <f>_xlfn.IFERROR(IF(OR(VLOOKUP(PPUList[[#This Row],[AFC POR]],PUFList,1,FALSE),VLOOKUP(PPUList[[#This Row],[AFC POD]],PUFList,1,FALSE)),""),"Y")</f>
        <v/>
      </c>
    </row>
    <row r="518" spans="1:4" ht="12.75">
      <c r="A518" t="s">
        <v>1777</v>
      </c>
      <c r="B518">
        <v>40621</v>
      </c>
      <c r="C518">
        <v>40621</v>
      </c>
      <c r="D518" t="str">
        <f>_xlfn.IFERROR(IF(OR(VLOOKUP(PPUList[[#This Row],[AFC POR]],PUFList,1,FALSE),VLOOKUP(PPUList[[#This Row],[AFC POD]],PUFList,1,FALSE)),""),"Y")</f>
        <v/>
      </c>
    </row>
    <row r="519" spans="1:4" ht="12.75">
      <c r="A519" t="s">
        <v>1778</v>
      </c>
      <c r="B519">
        <v>41081</v>
      </c>
      <c r="C519">
        <v>41081</v>
      </c>
      <c r="D519" t="str">
        <f>_xlfn.IFERROR(IF(OR(VLOOKUP(PPUList[[#This Row],[AFC POR]],PUFList,1,FALSE),VLOOKUP(PPUList[[#This Row],[AFC POD]],PUFList,1,FALSE)),""),"Y")</f>
        <v/>
      </c>
    </row>
    <row r="520" spans="1:4" ht="12.75">
      <c r="A520" t="s">
        <v>1779</v>
      </c>
      <c r="B520">
        <v>47163</v>
      </c>
      <c r="C520">
        <v>47163</v>
      </c>
      <c r="D520" t="str">
        <f>_xlfn.IFERROR(IF(OR(VLOOKUP(PPUList[[#This Row],[AFC POR]],PUFList,1,FALSE),VLOOKUP(PPUList[[#This Row],[AFC POD]],PUFList,1,FALSE)),""),"Y")</f>
        <v/>
      </c>
    </row>
    <row r="521" spans="1:4" ht="12.75">
      <c r="A521" t="s">
        <v>1780</v>
      </c>
      <c r="B521">
        <v>40851</v>
      </c>
      <c r="C521">
        <v>40851</v>
      </c>
      <c r="D521" t="str">
        <f>_xlfn.IFERROR(IF(OR(VLOOKUP(PPUList[[#This Row],[AFC POR]],PUFList,1,FALSE),VLOOKUP(PPUList[[#This Row],[AFC POD]],PUFList,1,FALSE)),""),"Y")</f>
        <v/>
      </c>
    </row>
    <row r="522" spans="1:4" ht="12.75">
      <c r="A522" t="s">
        <v>1781</v>
      </c>
      <c r="B522">
        <v>40259</v>
      </c>
      <c r="C522">
        <v>40259</v>
      </c>
      <c r="D522" t="str">
        <f>_xlfn.IFERROR(IF(OR(VLOOKUP(PPUList[[#This Row],[AFC POR]],PUFList,1,FALSE),VLOOKUP(PPUList[[#This Row],[AFC POD]],PUFList,1,FALSE)),""),"Y")</f>
        <v/>
      </c>
    </row>
    <row r="523" spans="1:4" ht="12.75">
      <c r="A523" t="s">
        <v>1782</v>
      </c>
      <c r="B523">
        <v>46150</v>
      </c>
      <c r="C523">
        <v>46150</v>
      </c>
      <c r="D523" t="str">
        <f>_xlfn.IFERROR(IF(OR(VLOOKUP(PPUList[[#This Row],[AFC POR]],PUFList,1,FALSE),VLOOKUP(PPUList[[#This Row],[AFC POD]],PUFList,1,FALSE)),""),"Y")</f>
        <v/>
      </c>
    </row>
    <row r="524" spans="1:4" ht="12.75">
      <c r="A524" t="s">
        <v>1783</v>
      </c>
      <c r="B524">
        <v>40551</v>
      </c>
      <c r="C524">
        <v>40551</v>
      </c>
      <c r="D524" t="str">
        <f>_xlfn.IFERROR(IF(OR(VLOOKUP(PPUList[[#This Row],[AFC POR]],PUFList,1,FALSE),VLOOKUP(PPUList[[#This Row],[AFC POD]],PUFList,1,FALSE)),""),"Y")</f>
        <v/>
      </c>
    </row>
    <row r="525" spans="1:4" ht="12.75">
      <c r="A525" t="s">
        <v>1784</v>
      </c>
      <c r="B525">
        <v>40537</v>
      </c>
      <c r="C525">
        <v>40537</v>
      </c>
      <c r="D525" t="str">
        <f>_xlfn.IFERROR(IF(OR(VLOOKUP(PPUList[[#This Row],[AFC POR]],PUFList,1,FALSE),VLOOKUP(PPUList[[#This Row],[AFC POD]],PUFList,1,FALSE)),""),"Y")</f>
        <v/>
      </c>
    </row>
    <row r="526" spans="1:4" ht="12.75">
      <c r="A526" t="s">
        <v>1785</v>
      </c>
      <c r="B526">
        <v>41208</v>
      </c>
      <c r="C526">
        <v>41208</v>
      </c>
      <c r="D526" t="str">
        <f>_xlfn.IFERROR(IF(OR(VLOOKUP(PPUList[[#This Row],[AFC POR]],PUFList,1,FALSE),VLOOKUP(PPUList[[#This Row],[AFC POD]],PUFList,1,FALSE)),""),"Y")</f>
        <v/>
      </c>
    </row>
    <row r="527" spans="1:4" ht="12.75">
      <c r="A527" t="s">
        <v>1786</v>
      </c>
      <c r="B527">
        <v>47362</v>
      </c>
      <c r="C527">
        <v>47362</v>
      </c>
      <c r="D527" t="str">
        <f>_xlfn.IFERROR(IF(OR(VLOOKUP(PPUList[[#This Row],[AFC POR]],PUFList,1,FALSE),VLOOKUP(PPUList[[#This Row],[AFC POD]],PUFList,1,FALSE)),""),"Y")</f>
        <v/>
      </c>
    </row>
    <row r="528" spans="1:4" ht="12.75">
      <c r="A528" t="s">
        <v>1787</v>
      </c>
      <c r="B528">
        <v>40509</v>
      </c>
      <c r="C528">
        <v>40509</v>
      </c>
      <c r="D528" t="str">
        <f>_xlfn.IFERROR(IF(OR(VLOOKUP(PPUList[[#This Row],[AFC POR]],PUFList,1,FALSE),VLOOKUP(PPUList[[#This Row],[AFC POD]],PUFList,1,FALSE)),""),"Y")</f>
        <v/>
      </c>
    </row>
    <row r="529" spans="1:4" ht="12.75">
      <c r="A529" t="s">
        <v>1788</v>
      </c>
      <c r="B529">
        <v>40483</v>
      </c>
      <c r="C529">
        <v>40483</v>
      </c>
      <c r="D529" t="str">
        <f>_xlfn.IFERROR(IF(OR(VLOOKUP(PPUList[[#This Row],[AFC POR]],PUFList,1,FALSE),VLOOKUP(PPUList[[#This Row],[AFC POD]],PUFList,1,FALSE)),""),"Y")</f>
        <v/>
      </c>
    </row>
    <row r="530" spans="1:4" ht="12.75">
      <c r="A530" t="s">
        <v>1789</v>
      </c>
      <c r="B530">
        <v>45125</v>
      </c>
      <c r="C530">
        <v>45125</v>
      </c>
      <c r="D530" t="str">
        <f>_xlfn.IFERROR(IF(OR(VLOOKUP(PPUList[[#This Row],[AFC POR]],PUFList,1,FALSE),VLOOKUP(PPUList[[#This Row],[AFC POD]],PUFList,1,FALSE)),""),"Y")</f>
        <v/>
      </c>
    </row>
    <row r="531" spans="1:4" ht="12.75">
      <c r="A531" t="s">
        <v>1790</v>
      </c>
      <c r="B531">
        <v>40551</v>
      </c>
      <c r="C531">
        <v>40551</v>
      </c>
      <c r="D531" t="str">
        <f>_xlfn.IFERROR(IF(OR(VLOOKUP(PPUList[[#This Row],[AFC POR]],PUFList,1,FALSE),VLOOKUP(PPUList[[#This Row],[AFC POD]],PUFList,1,FALSE)),""),"Y")</f>
        <v/>
      </c>
    </row>
    <row r="532" spans="1:4" ht="12.75">
      <c r="A532" t="s">
        <v>1791</v>
      </c>
      <c r="B532">
        <v>41209</v>
      </c>
      <c r="C532">
        <v>41209</v>
      </c>
      <c r="D532" t="str">
        <f>_xlfn.IFERROR(IF(OR(VLOOKUP(PPUList[[#This Row],[AFC POR]],PUFList,1,FALSE),VLOOKUP(PPUList[[#This Row],[AFC POD]],PUFList,1,FALSE)),""),"Y")</f>
        <v/>
      </c>
    </row>
    <row r="533" spans="1:4" ht="12.75">
      <c r="A533" t="s">
        <v>1792</v>
      </c>
      <c r="B533">
        <v>46150</v>
      </c>
      <c r="C533">
        <v>46150</v>
      </c>
      <c r="D533" t="str">
        <f>_xlfn.IFERROR(IF(OR(VLOOKUP(PPUList[[#This Row],[AFC POR]],PUFList,1,FALSE),VLOOKUP(PPUList[[#This Row],[AFC POD]],PUFList,1,FALSE)),""),"Y")</f>
        <v/>
      </c>
    </row>
    <row r="534" spans="1:4" ht="12.75">
      <c r="A534" t="s">
        <v>1793</v>
      </c>
      <c r="B534">
        <v>46150</v>
      </c>
      <c r="C534">
        <v>46150</v>
      </c>
      <c r="D534" t="str">
        <f>_xlfn.IFERROR(IF(OR(VLOOKUP(PPUList[[#This Row],[AFC POR]],PUFList,1,FALSE),VLOOKUP(PPUList[[#This Row],[AFC POD]],PUFList,1,FALSE)),""),"Y")</f>
        <v/>
      </c>
    </row>
    <row r="535" spans="1:4" ht="12.75">
      <c r="A535" t="s">
        <v>1794</v>
      </c>
      <c r="B535">
        <v>40287</v>
      </c>
      <c r="C535">
        <v>40287</v>
      </c>
      <c r="D535" t="str">
        <f>_xlfn.IFERROR(IF(OR(VLOOKUP(PPUList[[#This Row],[AFC POR]],PUFList,1,FALSE),VLOOKUP(PPUList[[#This Row],[AFC POD]],PUFList,1,FALSE)),""),"Y")</f>
        <v/>
      </c>
    </row>
    <row r="536" spans="1:4" ht="12.75">
      <c r="A536" t="s">
        <v>1795</v>
      </c>
      <c r="B536">
        <v>40287</v>
      </c>
      <c r="C536">
        <v>40287</v>
      </c>
      <c r="D536" t="str">
        <f>_xlfn.IFERROR(IF(OR(VLOOKUP(PPUList[[#This Row],[AFC POR]],PUFList,1,FALSE),VLOOKUP(PPUList[[#This Row],[AFC POD]],PUFList,1,FALSE)),""),"Y")</f>
        <v/>
      </c>
    </row>
    <row r="537" spans="1:4" ht="12.75">
      <c r="A537" t="s">
        <v>1796</v>
      </c>
      <c r="B537">
        <v>40481</v>
      </c>
      <c r="C537">
        <v>40481</v>
      </c>
      <c r="D537" t="str">
        <f>_xlfn.IFERROR(IF(OR(VLOOKUP(PPUList[[#This Row],[AFC POR]],PUFList,1,FALSE),VLOOKUP(PPUList[[#This Row],[AFC POD]],PUFList,1,FALSE)),""),"Y")</f>
        <v/>
      </c>
    </row>
    <row r="538" spans="1:4" ht="12.75">
      <c r="A538" t="s">
        <v>1797</v>
      </c>
      <c r="B538">
        <v>40481</v>
      </c>
      <c r="C538">
        <v>40481</v>
      </c>
      <c r="D538" t="str">
        <f>_xlfn.IFERROR(IF(OR(VLOOKUP(PPUList[[#This Row],[AFC POR]],PUFList,1,FALSE),VLOOKUP(PPUList[[#This Row],[AFC POD]],PUFList,1,FALSE)),""),"Y")</f>
        <v/>
      </c>
    </row>
    <row r="539" spans="1:4" ht="12.75">
      <c r="A539" t="s">
        <v>1798</v>
      </c>
      <c r="B539">
        <v>40621</v>
      </c>
      <c r="C539">
        <v>40621</v>
      </c>
      <c r="D539" t="str">
        <f>_xlfn.IFERROR(IF(OR(VLOOKUP(PPUList[[#This Row],[AFC POR]],PUFList,1,FALSE),VLOOKUP(PPUList[[#This Row],[AFC POD]],PUFList,1,FALSE)),""),"Y")</f>
        <v/>
      </c>
    </row>
    <row r="540" spans="1:4" ht="12.75">
      <c r="A540" t="s">
        <v>1799</v>
      </c>
      <c r="B540">
        <v>40621</v>
      </c>
      <c r="C540">
        <v>40621</v>
      </c>
      <c r="D540" t="str">
        <f>_xlfn.IFERROR(IF(OR(VLOOKUP(PPUList[[#This Row],[AFC POR]],PUFList,1,FALSE),VLOOKUP(PPUList[[#This Row],[AFC POD]],PUFList,1,FALSE)),""),"Y")</f>
        <v/>
      </c>
    </row>
    <row r="541" spans="1:4" ht="12.75">
      <c r="A541" t="s">
        <v>1800</v>
      </c>
      <c r="B541">
        <v>66837</v>
      </c>
      <c r="C541">
        <v>66837</v>
      </c>
      <c r="D541" t="str">
        <f>_xlfn.IFERROR(IF(OR(VLOOKUP(PPUList[[#This Row],[AFC POR]],PUFList,1,FALSE),VLOOKUP(PPUList[[#This Row],[AFC POD]],PUFList,1,FALSE)),""),"Y")</f>
        <v/>
      </c>
    </row>
    <row r="542" spans="1:4" ht="12.75">
      <c r="A542" t="s">
        <v>1801</v>
      </c>
      <c r="B542">
        <v>40457</v>
      </c>
      <c r="C542">
        <v>40457</v>
      </c>
      <c r="D542" t="str">
        <f>_xlfn.IFERROR(IF(OR(VLOOKUP(PPUList[[#This Row],[AFC POR]],PUFList,1,FALSE),VLOOKUP(PPUList[[#This Row],[AFC POD]],PUFList,1,FALSE)),""),"Y")</f>
        <v/>
      </c>
    </row>
    <row r="543" spans="1:4" ht="12.75">
      <c r="A543" t="s">
        <v>1802</v>
      </c>
      <c r="B543">
        <v>40491</v>
      </c>
      <c r="C543">
        <v>40491</v>
      </c>
      <c r="D543" t="str">
        <f>_xlfn.IFERROR(IF(OR(VLOOKUP(PPUList[[#This Row],[AFC POR]],PUFList,1,FALSE),VLOOKUP(PPUList[[#This Row],[AFC POD]],PUFList,1,FALSE)),""),"Y")</f>
        <v/>
      </c>
    </row>
    <row r="544" spans="1:4" ht="12.75">
      <c r="A544" t="s">
        <v>1803</v>
      </c>
      <c r="B544">
        <v>47525</v>
      </c>
      <c r="C544">
        <v>47525</v>
      </c>
      <c r="D544" t="str">
        <f>_xlfn.IFERROR(IF(OR(VLOOKUP(PPUList[[#This Row],[AFC POR]],PUFList,1,FALSE),VLOOKUP(PPUList[[#This Row],[AFC POD]],PUFList,1,FALSE)),""),"Y")</f>
        <v/>
      </c>
    </row>
    <row r="545" spans="1:4" ht="12.75">
      <c r="A545" t="s">
        <v>1804</v>
      </c>
      <c r="B545">
        <v>41210</v>
      </c>
      <c r="C545">
        <v>41210</v>
      </c>
      <c r="D545" t="str">
        <f>_xlfn.IFERROR(IF(OR(VLOOKUP(PPUList[[#This Row],[AFC POR]],PUFList,1,FALSE),VLOOKUP(PPUList[[#This Row],[AFC POD]],PUFList,1,FALSE)),""),"Y")</f>
        <v/>
      </c>
    </row>
    <row r="546" spans="1:4" ht="12.75">
      <c r="A546" t="s">
        <v>1805</v>
      </c>
      <c r="B546">
        <v>40495</v>
      </c>
      <c r="C546">
        <v>40495</v>
      </c>
      <c r="D546" t="str">
        <f>_xlfn.IFERROR(IF(OR(VLOOKUP(PPUList[[#This Row],[AFC POR]],PUFList,1,FALSE),VLOOKUP(PPUList[[#This Row],[AFC POD]],PUFList,1,FALSE)),""),"Y")</f>
        <v/>
      </c>
    </row>
    <row r="547" spans="1:4" ht="12.75">
      <c r="A547" t="s">
        <v>1806</v>
      </c>
      <c r="B547">
        <v>40494</v>
      </c>
      <c r="C547">
        <v>40494</v>
      </c>
      <c r="D547" t="str">
        <f>_xlfn.IFERROR(IF(OR(VLOOKUP(PPUList[[#This Row],[AFC POR]],PUFList,1,FALSE),VLOOKUP(PPUList[[#This Row],[AFC POD]],PUFList,1,FALSE)),""),"Y")</f>
        <v/>
      </c>
    </row>
    <row r="548" spans="1:4" ht="12.75">
      <c r="A548" t="s">
        <v>1807</v>
      </c>
      <c r="B548">
        <v>40494</v>
      </c>
      <c r="C548">
        <v>40494</v>
      </c>
      <c r="D548" t="str">
        <f>_xlfn.IFERROR(IF(OR(VLOOKUP(PPUList[[#This Row],[AFC POR]],PUFList,1,FALSE),VLOOKUP(PPUList[[#This Row],[AFC POD]],PUFList,1,FALSE)),""),"Y")</f>
        <v/>
      </c>
    </row>
    <row r="549" spans="1:4" ht="12.75">
      <c r="A549" t="s">
        <v>1808</v>
      </c>
      <c r="B549">
        <v>40494</v>
      </c>
      <c r="C549">
        <v>40494</v>
      </c>
      <c r="D549" t="str">
        <f>_xlfn.IFERROR(IF(OR(VLOOKUP(PPUList[[#This Row],[AFC POR]],PUFList,1,FALSE),VLOOKUP(PPUList[[#This Row],[AFC POD]],PUFList,1,FALSE)),""),"Y")</f>
        <v/>
      </c>
    </row>
    <row r="550" spans="1:4" ht="12.75">
      <c r="A550" t="s">
        <v>1809</v>
      </c>
      <c r="B550">
        <v>40497</v>
      </c>
      <c r="C550">
        <v>40497</v>
      </c>
      <c r="D550" t="str">
        <f>_xlfn.IFERROR(IF(OR(VLOOKUP(PPUList[[#This Row],[AFC POR]],PUFList,1,FALSE),VLOOKUP(PPUList[[#This Row],[AFC POD]],PUFList,1,FALSE)),""),"Y")</f>
        <v/>
      </c>
    </row>
    <row r="551" spans="1:4" ht="12.75">
      <c r="A551" t="s">
        <v>1810</v>
      </c>
      <c r="B551">
        <v>48145</v>
      </c>
      <c r="C551">
        <v>48145</v>
      </c>
      <c r="D551" t="str">
        <f>_xlfn.IFERROR(IF(OR(VLOOKUP(PPUList[[#This Row],[AFC POR]],PUFList,1,FALSE),VLOOKUP(PPUList[[#This Row],[AFC POD]],PUFList,1,FALSE)),""),"Y")</f>
        <v/>
      </c>
    </row>
    <row r="552" spans="1:4" ht="12.75">
      <c r="A552" t="s">
        <v>1811</v>
      </c>
      <c r="B552">
        <v>47051</v>
      </c>
      <c r="C552">
        <v>47051</v>
      </c>
      <c r="D552" t="str">
        <f>_xlfn.IFERROR(IF(OR(VLOOKUP(PPUList[[#This Row],[AFC POR]],PUFList,1,FALSE),VLOOKUP(PPUList[[#This Row],[AFC POD]],PUFList,1,FALSE)),""),"Y")</f>
        <v/>
      </c>
    </row>
    <row r="553" spans="1:4" ht="12.75">
      <c r="A553" t="s">
        <v>1812</v>
      </c>
      <c r="B553">
        <v>40507</v>
      </c>
      <c r="C553">
        <v>40507</v>
      </c>
      <c r="D553" t="str">
        <f>_xlfn.IFERROR(IF(OR(VLOOKUP(PPUList[[#This Row],[AFC POR]],PUFList,1,FALSE),VLOOKUP(PPUList[[#This Row],[AFC POD]],PUFList,1,FALSE)),""),"Y")</f>
        <v/>
      </c>
    </row>
    <row r="554" spans="1:4" ht="12.75">
      <c r="A554" t="s">
        <v>1813</v>
      </c>
      <c r="B554">
        <v>40507</v>
      </c>
      <c r="C554">
        <v>40507</v>
      </c>
      <c r="D554" t="str">
        <f>_xlfn.IFERROR(IF(OR(VLOOKUP(PPUList[[#This Row],[AFC POR]],PUFList,1,FALSE),VLOOKUP(PPUList[[#This Row],[AFC POD]],PUFList,1,FALSE)),""),"Y")</f>
        <v/>
      </c>
    </row>
    <row r="555" spans="1:4" ht="12.75">
      <c r="A555" t="s">
        <v>1814</v>
      </c>
      <c r="B555">
        <v>40537</v>
      </c>
      <c r="C555">
        <v>40537</v>
      </c>
      <c r="D555" t="str">
        <f>_xlfn.IFERROR(IF(OR(VLOOKUP(PPUList[[#This Row],[AFC POR]],PUFList,1,FALSE),VLOOKUP(PPUList[[#This Row],[AFC POD]],PUFList,1,FALSE)),""),"Y")</f>
        <v/>
      </c>
    </row>
    <row r="556" spans="1:4" ht="12.75">
      <c r="A556" t="s">
        <v>1815</v>
      </c>
      <c r="B556">
        <v>40537</v>
      </c>
      <c r="C556">
        <v>40537</v>
      </c>
      <c r="D556" t="str">
        <f>_xlfn.IFERROR(IF(OR(VLOOKUP(PPUList[[#This Row],[AFC POR]],PUFList,1,FALSE),VLOOKUP(PPUList[[#This Row],[AFC POD]],PUFList,1,FALSE)),""),"Y")</f>
        <v/>
      </c>
    </row>
    <row r="557" spans="1:4" ht="12.75">
      <c r="A557" t="s">
        <v>1816</v>
      </c>
      <c r="B557">
        <v>40509</v>
      </c>
      <c r="C557">
        <v>40509</v>
      </c>
      <c r="D557" t="str">
        <f>_xlfn.IFERROR(IF(OR(VLOOKUP(PPUList[[#This Row],[AFC POR]],PUFList,1,FALSE),VLOOKUP(PPUList[[#This Row],[AFC POD]],PUFList,1,FALSE)),""),"Y")</f>
        <v/>
      </c>
    </row>
    <row r="558" spans="1:4" ht="12.75">
      <c r="A558" t="s">
        <v>2053</v>
      </c>
      <c r="B558">
        <v>40217</v>
      </c>
      <c r="C558">
        <v>40217</v>
      </c>
      <c r="D558" t="str">
        <f>_xlfn.IFERROR(IF(OR(VLOOKUP(PPUList[[#This Row],[AFC POR]],PUFList,1,FALSE),VLOOKUP(PPUList[[#This Row],[AFC POD]],PUFList,1,FALSE)),""),"Y")</f>
        <v/>
      </c>
    </row>
    <row r="559" spans="1:4" ht="12.75">
      <c r="A559" t="s">
        <v>2054</v>
      </c>
      <c r="B559">
        <v>47329</v>
      </c>
      <c r="C559">
        <v>47329</v>
      </c>
      <c r="D559" t="str">
        <f>_xlfn.IFERROR(IF(OR(VLOOKUP(PPUList[[#This Row],[AFC POR]],PUFList,1,FALSE),VLOOKUP(PPUList[[#This Row],[AFC POD]],PUFList,1,FALSE)),""),"Y")</f>
        <v/>
      </c>
    </row>
    <row r="560" spans="1:4" ht="12.75">
      <c r="A560" t="s">
        <v>2055</v>
      </c>
      <c r="B560">
        <v>47381</v>
      </c>
      <c r="C560">
        <v>47381</v>
      </c>
      <c r="D560" t="str">
        <f>_xlfn.IFERROR(IF(OR(VLOOKUP(PPUList[[#This Row],[AFC POR]],PUFList,1,FALSE),VLOOKUP(PPUList[[#This Row],[AFC POD]],PUFList,1,FALSE)),""),"Y")</f>
        <v/>
      </c>
    </row>
    <row r="561" spans="1:4" ht="12.75">
      <c r="A561" t="s">
        <v>2056</v>
      </c>
      <c r="B561">
        <v>40513</v>
      </c>
      <c r="C561">
        <v>40513</v>
      </c>
      <c r="D561" t="str">
        <f>_xlfn.IFERROR(IF(OR(VLOOKUP(PPUList[[#This Row],[AFC POR]],PUFList,1,FALSE),VLOOKUP(PPUList[[#This Row],[AFC POD]],PUFList,1,FALSE)),""),"Y")</f>
        <v/>
      </c>
    </row>
    <row r="562" spans="1:4" ht="12.75">
      <c r="A562" t="s">
        <v>2057</v>
      </c>
      <c r="B562">
        <v>43663</v>
      </c>
      <c r="C562">
        <v>43663</v>
      </c>
      <c r="D562" t="str">
        <f>_xlfn.IFERROR(IF(OR(VLOOKUP(PPUList[[#This Row],[AFC POR]],PUFList,1,FALSE),VLOOKUP(PPUList[[#This Row],[AFC POD]],PUFList,1,FALSE)),""),"Y")</f>
        <v/>
      </c>
    </row>
    <row r="563" spans="1:4" ht="12.75">
      <c r="A563" t="s">
        <v>2058</v>
      </c>
      <c r="B563">
        <v>45129</v>
      </c>
      <c r="C563">
        <v>45129</v>
      </c>
      <c r="D563" t="str">
        <f>_xlfn.IFERROR(IF(OR(VLOOKUP(PPUList[[#This Row],[AFC POR]],PUFList,1,FALSE),VLOOKUP(PPUList[[#This Row],[AFC POD]],PUFList,1,FALSE)),""),"Y")</f>
        <v/>
      </c>
    </row>
    <row r="564" spans="1:4" ht="12.75">
      <c r="A564" t="s">
        <v>2059</v>
      </c>
      <c r="B564">
        <v>40515</v>
      </c>
      <c r="C564">
        <v>40515</v>
      </c>
      <c r="D564" t="str">
        <f>_xlfn.IFERROR(IF(OR(VLOOKUP(PPUList[[#This Row],[AFC POR]],PUFList,1,FALSE),VLOOKUP(PPUList[[#This Row],[AFC POD]],PUFList,1,FALSE)),""),"Y")</f>
        <v/>
      </c>
    </row>
    <row r="565" spans="1:4" ht="12.75">
      <c r="A565" t="s">
        <v>2060</v>
      </c>
      <c r="B565">
        <v>40519</v>
      </c>
      <c r="C565">
        <v>40519</v>
      </c>
      <c r="D565" t="str">
        <f>_xlfn.IFERROR(IF(OR(VLOOKUP(PPUList[[#This Row],[AFC POR]],PUFList,1,FALSE),VLOOKUP(PPUList[[#This Row],[AFC POD]],PUFList,1,FALSE)),""),"Y")</f>
        <v/>
      </c>
    </row>
    <row r="566" spans="1:4" ht="12.75">
      <c r="A566" t="s">
        <v>2061</v>
      </c>
      <c r="B566">
        <v>40523</v>
      </c>
      <c r="C566">
        <v>40523</v>
      </c>
      <c r="D566" t="str">
        <f>_xlfn.IFERROR(IF(OR(VLOOKUP(PPUList[[#This Row],[AFC POR]],PUFList,1,FALSE),VLOOKUP(PPUList[[#This Row],[AFC POD]],PUFList,1,FALSE)),""),"Y")</f>
        <v/>
      </c>
    </row>
    <row r="567" spans="1:4" ht="12.75">
      <c r="A567" t="s">
        <v>2062</v>
      </c>
      <c r="B567">
        <v>46223</v>
      </c>
      <c r="C567">
        <v>46223</v>
      </c>
      <c r="D567" t="str">
        <f>_xlfn.IFERROR(IF(OR(VLOOKUP(PPUList[[#This Row],[AFC POR]],PUFList,1,FALSE),VLOOKUP(PPUList[[#This Row],[AFC POD]],PUFList,1,FALSE)),""),"Y")</f>
        <v/>
      </c>
    </row>
    <row r="568" spans="1:4" ht="12.75">
      <c r="A568" t="s">
        <v>2063</v>
      </c>
      <c r="B568">
        <v>48349</v>
      </c>
      <c r="C568">
        <v>48349</v>
      </c>
      <c r="D568" t="str">
        <f>_xlfn.IFERROR(IF(OR(VLOOKUP(PPUList[[#This Row],[AFC POR]],PUFList,1,FALSE),VLOOKUP(PPUList[[#This Row],[AFC POD]],PUFList,1,FALSE)),""),"Y")</f>
        <v/>
      </c>
    </row>
    <row r="569" spans="1:4" ht="12.75">
      <c r="A569" t="s">
        <v>2064</v>
      </c>
      <c r="B569">
        <v>40525</v>
      </c>
      <c r="C569">
        <v>40525</v>
      </c>
      <c r="D569" t="str">
        <f>_xlfn.IFERROR(IF(OR(VLOOKUP(PPUList[[#This Row],[AFC POR]],PUFList,1,FALSE),VLOOKUP(PPUList[[#This Row],[AFC POD]],PUFList,1,FALSE)),""),"Y")</f>
        <v/>
      </c>
    </row>
    <row r="570" spans="1:4" ht="12.75">
      <c r="A570" t="s">
        <v>2065</v>
      </c>
      <c r="B570">
        <v>40621</v>
      </c>
      <c r="C570">
        <v>40621</v>
      </c>
      <c r="D570" t="str">
        <f>_xlfn.IFERROR(IF(OR(VLOOKUP(PPUList[[#This Row],[AFC POR]],PUFList,1,FALSE),VLOOKUP(PPUList[[#This Row],[AFC POD]],PUFList,1,FALSE)),""),"Y")</f>
        <v/>
      </c>
    </row>
    <row r="571" spans="1:4" ht="12.75">
      <c r="A571" t="s">
        <v>2066</v>
      </c>
      <c r="B571">
        <v>40621</v>
      </c>
      <c r="C571">
        <v>40621</v>
      </c>
      <c r="D571" t="str">
        <f>_xlfn.IFERROR(IF(OR(VLOOKUP(PPUList[[#This Row],[AFC POR]],PUFList,1,FALSE),VLOOKUP(PPUList[[#This Row],[AFC POD]],PUFList,1,FALSE)),""),"Y")</f>
        <v/>
      </c>
    </row>
    <row r="572" spans="1:4" ht="12.75">
      <c r="A572" t="s">
        <v>2067</v>
      </c>
      <c r="B572">
        <v>40527</v>
      </c>
      <c r="C572">
        <v>40527</v>
      </c>
      <c r="D572" t="str">
        <f>_xlfn.IFERROR(IF(OR(VLOOKUP(PPUList[[#This Row],[AFC POR]],PUFList,1,FALSE),VLOOKUP(PPUList[[#This Row],[AFC POD]],PUFList,1,FALSE)),""),"Y")</f>
        <v/>
      </c>
    </row>
    <row r="573" spans="1:4" ht="12.75">
      <c r="A573" t="s">
        <v>2068</v>
      </c>
      <c r="B573">
        <v>40529</v>
      </c>
      <c r="C573">
        <v>40529</v>
      </c>
      <c r="D573" t="str">
        <f>_xlfn.IFERROR(IF(OR(VLOOKUP(PPUList[[#This Row],[AFC POR]],PUFList,1,FALSE),VLOOKUP(PPUList[[#This Row],[AFC POD]],PUFList,1,FALSE)),""),"Y")</f>
        <v/>
      </c>
    </row>
    <row r="574" spans="1:4" ht="12.75">
      <c r="A574" t="s">
        <v>2069</v>
      </c>
      <c r="B574">
        <v>40621</v>
      </c>
      <c r="C574">
        <v>40621</v>
      </c>
      <c r="D574" t="str">
        <f>_xlfn.IFERROR(IF(OR(VLOOKUP(PPUList[[#This Row],[AFC POR]],PUFList,1,FALSE),VLOOKUP(PPUList[[#This Row],[AFC POD]],PUFList,1,FALSE)),""),"Y")</f>
        <v/>
      </c>
    </row>
    <row r="575" spans="1:4" ht="12.75">
      <c r="A575" t="s">
        <v>2070</v>
      </c>
      <c r="B575">
        <v>40530</v>
      </c>
      <c r="C575">
        <v>40530</v>
      </c>
      <c r="D575" t="str">
        <f>_xlfn.IFERROR(IF(OR(VLOOKUP(PPUList[[#This Row],[AFC POR]],PUFList,1,FALSE),VLOOKUP(PPUList[[#This Row],[AFC POD]],PUFList,1,FALSE)),""),"Y")</f>
        <v/>
      </c>
    </row>
    <row r="576" spans="1:4" ht="12.75">
      <c r="A576" t="s">
        <v>2071</v>
      </c>
      <c r="B576">
        <v>45139</v>
      </c>
      <c r="C576">
        <v>45139</v>
      </c>
      <c r="D576" t="str">
        <f>_xlfn.IFERROR(IF(OR(VLOOKUP(PPUList[[#This Row],[AFC POR]],PUFList,1,FALSE),VLOOKUP(PPUList[[#This Row],[AFC POD]],PUFList,1,FALSE)),""),"Y")</f>
        <v/>
      </c>
    </row>
    <row r="577" spans="1:4" ht="12.75">
      <c r="A577" t="s">
        <v>2072</v>
      </c>
      <c r="B577">
        <v>40723</v>
      </c>
      <c r="C577">
        <v>40723</v>
      </c>
      <c r="D577" t="str">
        <f>_xlfn.IFERROR(IF(OR(VLOOKUP(PPUList[[#This Row],[AFC POR]],PUFList,1,FALSE),VLOOKUP(PPUList[[#This Row],[AFC POD]],PUFList,1,FALSE)),""),"Y")</f>
        <v/>
      </c>
    </row>
    <row r="578" spans="1:4" ht="12.75">
      <c r="A578" t="s">
        <v>2073</v>
      </c>
      <c r="B578">
        <v>45137</v>
      </c>
      <c r="C578">
        <v>45137</v>
      </c>
      <c r="D578" t="str">
        <f>_xlfn.IFERROR(IF(OR(VLOOKUP(PPUList[[#This Row],[AFC POR]],PUFList,1,FALSE),VLOOKUP(PPUList[[#This Row],[AFC POD]],PUFList,1,FALSE)),""),"Y")</f>
        <v/>
      </c>
    </row>
    <row r="579" spans="1:4" ht="12.75">
      <c r="A579" t="s">
        <v>2074</v>
      </c>
      <c r="B579">
        <v>40717</v>
      </c>
      <c r="C579">
        <v>40717</v>
      </c>
      <c r="D579" t="str">
        <f>_xlfn.IFERROR(IF(OR(VLOOKUP(PPUList[[#This Row],[AFC POR]],PUFList,1,FALSE),VLOOKUP(PPUList[[#This Row],[AFC POD]],PUFList,1,FALSE)),""),"Y")</f>
        <v/>
      </c>
    </row>
    <row r="580" spans="1:4" ht="12.75">
      <c r="A580" t="s">
        <v>2075</v>
      </c>
      <c r="B580">
        <v>40621</v>
      </c>
      <c r="C580">
        <v>40621</v>
      </c>
      <c r="D580" t="str">
        <f>_xlfn.IFERROR(IF(OR(VLOOKUP(PPUList[[#This Row],[AFC POR]],PUFList,1,FALSE),VLOOKUP(PPUList[[#This Row],[AFC POD]],PUFList,1,FALSE)),""),"Y")</f>
        <v/>
      </c>
    </row>
    <row r="581" spans="1:4" ht="12.75">
      <c r="A581" t="s">
        <v>2076</v>
      </c>
      <c r="B581">
        <v>40621</v>
      </c>
      <c r="C581">
        <v>40621</v>
      </c>
      <c r="D581" t="str">
        <f>_xlfn.IFERROR(IF(OR(VLOOKUP(PPUList[[#This Row],[AFC POR]],PUFList,1,FALSE),VLOOKUP(PPUList[[#This Row],[AFC POD]],PUFList,1,FALSE)),""),"Y")</f>
        <v/>
      </c>
    </row>
    <row r="582" spans="1:4" ht="12.75">
      <c r="A582" t="s">
        <v>2077</v>
      </c>
      <c r="B582">
        <v>41211</v>
      </c>
      <c r="C582">
        <v>41211</v>
      </c>
      <c r="D582" t="str">
        <f>_xlfn.IFERROR(IF(OR(VLOOKUP(PPUList[[#This Row],[AFC POR]],PUFList,1,FALSE),VLOOKUP(PPUList[[#This Row],[AFC POD]],PUFList,1,FALSE)),""),"Y")</f>
        <v/>
      </c>
    </row>
    <row r="583" spans="1:4" ht="12.75">
      <c r="A583" t="s">
        <v>2078</v>
      </c>
      <c r="B583">
        <v>40537</v>
      </c>
      <c r="C583">
        <v>40537</v>
      </c>
      <c r="D583" t="str">
        <f>_xlfn.IFERROR(IF(OR(VLOOKUP(PPUList[[#This Row],[AFC POR]],PUFList,1,FALSE),VLOOKUP(PPUList[[#This Row],[AFC POD]],PUFList,1,FALSE)),""),"Y")</f>
        <v/>
      </c>
    </row>
    <row r="584" spans="1:4" ht="12.75">
      <c r="A584" t="s">
        <v>2079</v>
      </c>
      <c r="B584">
        <v>40537</v>
      </c>
      <c r="C584">
        <v>40537</v>
      </c>
      <c r="D584" t="str">
        <f>_xlfn.IFERROR(IF(OR(VLOOKUP(PPUList[[#This Row],[AFC POR]],PUFList,1,FALSE),VLOOKUP(PPUList[[#This Row],[AFC POD]],PUFList,1,FALSE)),""),"Y")</f>
        <v/>
      </c>
    </row>
    <row r="585" spans="1:4" ht="12.75">
      <c r="A585" t="s">
        <v>2080</v>
      </c>
      <c r="B585">
        <v>40621</v>
      </c>
      <c r="C585">
        <v>40621</v>
      </c>
      <c r="D585" t="str">
        <f>_xlfn.IFERROR(IF(OR(VLOOKUP(PPUList[[#This Row],[AFC POR]],PUFList,1,FALSE),VLOOKUP(PPUList[[#This Row],[AFC POD]],PUFList,1,FALSE)),""),"Y")</f>
        <v/>
      </c>
    </row>
    <row r="586" spans="1:4" ht="12.75">
      <c r="A586" t="s">
        <v>2081</v>
      </c>
      <c r="B586">
        <v>40621</v>
      </c>
      <c r="C586">
        <v>40621</v>
      </c>
      <c r="D586" t="str">
        <f>_xlfn.IFERROR(IF(OR(VLOOKUP(PPUList[[#This Row],[AFC POR]],PUFList,1,FALSE),VLOOKUP(PPUList[[#This Row],[AFC POD]],PUFList,1,FALSE)),""),"Y")</f>
        <v/>
      </c>
    </row>
    <row r="587" spans="1:4" ht="12.75">
      <c r="A587" t="s">
        <v>2082</v>
      </c>
      <c r="B587">
        <v>40621</v>
      </c>
      <c r="C587">
        <v>40621</v>
      </c>
      <c r="D587" t="str">
        <f>_xlfn.IFERROR(IF(OR(VLOOKUP(PPUList[[#This Row],[AFC POR]],PUFList,1,FALSE),VLOOKUP(PPUList[[#This Row],[AFC POD]],PUFList,1,FALSE)),""),"Y")</f>
        <v/>
      </c>
    </row>
    <row r="588" spans="1:4" ht="12.75">
      <c r="A588" t="s">
        <v>2083</v>
      </c>
      <c r="B588">
        <v>47505</v>
      </c>
      <c r="C588">
        <v>47505</v>
      </c>
      <c r="D588" t="str">
        <f>_xlfn.IFERROR(IF(OR(VLOOKUP(PPUList[[#This Row],[AFC POR]],PUFList,1,FALSE),VLOOKUP(PPUList[[#This Row],[AFC POD]],PUFList,1,FALSE)),""),"Y")</f>
        <v/>
      </c>
    </row>
    <row r="589" spans="1:4" ht="12.75">
      <c r="A589" t="s">
        <v>2084</v>
      </c>
      <c r="B589">
        <v>40541</v>
      </c>
      <c r="C589">
        <v>40541</v>
      </c>
      <c r="D589" t="str">
        <f>_xlfn.IFERROR(IF(OR(VLOOKUP(PPUList[[#This Row],[AFC POR]],PUFList,1,FALSE),VLOOKUP(PPUList[[#This Row],[AFC POD]],PUFList,1,FALSE)),""),"Y")</f>
        <v/>
      </c>
    </row>
    <row r="590" spans="1:4" ht="12.75">
      <c r="A590" t="s">
        <v>2085</v>
      </c>
      <c r="B590">
        <v>45178</v>
      </c>
      <c r="C590">
        <v>45178</v>
      </c>
      <c r="D590" t="str">
        <f>_xlfn.IFERROR(IF(OR(VLOOKUP(PPUList[[#This Row],[AFC POR]],PUFList,1,FALSE),VLOOKUP(PPUList[[#This Row],[AFC POD]],PUFList,1,FALSE)),""),"Y")</f>
        <v/>
      </c>
    </row>
    <row r="591" spans="1:4" ht="12.75">
      <c r="A591" t="s">
        <v>2086</v>
      </c>
      <c r="B591">
        <v>40541</v>
      </c>
      <c r="C591">
        <v>40541</v>
      </c>
      <c r="D591" t="str">
        <f>_xlfn.IFERROR(IF(OR(VLOOKUP(PPUList[[#This Row],[AFC POR]],PUFList,1,FALSE),VLOOKUP(PPUList[[#This Row],[AFC POD]],PUFList,1,FALSE)),""),"Y")</f>
        <v/>
      </c>
    </row>
    <row r="592" spans="1:4" ht="12.75">
      <c r="A592" t="s">
        <v>2087</v>
      </c>
      <c r="B592">
        <v>40541</v>
      </c>
      <c r="C592">
        <v>40541</v>
      </c>
      <c r="D592" t="str">
        <f>_xlfn.IFERROR(IF(OR(VLOOKUP(PPUList[[#This Row],[AFC POR]],PUFList,1,FALSE),VLOOKUP(PPUList[[#This Row],[AFC POD]],PUFList,1,FALSE)),""),"Y")</f>
        <v/>
      </c>
    </row>
    <row r="593" spans="1:4" ht="12.75">
      <c r="A593" t="s">
        <v>2088</v>
      </c>
      <c r="B593">
        <v>40541</v>
      </c>
      <c r="C593">
        <v>40541</v>
      </c>
      <c r="D593" t="str">
        <f>_xlfn.IFERROR(IF(OR(VLOOKUP(PPUList[[#This Row],[AFC POR]],PUFList,1,FALSE),VLOOKUP(PPUList[[#This Row],[AFC POD]],PUFList,1,FALSE)),""),"Y")</f>
        <v/>
      </c>
    </row>
    <row r="594" spans="1:4" ht="12.75">
      <c r="A594" t="s">
        <v>2089</v>
      </c>
      <c r="B594">
        <v>40541</v>
      </c>
      <c r="C594">
        <v>40541</v>
      </c>
      <c r="D594" t="str">
        <f>_xlfn.IFERROR(IF(OR(VLOOKUP(PPUList[[#This Row],[AFC POR]],PUFList,1,FALSE),VLOOKUP(PPUList[[#This Row],[AFC POD]],PUFList,1,FALSE)),""),"Y")</f>
        <v/>
      </c>
    </row>
    <row r="595" spans="1:4" ht="12.75">
      <c r="A595" t="s">
        <v>2090</v>
      </c>
      <c r="B595">
        <v>66837</v>
      </c>
      <c r="C595">
        <v>66837</v>
      </c>
      <c r="D595" t="str">
        <f>_xlfn.IFERROR(IF(OR(VLOOKUP(PPUList[[#This Row],[AFC POR]],PUFList,1,FALSE),VLOOKUP(PPUList[[#This Row],[AFC POD]],PUFList,1,FALSE)),""),"Y")</f>
        <v/>
      </c>
    </row>
    <row r="596" spans="1:4" ht="12.75">
      <c r="A596" t="s">
        <v>2091</v>
      </c>
      <c r="B596">
        <v>47507</v>
      </c>
      <c r="C596">
        <v>47507</v>
      </c>
      <c r="D596" t="str">
        <f>_xlfn.IFERROR(IF(OR(VLOOKUP(PPUList[[#This Row],[AFC POR]],PUFList,1,FALSE),VLOOKUP(PPUList[[#This Row],[AFC POD]],PUFList,1,FALSE)),""),"Y")</f>
        <v/>
      </c>
    </row>
    <row r="597" spans="1:4" ht="12.75">
      <c r="A597" t="s">
        <v>2092</v>
      </c>
      <c r="B597">
        <v>41400</v>
      </c>
      <c r="C597">
        <v>41400</v>
      </c>
      <c r="D597" t="str">
        <f>_xlfn.IFERROR(IF(OR(VLOOKUP(PPUList[[#This Row],[AFC POR]],PUFList,1,FALSE),VLOOKUP(PPUList[[#This Row],[AFC POD]],PUFList,1,FALSE)),""),"Y")</f>
        <v/>
      </c>
    </row>
    <row r="598" spans="1:4" ht="12.75">
      <c r="A598" t="s">
        <v>2093</v>
      </c>
      <c r="B598">
        <v>40547</v>
      </c>
      <c r="C598">
        <v>40547</v>
      </c>
      <c r="D598" t="str">
        <f>_xlfn.IFERROR(IF(OR(VLOOKUP(PPUList[[#This Row],[AFC POR]],PUFList,1,FALSE),VLOOKUP(PPUList[[#This Row],[AFC POD]],PUFList,1,FALSE)),""),"Y")</f>
        <v/>
      </c>
    </row>
    <row r="599" spans="1:4" ht="12.75">
      <c r="A599" t="s">
        <v>2094</v>
      </c>
      <c r="B599">
        <v>40963</v>
      </c>
      <c r="C599">
        <v>40963</v>
      </c>
      <c r="D599" t="str">
        <f>_xlfn.IFERROR(IF(OR(VLOOKUP(PPUList[[#This Row],[AFC POR]],PUFList,1,FALSE),VLOOKUP(PPUList[[#This Row],[AFC POD]],PUFList,1,FALSE)),""),"Y")</f>
        <v/>
      </c>
    </row>
    <row r="600" spans="1:4" ht="12.75">
      <c r="A600" t="s">
        <v>2095</v>
      </c>
      <c r="B600">
        <v>45137</v>
      </c>
      <c r="C600">
        <v>45137</v>
      </c>
      <c r="D600" t="str">
        <f>_xlfn.IFERROR(IF(OR(VLOOKUP(PPUList[[#This Row],[AFC POR]],PUFList,1,FALSE),VLOOKUP(PPUList[[#This Row],[AFC POD]],PUFList,1,FALSE)),""),"Y")</f>
        <v/>
      </c>
    </row>
    <row r="601" spans="1:4" ht="12.75">
      <c r="A601" t="s">
        <v>2096</v>
      </c>
      <c r="B601">
        <v>45137</v>
      </c>
      <c r="C601">
        <v>45137</v>
      </c>
      <c r="D601" t="str">
        <f>_xlfn.IFERROR(IF(OR(VLOOKUP(PPUList[[#This Row],[AFC POR]],PUFList,1,FALSE),VLOOKUP(PPUList[[#This Row],[AFC POD]],PUFList,1,FALSE)),""),"Y")</f>
        <v/>
      </c>
    </row>
    <row r="602" spans="1:4" ht="12.75">
      <c r="A602" t="s">
        <v>2097</v>
      </c>
      <c r="B602">
        <v>45139</v>
      </c>
      <c r="C602">
        <v>45139</v>
      </c>
      <c r="D602" t="str">
        <f>_xlfn.IFERROR(IF(OR(VLOOKUP(PPUList[[#This Row],[AFC POR]],PUFList,1,FALSE),VLOOKUP(PPUList[[#This Row],[AFC POD]],PUFList,1,FALSE)),""),"Y")</f>
        <v/>
      </c>
    </row>
    <row r="603" spans="1:4" ht="12.75">
      <c r="A603" t="s">
        <v>2098</v>
      </c>
      <c r="B603">
        <v>40545</v>
      </c>
      <c r="C603">
        <v>40545</v>
      </c>
      <c r="D603" t="str">
        <f>_xlfn.IFERROR(IF(OR(VLOOKUP(PPUList[[#This Row],[AFC POR]],PUFList,1,FALSE),VLOOKUP(PPUList[[#This Row],[AFC POD]],PUFList,1,FALSE)),""),"Y")</f>
        <v/>
      </c>
    </row>
    <row r="604" spans="1:4" ht="12.75">
      <c r="A604" t="s">
        <v>2099</v>
      </c>
      <c r="B604">
        <v>40551</v>
      </c>
      <c r="C604">
        <v>40551</v>
      </c>
      <c r="D604" t="str">
        <f>_xlfn.IFERROR(IF(OR(VLOOKUP(PPUList[[#This Row],[AFC POR]],PUFList,1,FALSE),VLOOKUP(PPUList[[#This Row],[AFC POD]],PUFList,1,FALSE)),""),"Y")</f>
        <v/>
      </c>
    </row>
    <row r="605" spans="1:4" ht="12.75">
      <c r="A605" t="s">
        <v>2100</v>
      </c>
      <c r="B605">
        <v>40551</v>
      </c>
      <c r="C605">
        <v>40551</v>
      </c>
      <c r="D605" t="str">
        <f>_xlfn.IFERROR(IF(OR(VLOOKUP(PPUList[[#This Row],[AFC POR]],PUFList,1,FALSE),VLOOKUP(PPUList[[#This Row],[AFC POD]],PUFList,1,FALSE)),""),"Y")</f>
        <v/>
      </c>
    </row>
    <row r="606" spans="1:4" ht="12.75">
      <c r="A606" t="s">
        <v>2101</v>
      </c>
      <c r="B606">
        <v>40551</v>
      </c>
      <c r="C606">
        <v>40551</v>
      </c>
      <c r="D606" t="str">
        <f>_xlfn.IFERROR(IF(OR(VLOOKUP(PPUList[[#This Row],[AFC POR]],PUFList,1,FALSE),VLOOKUP(PPUList[[#This Row],[AFC POD]],PUFList,1,FALSE)),""),"Y")</f>
        <v/>
      </c>
    </row>
    <row r="607" spans="1:4" ht="12.75">
      <c r="A607" t="s">
        <v>2102</v>
      </c>
      <c r="B607">
        <v>40551</v>
      </c>
      <c r="C607">
        <v>40551</v>
      </c>
      <c r="D607" t="str">
        <f>_xlfn.IFERROR(IF(OR(VLOOKUP(PPUList[[#This Row],[AFC POR]],PUFList,1,FALSE),VLOOKUP(PPUList[[#This Row],[AFC POD]],PUFList,1,FALSE)),""),"Y")</f>
        <v/>
      </c>
    </row>
    <row r="608" spans="1:4" ht="12.75">
      <c r="A608" t="s">
        <v>2103</v>
      </c>
      <c r="B608">
        <v>40551</v>
      </c>
      <c r="C608">
        <v>40551</v>
      </c>
      <c r="D608" t="str">
        <f>_xlfn.IFERROR(IF(OR(VLOOKUP(PPUList[[#This Row],[AFC POR]],PUFList,1,FALSE),VLOOKUP(PPUList[[#This Row],[AFC POD]],PUFList,1,FALSE)),""),"Y")</f>
        <v/>
      </c>
    </row>
    <row r="609" spans="1:4" ht="12.75">
      <c r="A609" t="s">
        <v>2104</v>
      </c>
      <c r="B609">
        <v>40551</v>
      </c>
      <c r="C609">
        <v>40551</v>
      </c>
      <c r="D609" t="str">
        <f>_xlfn.IFERROR(IF(OR(VLOOKUP(PPUList[[#This Row],[AFC POR]],PUFList,1,FALSE),VLOOKUP(PPUList[[#This Row],[AFC POD]],PUFList,1,FALSE)),""),"Y")</f>
        <v/>
      </c>
    </row>
    <row r="610" spans="1:4" ht="12.75">
      <c r="A610" t="s">
        <v>1225</v>
      </c>
      <c r="B610">
        <v>40551</v>
      </c>
      <c r="C610">
        <v>40551</v>
      </c>
      <c r="D610" t="str">
        <f>_xlfn.IFERROR(IF(OR(VLOOKUP(PPUList[[#This Row],[AFC POR]],PUFList,1,FALSE),VLOOKUP(PPUList[[#This Row],[AFC POD]],PUFList,1,FALSE)),""),"Y")</f>
        <v/>
      </c>
    </row>
    <row r="611" spans="1:4" ht="12.75">
      <c r="A611" t="s">
        <v>1226</v>
      </c>
      <c r="B611">
        <v>40551</v>
      </c>
      <c r="C611">
        <v>40551</v>
      </c>
      <c r="D611" t="str">
        <f>_xlfn.IFERROR(IF(OR(VLOOKUP(PPUList[[#This Row],[AFC POR]],PUFList,1,FALSE),VLOOKUP(PPUList[[#This Row],[AFC POD]],PUFList,1,FALSE)),""),"Y")</f>
        <v/>
      </c>
    </row>
    <row r="612" spans="1:4" ht="12.75">
      <c r="A612" t="s">
        <v>1227</v>
      </c>
      <c r="B612">
        <v>40551</v>
      </c>
      <c r="C612">
        <v>40551</v>
      </c>
      <c r="D612" t="str">
        <f>_xlfn.IFERROR(IF(OR(VLOOKUP(PPUList[[#This Row],[AFC POR]],PUFList,1,FALSE),VLOOKUP(PPUList[[#This Row],[AFC POD]],PUFList,1,FALSE)),""),"Y")</f>
        <v/>
      </c>
    </row>
    <row r="613" spans="1:4" ht="12.75">
      <c r="A613" t="s">
        <v>1228</v>
      </c>
      <c r="B613">
        <v>47286</v>
      </c>
      <c r="C613">
        <v>47286</v>
      </c>
      <c r="D613" t="str">
        <f>_xlfn.IFERROR(IF(OR(VLOOKUP(PPUList[[#This Row],[AFC POR]],PUFList,1,FALSE),VLOOKUP(PPUList[[#This Row],[AFC POD]],PUFList,1,FALSE)),""),"Y")</f>
        <v/>
      </c>
    </row>
    <row r="614" spans="1:4" ht="12.75">
      <c r="A614" t="s">
        <v>1229</v>
      </c>
      <c r="B614">
        <v>40557</v>
      </c>
      <c r="C614">
        <v>40557</v>
      </c>
      <c r="D614" t="str">
        <f>_xlfn.IFERROR(IF(OR(VLOOKUP(PPUList[[#This Row],[AFC POR]],PUFList,1,FALSE),VLOOKUP(PPUList[[#This Row],[AFC POD]],PUFList,1,FALSE)),""),"Y")</f>
        <v/>
      </c>
    </row>
    <row r="615" spans="1:4" ht="12.75">
      <c r="A615" t="s">
        <v>1230</v>
      </c>
      <c r="B615">
        <v>40457</v>
      </c>
      <c r="C615">
        <v>40457</v>
      </c>
      <c r="D615" t="str">
        <f>_xlfn.IFERROR(IF(OR(VLOOKUP(PPUList[[#This Row],[AFC POR]],PUFList,1,FALSE),VLOOKUP(PPUList[[#This Row],[AFC POD]],PUFList,1,FALSE)),""),"Y")</f>
        <v/>
      </c>
    </row>
    <row r="616" spans="1:4" ht="12.75">
      <c r="A616" t="s">
        <v>1231</v>
      </c>
      <c r="B616">
        <v>40567</v>
      </c>
      <c r="C616">
        <v>40567</v>
      </c>
      <c r="D616" t="str">
        <f>_xlfn.IFERROR(IF(OR(VLOOKUP(PPUList[[#This Row],[AFC POR]],PUFList,1,FALSE),VLOOKUP(PPUList[[#This Row],[AFC POD]],PUFList,1,FALSE)),""),"Y")</f>
        <v/>
      </c>
    </row>
    <row r="617" spans="1:4" ht="12.75">
      <c r="A617" t="s">
        <v>1232</v>
      </c>
      <c r="B617">
        <v>40367</v>
      </c>
      <c r="C617">
        <v>40367</v>
      </c>
      <c r="D617" t="str">
        <f>_xlfn.IFERROR(IF(OR(VLOOKUP(PPUList[[#This Row],[AFC POR]],PUFList,1,FALSE),VLOOKUP(PPUList[[#This Row],[AFC POD]],PUFList,1,FALSE)),""),"Y")</f>
        <v/>
      </c>
    </row>
    <row r="618" spans="1:4" ht="12.75">
      <c r="A618" t="s">
        <v>1233</v>
      </c>
      <c r="B618">
        <v>40903</v>
      </c>
      <c r="C618">
        <v>40903</v>
      </c>
      <c r="D618" t="str">
        <f>_xlfn.IFERROR(IF(OR(VLOOKUP(PPUList[[#This Row],[AFC POR]],PUFList,1,FALSE),VLOOKUP(PPUList[[#This Row],[AFC POD]],PUFList,1,FALSE)),""),"Y")</f>
        <v/>
      </c>
    </row>
    <row r="619" spans="1:4" ht="12.75">
      <c r="A619" t="s">
        <v>1234</v>
      </c>
      <c r="B619">
        <v>40457</v>
      </c>
      <c r="C619">
        <v>40457</v>
      </c>
      <c r="D619" t="str">
        <f>_xlfn.IFERROR(IF(OR(VLOOKUP(PPUList[[#This Row],[AFC POR]],PUFList,1,FALSE),VLOOKUP(PPUList[[#This Row],[AFC POD]],PUFList,1,FALSE)),""),"Y")</f>
        <v/>
      </c>
    </row>
    <row r="620" spans="1:4" ht="12.75">
      <c r="A620" t="s">
        <v>1235</v>
      </c>
      <c r="B620">
        <v>40621</v>
      </c>
      <c r="C620">
        <v>40621</v>
      </c>
      <c r="D620" t="str">
        <f>_xlfn.IFERROR(IF(OR(VLOOKUP(PPUList[[#This Row],[AFC POR]],PUFList,1,FALSE),VLOOKUP(PPUList[[#This Row],[AFC POD]],PUFList,1,FALSE)),""),"Y")</f>
        <v/>
      </c>
    </row>
    <row r="621" spans="1:4" ht="12.75">
      <c r="A621" t="s">
        <v>1236</v>
      </c>
      <c r="B621">
        <v>40621</v>
      </c>
      <c r="C621">
        <v>40621</v>
      </c>
      <c r="D621" t="str">
        <f>_xlfn.IFERROR(IF(OR(VLOOKUP(PPUList[[#This Row],[AFC POR]],PUFList,1,FALSE),VLOOKUP(PPUList[[#This Row],[AFC POD]],PUFList,1,FALSE)),""),"Y")</f>
        <v/>
      </c>
    </row>
    <row r="622" spans="1:4" ht="12.75">
      <c r="A622" t="s">
        <v>1237</v>
      </c>
      <c r="B622">
        <v>40087</v>
      </c>
      <c r="C622">
        <v>40087</v>
      </c>
      <c r="D622" t="str">
        <f>_xlfn.IFERROR(IF(OR(VLOOKUP(PPUList[[#This Row],[AFC POR]],PUFList,1,FALSE),VLOOKUP(PPUList[[#This Row],[AFC POD]],PUFList,1,FALSE)),""),"Y")</f>
        <v/>
      </c>
    </row>
    <row r="623" spans="1:4" ht="12.75">
      <c r="A623" t="s">
        <v>1238</v>
      </c>
      <c r="B623">
        <v>40087</v>
      </c>
      <c r="C623">
        <v>40087</v>
      </c>
      <c r="D623" t="str">
        <f>_xlfn.IFERROR(IF(OR(VLOOKUP(PPUList[[#This Row],[AFC POR]],PUFList,1,FALSE),VLOOKUP(PPUList[[#This Row],[AFC POD]],PUFList,1,FALSE)),""),"Y")</f>
        <v/>
      </c>
    </row>
    <row r="624" spans="1:4" ht="12.75">
      <c r="A624" t="s">
        <v>1239</v>
      </c>
      <c r="B624">
        <v>40087</v>
      </c>
      <c r="C624">
        <v>40087</v>
      </c>
      <c r="D624" t="str">
        <f>_xlfn.IFERROR(IF(OR(VLOOKUP(PPUList[[#This Row],[AFC POR]],PUFList,1,FALSE),VLOOKUP(PPUList[[#This Row],[AFC POD]],PUFList,1,FALSE)),""),"Y")</f>
        <v/>
      </c>
    </row>
    <row r="625" spans="1:4" ht="12.75">
      <c r="A625" t="s">
        <v>1240</v>
      </c>
      <c r="B625">
        <v>40573</v>
      </c>
      <c r="C625">
        <v>40573</v>
      </c>
      <c r="D625" t="str">
        <f>_xlfn.IFERROR(IF(OR(VLOOKUP(PPUList[[#This Row],[AFC POR]],PUFList,1,FALSE),VLOOKUP(PPUList[[#This Row],[AFC POD]],PUFList,1,FALSE)),""),"Y")</f>
        <v/>
      </c>
    </row>
    <row r="626" spans="1:4" ht="12.75">
      <c r="A626" t="s">
        <v>1241</v>
      </c>
      <c r="B626">
        <v>40575</v>
      </c>
      <c r="C626">
        <v>40575</v>
      </c>
      <c r="D626" t="str">
        <f>_xlfn.IFERROR(IF(OR(VLOOKUP(PPUList[[#This Row],[AFC POR]],PUFList,1,FALSE),VLOOKUP(PPUList[[#This Row],[AFC POD]],PUFList,1,FALSE)),""),"Y")</f>
        <v/>
      </c>
    </row>
    <row r="627" spans="1:4" ht="12.75">
      <c r="A627" t="s">
        <v>1242</v>
      </c>
      <c r="B627">
        <v>40575</v>
      </c>
      <c r="C627">
        <v>40575</v>
      </c>
      <c r="D627" t="str">
        <f>_xlfn.IFERROR(IF(OR(VLOOKUP(PPUList[[#This Row],[AFC POR]],PUFList,1,FALSE),VLOOKUP(PPUList[[#This Row],[AFC POD]],PUFList,1,FALSE)),""),"Y")</f>
        <v/>
      </c>
    </row>
    <row r="628" spans="1:4" ht="12.75">
      <c r="A628" t="s">
        <v>1243</v>
      </c>
      <c r="B628">
        <v>40577</v>
      </c>
      <c r="C628">
        <v>40577</v>
      </c>
      <c r="D628" t="str">
        <f>_xlfn.IFERROR(IF(OR(VLOOKUP(PPUList[[#This Row],[AFC POR]],PUFList,1,FALSE),VLOOKUP(PPUList[[#This Row],[AFC POD]],PUFList,1,FALSE)),""),"Y")</f>
        <v/>
      </c>
    </row>
    <row r="629" spans="1:4" ht="12.75">
      <c r="A629" t="s">
        <v>1244</v>
      </c>
      <c r="B629">
        <v>40577</v>
      </c>
      <c r="C629">
        <v>40577</v>
      </c>
      <c r="D629" t="str">
        <f>_xlfn.IFERROR(IF(OR(VLOOKUP(PPUList[[#This Row],[AFC POR]],PUFList,1,FALSE),VLOOKUP(PPUList[[#This Row],[AFC POD]],PUFList,1,FALSE)),""),"Y")</f>
        <v/>
      </c>
    </row>
    <row r="630" spans="1:4" ht="12.75">
      <c r="A630" t="s">
        <v>1245</v>
      </c>
      <c r="B630">
        <v>40621</v>
      </c>
      <c r="C630">
        <v>40621</v>
      </c>
      <c r="D630" t="str">
        <f>_xlfn.IFERROR(IF(OR(VLOOKUP(PPUList[[#This Row],[AFC POR]],PUFList,1,FALSE),VLOOKUP(PPUList[[#This Row],[AFC POD]],PUFList,1,FALSE)),""),"Y")</f>
        <v/>
      </c>
    </row>
    <row r="631" spans="1:4" ht="12.75">
      <c r="A631" t="s">
        <v>1246</v>
      </c>
      <c r="B631">
        <v>40401</v>
      </c>
      <c r="C631">
        <v>40401</v>
      </c>
      <c r="D631" t="str">
        <f>_xlfn.IFERROR(IF(OR(VLOOKUP(PPUList[[#This Row],[AFC POR]],PUFList,1,FALSE),VLOOKUP(PPUList[[#This Row],[AFC POD]],PUFList,1,FALSE)),""),"Y")</f>
        <v/>
      </c>
    </row>
    <row r="632" spans="1:4" ht="12.75">
      <c r="A632" t="s">
        <v>1247</v>
      </c>
      <c r="B632">
        <v>40401</v>
      </c>
      <c r="C632">
        <v>40401</v>
      </c>
      <c r="D632" t="str">
        <f>_xlfn.IFERROR(IF(OR(VLOOKUP(PPUList[[#This Row],[AFC POR]],PUFList,1,FALSE),VLOOKUP(PPUList[[#This Row],[AFC POD]],PUFList,1,FALSE)),""),"Y")</f>
        <v/>
      </c>
    </row>
    <row r="633" spans="1:4" ht="12.75">
      <c r="A633" t="s">
        <v>1248</v>
      </c>
      <c r="B633">
        <v>40579</v>
      </c>
      <c r="C633">
        <v>40579</v>
      </c>
      <c r="D633" t="str">
        <f>_xlfn.IFERROR(IF(OR(VLOOKUP(PPUList[[#This Row],[AFC POR]],PUFList,1,FALSE),VLOOKUP(PPUList[[#This Row],[AFC POD]],PUFList,1,FALSE)),""),"Y")</f>
        <v/>
      </c>
    </row>
    <row r="634" spans="1:4" ht="12.75">
      <c r="A634" t="s">
        <v>1249</v>
      </c>
      <c r="B634">
        <v>46037</v>
      </c>
      <c r="C634">
        <v>46037</v>
      </c>
      <c r="D634" t="str">
        <f>_xlfn.IFERROR(IF(OR(VLOOKUP(PPUList[[#This Row],[AFC POR]],PUFList,1,FALSE),VLOOKUP(PPUList[[#This Row],[AFC POD]],PUFList,1,FALSE)),""),"Y")</f>
        <v/>
      </c>
    </row>
    <row r="635" spans="1:4" ht="12.75">
      <c r="A635" t="s">
        <v>1250</v>
      </c>
      <c r="B635">
        <v>40537</v>
      </c>
      <c r="C635">
        <v>40537</v>
      </c>
      <c r="D635" t="str">
        <f>_xlfn.IFERROR(IF(OR(VLOOKUP(PPUList[[#This Row],[AFC POR]],PUFList,1,FALSE),VLOOKUP(PPUList[[#This Row],[AFC POD]],PUFList,1,FALSE)),""),"Y")</f>
        <v/>
      </c>
    </row>
    <row r="636" spans="1:4" ht="12.75">
      <c r="A636" t="s">
        <v>1251</v>
      </c>
      <c r="B636">
        <v>47814</v>
      </c>
      <c r="C636">
        <v>47814</v>
      </c>
      <c r="D636" t="str">
        <f>_xlfn.IFERROR(IF(OR(VLOOKUP(PPUList[[#This Row],[AFC POR]],PUFList,1,FALSE),VLOOKUP(PPUList[[#This Row],[AFC POD]],PUFList,1,FALSE)),""),"Y")</f>
        <v/>
      </c>
    </row>
    <row r="637" spans="1:4" ht="12.75">
      <c r="A637" t="s">
        <v>1252</v>
      </c>
      <c r="B637">
        <v>47814</v>
      </c>
      <c r="C637">
        <v>47814</v>
      </c>
      <c r="D637" t="str">
        <f>_xlfn.IFERROR(IF(OR(VLOOKUP(PPUList[[#This Row],[AFC POR]],PUFList,1,FALSE),VLOOKUP(PPUList[[#This Row],[AFC POD]],PUFList,1,FALSE)),""),"Y")</f>
        <v/>
      </c>
    </row>
    <row r="638" spans="1:4" ht="12.75">
      <c r="A638" t="s">
        <v>1253</v>
      </c>
      <c r="B638">
        <v>47814</v>
      </c>
      <c r="C638">
        <v>47814</v>
      </c>
      <c r="D638" t="str">
        <f>_xlfn.IFERROR(IF(OR(VLOOKUP(PPUList[[#This Row],[AFC POR]],PUFList,1,FALSE),VLOOKUP(PPUList[[#This Row],[AFC POD]],PUFList,1,FALSE)),""),"Y")</f>
        <v/>
      </c>
    </row>
    <row r="639" spans="1:4" ht="12.75">
      <c r="A639" t="s">
        <v>1254</v>
      </c>
      <c r="B639">
        <v>47814</v>
      </c>
      <c r="C639">
        <v>47814</v>
      </c>
      <c r="D639" t="str">
        <f>_xlfn.IFERROR(IF(OR(VLOOKUP(PPUList[[#This Row],[AFC POR]],PUFList,1,FALSE),VLOOKUP(PPUList[[#This Row],[AFC POD]],PUFList,1,FALSE)),""),"Y")</f>
        <v/>
      </c>
    </row>
    <row r="640" spans="1:4" ht="12.75">
      <c r="A640" t="s">
        <v>1255</v>
      </c>
      <c r="B640">
        <v>47814</v>
      </c>
      <c r="C640">
        <v>47814</v>
      </c>
      <c r="D640" t="str">
        <f>_xlfn.IFERROR(IF(OR(VLOOKUP(PPUList[[#This Row],[AFC POR]],PUFList,1,FALSE),VLOOKUP(PPUList[[#This Row],[AFC POD]],PUFList,1,FALSE)),""),"Y")</f>
        <v/>
      </c>
    </row>
    <row r="641" spans="1:4" ht="12.75">
      <c r="A641" t="s">
        <v>1256</v>
      </c>
      <c r="B641">
        <v>46695</v>
      </c>
      <c r="C641">
        <v>46695</v>
      </c>
      <c r="D641" t="str">
        <f>_xlfn.IFERROR(IF(OR(VLOOKUP(PPUList[[#This Row],[AFC POR]],PUFList,1,FALSE),VLOOKUP(PPUList[[#This Row],[AFC POD]],PUFList,1,FALSE)),""),"Y")</f>
        <v/>
      </c>
    </row>
    <row r="642" spans="1:4" ht="12.75">
      <c r="A642" t="s">
        <v>1257</v>
      </c>
      <c r="B642">
        <v>40687</v>
      </c>
      <c r="C642">
        <v>40687</v>
      </c>
      <c r="D642" t="str">
        <f>_xlfn.IFERROR(IF(OR(VLOOKUP(PPUList[[#This Row],[AFC POR]],PUFList,1,FALSE),VLOOKUP(PPUList[[#This Row],[AFC POD]],PUFList,1,FALSE)),""),"Y")</f>
        <v/>
      </c>
    </row>
    <row r="643" spans="1:4" ht="12.75">
      <c r="A643" t="s">
        <v>1258</v>
      </c>
      <c r="B643">
        <v>40585</v>
      </c>
      <c r="C643">
        <v>40585</v>
      </c>
      <c r="D643" t="str">
        <f>_xlfn.IFERROR(IF(OR(VLOOKUP(PPUList[[#This Row],[AFC POR]],PUFList,1,FALSE),VLOOKUP(PPUList[[#This Row],[AFC POD]],PUFList,1,FALSE)),""),"Y")</f>
        <v/>
      </c>
    </row>
    <row r="644" spans="1:4" ht="12.75">
      <c r="A644" t="s">
        <v>1259</v>
      </c>
      <c r="B644">
        <v>40687</v>
      </c>
      <c r="C644">
        <v>40687</v>
      </c>
      <c r="D644" t="str">
        <f>_xlfn.IFERROR(IF(OR(VLOOKUP(PPUList[[#This Row],[AFC POR]],PUFList,1,FALSE),VLOOKUP(PPUList[[#This Row],[AFC POD]],PUFList,1,FALSE)),""),"Y")</f>
        <v/>
      </c>
    </row>
    <row r="645" spans="1:4" ht="12.75">
      <c r="A645" t="s">
        <v>1260</v>
      </c>
      <c r="B645">
        <v>40587</v>
      </c>
      <c r="C645">
        <v>40587</v>
      </c>
      <c r="D645" t="str">
        <f>_xlfn.IFERROR(IF(OR(VLOOKUP(PPUList[[#This Row],[AFC POR]],PUFList,1,FALSE),VLOOKUP(PPUList[[#This Row],[AFC POD]],PUFList,1,FALSE)),""),"Y")</f>
        <v/>
      </c>
    </row>
    <row r="646" spans="1:4" ht="12.75">
      <c r="A646" t="s">
        <v>1261</v>
      </c>
      <c r="B646">
        <v>41340</v>
      </c>
      <c r="C646">
        <v>41340</v>
      </c>
      <c r="D646" t="str">
        <f>_xlfn.IFERROR(IF(OR(VLOOKUP(PPUList[[#This Row],[AFC POR]],PUFList,1,FALSE),VLOOKUP(PPUList[[#This Row],[AFC POD]],PUFList,1,FALSE)),""),"Y")</f>
        <v/>
      </c>
    </row>
    <row r="647" spans="1:4" ht="12.75">
      <c r="A647" t="s">
        <v>1262</v>
      </c>
      <c r="B647">
        <v>48169</v>
      </c>
      <c r="C647">
        <v>48169</v>
      </c>
      <c r="D647" t="str">
        <f>_xlfn.IFERROR(IF(OR(VLOOKUP(PPUList[[#This Row],[AFC POR]],PUFList,1,FALSE),VLOOKUP(PPUList[[#This Row],[AFC POD]],PUFList,1,FALSE)),""),"Y")</f>
        <v/>
      </c>
    </row>
    <row r="648" spans="1:4" ht="12.75">
      <c r="A648" t="s">
        <v>1263</v>
      </c>
      <c r="B648">
        <v>48013</v>
      </c>
      <c r="C648">
        <v>48013</v>
      </c>
      <c r="D648" t="str">
        <f>_xlfn.IFERROR(IF(OR(VLOOKUP(PPUList[[#This Row],[AFC POR]],PUFList,1,FALSE),VLOOKUP(PPUList[[#This Row],[AFC POD]],PUFList,1,FALSE)),""),"Y")</f>
        <v/>
      </c>
    </row>
    <row r="649" spans="1:4" ht="12.75">
      <c r="A649" t="s">
        <v>1264</v>
      </c>
      <c r="B649">
        <v>40581</v>
      </c>
      <c r="C649">
        <v>40581</v>
      </c>
      <c r="D649" t="str">
        <f>_xlfn.IFERROR(IF(OR(VLOOKUP(PPUList[[#This Row],[AFC POR]],PUFList,1,FALSE),VLOOKUP(PPUList[[#This Row],[AFC POD]],PUFList,1,FALSE)),""),"Y")</f>
        <v/>
      </c>
    </row>
    <row r="650" spans="1:4" ht="12.75">
      <c r="A650" t="s">
        <v>1265</v>
      </c>
      <c r="B650">
        <v>47814</v>
      </c>
      <c r="C650">
        <v>47814</v>
      </c>
      <c r="D650" t="str">
        <f>_xlfn.IFERROR(IF(OR(VLOOKUP(PPUList[[#This Row],[AFC POR]],PUFList,1,FALSE),VLOOKUP(PPUList[[#This Row],[AFC POD]],PUFList,1,FALSE)),""),"Y")</f>
        <v/>
      </c>
    </row>
    <row r="651" spans="1:4" ht="12.75">
      <c r="A651" t="s">
        <v>1266</v>
      </c>
      <c r="B651">
        <v>47814</v>
      </c>
      <c r="C651">
        <v>47814</v>
      </c>
      <c r="D651" t="str">
        <f>_xlfn.IFERROR(IF(OR(VLOOKUP(PPUList[[#This Row],[AFC POR]],PUFList,1,FALSE),VLOOKUP(PPUList[[#This Row],[AFC POD]],PUFList,1,FALSE)),""),"Y")</f>
        <v/>
      </c>
    </row>
    <row r="652" spans="1:4" ht="12.75">
      <c r="A652" t="s">
        <v>1267</v>
      </c>
      <c r="B652">
        <v>45262</v>
      </c>
      <c r="C652">
        <v>45262</v>
      </c>
      <c r="D652" t="str">
        <f>_xlfn.IFERROR(IF(OR(VLOOKUP(PPUList[[#This Row],[AFC POR]],PUFList,1,FALSE),VLOOKUP(PPUList[[#This Row],[AFC POD]],PUFList,1,FALSE)),""),"Y")</f>
        <v/>
      </c>
    </row>
    <row r="653" spans="1:4" ht="12.75">
      <c r="A653" t="s">
        <v>1268</v>
      </c>
      <c r="B653">
        <v>45262</v>
      </c>
      <c r="C653">
        <v>45262</v>
      </c>
      <c r="D653" t="str">
        <f>_xlfn.IFERROR(IF(OR(VLOOKUP(PPUList[[#This Row],[AFC POR]],PUFList,1,FALSE),VLOOKUP(PPUList[[#This Row],[AFC POD]],PUFList,1,FALSE)),""),"Y")</f>
        <v/>
      </c>
    </row>
    <row r="654" spans="1:4" ht="12.75">
      <c r="A654" t="s">
        <v>1269</v>
      </c>
      <c r="B654">
        <v>45520</v>
      </c>
      <c r="C654">
        <v>45520</v>
      </c>
      <c r="D654" t="str">
        <f>_xlfn.IFERROR(IF(OR(VLOOKUP(PPUList[[#This Row],[AFC POR]],PUFList,1,FALSE),VLOOKUP(PPUList[[#This Row],[AFC POD]],PUFList,1,FALSE)),""),"Y")</f>
        <v/>
      </c>
    </row>
    <row r="655" spans="1:4" ht="12.75">
      <c r="A655" t="s">
        <v>1270</v>
      </c>
      <c r="B655">
        <v>45520</v>
      </c>
      <c r="C655">
        <v>45520</v>
      </c>
      <c r="D655" t="str">
        <f>_xlfn.IFERROR(IF(OR(VLOOKUP(PPUList[[#This Row],[AFC POR]],PUFList,1,FALSE),VLOOKUP(PPUList[[#This Row],[AFC POD]],PUFList,1,FALSE)),""),"Y")</f>
        <v/>
      </c>
    </row>
    <row r="656" spans="1:4" ht="12.75">
      <c r="A656" t="s">
        <v>1271</v>
      </c>
      <c r="B656">
        <v>40092</v>
      </c>
      <c r="C656">
        <v>40092</v>
      </c>
      <c r="D656" t="str">
        <f>_xlfn.IFERROR(IF(OR(VLOOKUP(PPUList[[#This Row],[AFC POR]],PUFList,1,FALSE),VLOOKUP(PPUList[[#This Row],[AFC POD]],PUFList,1,FALSE)),""),"Y")</f>
        <v/>
      </c>
    </row>
    <row r="657" spans="1:4" ht="12.75">
      <c r="A657" t="s">
        <v>1272</v>
      </c>
      <c r="B657">
        <v>41089</v>
      </c>
      <c r="C657">
        <v>41089</v>
      </c>
      <c r="D657" t="str">
        <f>_xlfn.IFERROR(IF(OR(VLOOKUP(PPUList[[#This Row],[AFC POR]],PUFList,1,FALSE),VLOOKUP(PPUList[[#This Row],[AFC POD]],PUFList,1,FALSE)),""),"Y")</f>
        <v/>
      </c>
    </row>
    <row r="658" spans="1:4" ht="12.75">
      <c r="A658" t="s">
        <v>1273</v>
      </c>
      <c r="B658">
        <v>40589</v>
      </c>
      <c r="C658">
        <v>40589</v>
      </c>
      <c r="D658" t="str">
        <f>_xlfn.IFERROR(IF(OR(VLOOKUP(PPUList[[#This Row],[AFC POR]],PUFList,1,FALSE),VLOOKUP(PPUList[[#This Row],[AFC POD]],PUFList,1,FALSE)),""),"Y")</f>
        <v/>
      </c>
    </row>
    <row r="659" spans="1:4" ht="12.75">
      <c r="A659" t="s">
        <v>1274</v>
      </c>
      <c r="B659">
        <v>40589</v>
      </c>
      <c r="C659">
        <v>40589</v>
      </c>
      <c r="D659" t="str">
        <f>_xlfn.IFERROR(IF(OR(VLOOKUP(PPUList[[#This Row],[AFC POR]],PUFList,1,FALSE),VLOOKUP(PPUList[[#This Row],[AFC POD]],PUFList,1,FALSE)),""),"Y")</f>
        <v/>
      </c>
    </row>
    <row r="660" spans="1:4" ht="12.75">
      <c r="A660" t="s">
        <v>1275</v>
      </c>
      <c r="B660">
        <v>48171</v>
      </c>
      <c r="C660">
        <v>48171</v>
      </c>
      <c r="D660" t="str">
        <f>_xlfn.IFERROR(IF(OR(VLOOKUP(PPUList[[#This Row],[AFC POR]],PUFList,1,FALSE),VLOOKUP(PPUList[[#This Row],[AFC POD]],PUFList,1,FALSE)),""),"Y")</f>
        <v/>
      </c>
    </row>
    <row r="661" spans="1:4" ht="12.75">
      <c r="A661" t="s">
        <v>1276</v>
      </c>
      <c r="B661">
        <v>40599</v>
      </c>
      <c r="C661">
        <v>40599</v>
      </c>
      <c r="D661" t="str">
        <f>_xlfn.IFERROR(IF(OR(VLOOKUP(PPUList[[#This Row],[AFC POR]],PUFList,1,FALSE),VLOOKUP(PPUList[[#This Row],[AFC POD]],PUFList,1,FALSE)),""),"Y")</f>
        <v/>
      </c>
    </row>
    <row r="662" spans="1:4" ht="12.75">
      <c r="A662" t="s">
        <v>1277</v>
      </c>
      <c r="B662">
        <v>40603</v>
      </c>
      <c r="C662">
        <v>40603</v>
      </c>
      <c r="D662" t="str">
        <f>_xlfn.IFERROR(IF(OR(VLOOKUP(PPUList[[#This Row],[AFC POR]],PUFList,1,FALSE),VLOOKUP(PPUList[[#This Row],[AFC POD]],PUFList,1,FALSE)),""),"Y")</f>
        <v/>
      </c>
    </row>
    <row r="663" spans="1:4" ht="12.75">
      <c r="A663" t="s">
        <v>1278</v>
      </c>
      <c r="B663">
        <v>40621</v>
      </c>
      <c r="C663">
        <v>40621</v>
      </c>
      <c r="D663" t="str">
        <f>_xlfn.IFERROR(IF(OR(VLOOKUP(PPUList[[#This Row],[AFC POR]],PUFList,1,FALSE),VLOOKUP(PPUList[[#This Row],[AFC POD]],PUFList,1,FALSE)),""),"Y")</f>
        <v/>
      </c>
    </row>
    <row r="664" spans="1:4" ht="12.75">
      <c r="A664" t="s">
        <v>1279</v>
      </c>
      <c r="B664">
        <v>40604</v>
      </c>
      <c r="C664">
        <v>40604</v>
      </c>
      <c r="D664" t="str">
        <f>_xlfn.IFERROR(IF(OR(VLOOKUP(PPUList[[#This Row],[AFC POR]],PUFList,1,FALSE),VLOOKUP(PPUList[[#This Row],[AFC POD]],PUFList,1,FALSE)),""),"Y")</f>
        <v/>
      </c>
    </row>
    <row r="665" spans="1:4" ht="12.75">
      <c r="A665" t="s">
        <v>1280</v>
      </c>
      <c r="B665">
        <v>40393</v>
      </c>
      <c r="C665">
        <v>40393</v>
      </c>
      <c r="D665" t="str">
        <f>_xlfn.IFERROR(IF(OR(VLOOKUP(PPUList[[#This Row],[AFC POR]],PUFList,1,FALSE),VLOOKUP(PPUList[[#This Row],[AFC POD]],PUFList,1,FALSE)),""),"Y")</f>
        <v/>
      </c>
    </row>
    <row r="666" spans="1:4" ht="12.75">
      <c r="A666" t="s">
        <v>1281</v>
      </c>
      <c r="B666">
        <v>629024</v>
      </c>
      <c r="C666">
        <v>629024</v>
      </c>
      <c r="D666" t="str">
        <f>_xlfn.IFERROR(IF(OR(VLOOKUP(PPUList[[#This Row],[AFC POR]],PUFList,1,FALSE),VLOOKUP(PPUList[[#This Row],[AFC POD]],PUFList,1,FALSE)),""),"Y")</f>
        <v/>
      </c>
    </row>
    <row r="667" spans="1:4" ht="12.75">
      <c r="A667" t="s">
        <v>1282</v>
      </c>
      <c r="B667">
        <v>629024</v>
      </c>
      <c r="C667">
        <v>629024</v>
      </c>
      <c r="D667" t="str">
        <f>_xlfn.IFERROR(IF(OR(VLOOKUP(PPUList[[#This Row],[AFC POR]],PUFList,1,FALSE),VLOOKUP(PPUList[[#This Row],[AFC POD]],PUFList,1,FALSE)),""),"Y")</f>
        <v/>
      </c>
    </row>
    <row r="668" spans="1:4" ht="12.75">
      <c r="A668" t="s">
        <v>1283</v>
      </c>
      <c r="B668">
        <v>629024</v>
      </c>
      <c r="C668">
        <v>629024</v>
      </c>
      <c r="D668" t="str">
        <f>_xlfn.IFERROR(IF(OR(VLOOKUP(PPUList[[#This Row],[AFC POR]],PUFList,1,FALSE),VLOOKUP(PPUList[[#This Row],[AFC POD]],PUFList,1,FALSE)),""),"Y")</f>
        <v/>
      </c>
    </row>
    <row r="669" spans="1:4" ht="12.75">
      <c r="A669" t="s">
        <v>1284</v>
      </c>
      <c r="B669">
        <v>45262</v>
      </c>
      <c r="C669">
        <v>45262</v>
      </c>
      <c r="D669" t="str">
        <f>_xlfn.IFERROR(IF(OR(VLOOKUP(PPUList[[#This Row],[AFC POR]],PUFList,1,FALSE),VLOOKUP(PPUList[[#This Row],[AFC POD]],PUFList,1,FALSE)),""),"Y")</f>
        <v/>
      </c>
    </row>
    <row r="670" spans="1:4" ht="12.75">
      <c r="A670" t="s">
        <v>1285</v>
      </c>
      <c r="B670">
        <v>45262</v>
      </c>
      <c r="C670">
        <v>45262</v>
      </c>
      <c r="D670" t="str">
        <f>_xlfn.IFERROR(IF(OR(VLOOKUP(PPUList[[#This Row],[AFC POR]],PUFList,1,FALSE),VLOOKUP(PPUList[[#This Row],[AFC POD]],PUFList,1,FALSE)),""),"Y")</f>
        <v/>
      </c>
    </row>
    <row r="671" spans="1:4" ht="12.75">
      <c r="A671" t="s">
        <v>1286</v>
      </c>
      <c r="B671">
        <v>45262</v>
      </c>
      <c r="C671">
        <v>45262</v>
      </c>
      <c r="D671" t="str">
        <f>_xlfn.IFERROR(IF(OR(VLOOKUP(PPUList[[#This Row],[AFC POR]],PUFList,1,FALSE),VLOOKUP(PPUList[[#This Row],[AFC POD]],PUFList,1,FALSE)),""),"Y")</f>
        <v/>
      </c>
    </row>
    <row r="672" spans="1:4" ht="12.75">
      <c r="A672" t="s">
        <v>1287</v>
      </c>
      <c r="B672">
        <v>45262</v>
      </c>
      <c r="C672">
        <v>45262</v>
      </c>
      <c r="D672" t="str">
        <f>_xlfn.IFERROR(IF(OR(VLOOKUP(PPUList[[#This Row],[AFC POR]],PUFList,1,FALSE),VLOOKUP(PPUList[[#This Row],[AFC POD]],PUFList,1,FALSE)),""),"Y")</f>
        <v/>
      </c>
    </row>
    <row r="673" spans="1:4" ht="12.75">
      <c r="A673" t="s">
        <v>1288</v>
      </c>
      <c r="B673">
        <v>40433</v>
      </c>
      <c r="C673">
        <v>40433</v>
      </c>
      <c r="D673" t="str">
        <f>_xlfn.IFERROR(IF(OR(VLOOKUP(PPUList[[#This Row],[AFC POR]],PUFList,1,FALSE),VLOOKUP(PPUList[[#This Row],[AFC POD]],PUFList,1,FALSE)),""),"Y")</f>
        <v/>
      </c>
    </row>
    <row r="674" spans="1:4" ht="12.75">
      <c r="A674" t="s">
        <v>1289</v>
      </c>
      <c r="B674">
        <v>40387</v>
      </c>
      <c r="C674">
        <v>40387</v>
      </c>
      <c r="D674" t="str">
        <f>_xlfn.IFERROR(IF(OR(VLOOKUP(PPUList[[#This Row],[AFC POR]],PUFList,1,FALSE),VLOOKUP(PPUList[[#This Row],[AFC POD]],PUFList,1,FALSE)),""),"Y")</f>
        <v/>
      </c>
    </row>
    <row r="675" spans="1:4" ht="12.75">
      <c r="A675" t="s">
        <v>1290</v>
      </c>
      <c r="B675">
        <v>40387</v>
      </c>
      <c r="C675">
        <v>40387</v>
      </c>
      <c r="D675" t="str">
        <f>_xlfn.IFERROR(IF(OR(VLOOKUP(PPUList[[#This Row],[AFC POR]],PUFList,1,FALSE),VLOOKUP(PPUList[[#This Row],[AFC POD]],PUFList,1,FALSE)),""),"Y")</f>
        <v/>
      </c>
    </row>
    <row r="676" spans="1:4" ht="12.75">
      <c r="A676" t="s">
        <v>1291</v>
      </c>
      <c r="B676">
        <v>40387</v>
      </c>
      <c r="C676">
        <v>40387</v>
      </c>
      <c r="D676" t="str">
        <f>_xlfn.IFERROR(IF(OR(VLOOKUP(PPUList[[#This Row],[AFC POR]],PUFList,1,FALSE),VLOOKUP(PPUList[[#This Row],[AFC POD]],PUFList,1,FALSE)),""),"Y")</f>
        <v/>
      </c>
    </row>
    <row r="677" spans="1:4" ht="12.75">
      <c r="A677" t="s">
        <v>1292</v>
      </c>
      <c r="B677">
        <v>40611</v>
      </c>
      <c r="C677">
        <v>40611</v>
      </c>
      <c r="D677" t="str">
        <f>_xlfn.IFERROR(IF(OR(VLOOKUP(PPUList[[#This Row],[AFC POR]],PUFList,1,FALSE),VLOOKUP(PPUList[[#This Row],[AFC POD]],PUFList,1,FALSE)),""),"Y")</f>
        <v/>
      </c>
    </row>
    <row r="678" spans="1:4" ht="12.75">
      <c r="A678" t="s">
        <v>1293</v>
      </c>
      <c r="B678">
        <v>40613</v>
      </c>
      <c r="C678">
        <v>40613</v>
      </c>
      <c r="D678" t="str">
        <f>_xlfn.IFERROR(IF(OR(VLOOKUP(PPUList[[#This Row],[AFC POR]],PUFList,1,FALSE),VLOOKUP(PPUList[[#This Row],[AFC POD]],PUFList,1,FALSE)),""),"Y")</f>
        <v/>
      </c>
    </row>
    <row r="679" spans="1:4" ht="12.75">
      <c r="A679" t="s">
        <v>1294</v>
      </c>
      <c r="B679">
        <v>40387</v>
      </c>
      <c r="C679">
        <v>40387</v>
      </c>
      <c r="D679" t="str">
        <f>_xlfn.IFERROR(IF(OR(VLOOKUP(PPUList[[#This Row],[AFC POR]],PUFList,1,FALSE),VLOOKUP(PPUList[[#This Row],[AFC POD]],PUFList,1,FALSE)),""),"Y")</f>
        <v/>
      </c>
    </row>
    <row r="680" spans="1:4" ht="12.75">
      <c r="A680" t="s">
        <v>1295</v>
      </c>
      <c r="B680">
        <v>42412</v>
      </c>
      <c r="C680">
        <v>42412</v>
      </c>
      <c r="D680" t="str">
        <f>_xlfn.IFERROR(IF(OR(VLOOKUP(PPUList[[#This Row],[AFC POR]],PUFList,1,FALSE),VLOOKUP(PPUList[[#This Row],[AFC POD]],PUFList,1,FALSE)),""),"Y")</f>
        <v/>
      </c>
    </row>
    <row r="681" spans="1:4" ht="12.75">
      <c r="A681" t="s">
        <v>1296</v>
      </c>
      <c r="B681">
        <v>42412</v>
      </c>
      <c r="C681">
        <v>42412</v>
      </c>
      <c r="D681" t="str">
        <f>_xlfn.IFERROR(IF(OR(VLOOKUP(PPUList[[#This Row],[AFC POR]],PUFList,1,FALSE),VLOOKUP(PPUList[[#This Row],[AFC POD]],PUFList,1,FALSE)),""),"Y")</f>
        <v/>
      </c>
    </row>
    <row r="682" spans="1:4" ht="12.75">
      <c r="A682" t="s">
        <v>1297</v>
      </c>
      <c r="B682">
        <v>40477</v>
      </c>
      <c r="C682">
        <v>40477</v>
      </c>
      <c r="D682" t="str">
        <f>_xlfn.IFERROR(IF(OR(VLOOKUP(PPUList[[#This Row],[AFC POR]],PUFList,1,FALSE),VLOOKUP(PPUList[[#This Row],[AFC POD]],PUFList,1,FALSE)),""),"Y")</f>
        <v/>
      </c>
    </row>
    <row r="683" spans="1:4" ht="12.75">
      <c r="A683" t="s">
        <v>1298</v>
      </c>
      <c r="B683">
        <v>40115</v>
      </c>
      <c r="C683">
        <v>40115</v>
      </c>
      <c r="D683" t="str">
        <f>_xlfn.IFERROR(IF(OR(VLOOKUP(PPUList[[#This Row],[AFC POR]],PUFList,1,FALSE),VLOOKUP(PPUList[[#This Row],[AFC POD]],PUFList,1,FALSE)),""),"Y")</f>
        <v/>
      </c>
    </row>
    <row r="684" spans="1:4" ht="12.75">
      <c r="A684" t="s">
        <v>1299</v>
      </c>
      <c r="B684">
        <v>40477</v>
      </c>
      <c r="C684">
        <v>40477</v>
      </c>
      <c r="D684" t="str">
        <f>_xlfn.IFERROR(IF(OR(VLOOKUP(PPUList[[#This Row],[AFC POR]],PUFList,1,FALSE),VLOOKUP(PPUList[[#This Row],[AFC POD]],PUFList,1,FALSE)),""),"Y")</f>
        <v/>
      </c>
    </row>
    <row r="685" spans="1:4" ht="12.75">
      <c r="A685" t="s">
        <v>1300</v>
      </c>
      <c r="B685">
        <v>40511</v>
      </c>
      <c r="C685">
        <v>40511</v>
      </c>
      <c r="D685" t="str">
        <f>_xlfn.IFERROR(IF(OR(VLOOKUP(PPUList[[#This Row],[AFC POR]],PUFList,1,FALSE),VLOOKUP(PPUList[[#This Row],[AFC POD]],PUFList,1,FALSE)),""),"Y")</f>
        <v/>
      </c>
    </row>
    <row r="686" spans="1:4" ht="12.75">
      <c r="A686" t="s">
        <v>1301</v>
      </c>
      <c r="B686">
        <v>40341</v>
      </c>
      <c r="C686">
        <v>40341</v>
      </c>
      <c r="D686" t="str">
        <f>_xlfn.IFERROR(IF(OR(VLOOKUP(PPUList[[#This Row],[AFC POR]],PUFList,1,FALSE),VLOOKUP(PPUList[[#This Row],[AFC POD]],PUFList,1,FALSE)),""),"Y")</f>
        <v/>
      </c>
    </row>
    <row r="687" spans="1:4" ht="12.75">
      <c r="A687" t="s">
        <v>1302</v>
      </c>
      <c r="B687">
        <v>40584</v>
      </c>
      <c r="C687">
        <v>40584</v>
      </c>
      <c r="D687" t="str">
        <f>_xlfn.IFERROR(IF(OR(VLOOKUP(PPUList[[#This Row],[AFC POR]],PUFList,1,FALSE),VLOOKUP(PPUList[[#This Row],[AFC POD]],PUFList,1,FALSE)),""),"Y")</f>
        <v/>
      </c>
    </row>
    <row r="688" spans="1:4" ht="12.75">
      <c r="A688" t="s">
        <v>1303</v>
      </c>
      <c r="B688">
        <v>47830</v>
      </c>
      <c r="C688">
        <v>47830</v>
      </c>
      <c r="D688" t="str">
        <f>_xlfn.IFERROR(IF(OR(VLOOKUP(PPUList[[#This Row],[AFC POR]],PUFList,1,FALSE),VLOOKUP(PPUList[[#This Row],[AFC POD]],PUFList,1,FALSE)),""),"Y")</f>
        <v/>
      </c>
    </row>
    <row r="689" spans="1:4" ht="12.75">
      <c r="A689" t="s">
        <v>1304</v>
      </c>
      <c r="B689">
        <v>45163</v>
      </c>
      <c r="C689">
        <v>45163</v>
      </c>
      <c r="D689" t="str">
        <f>_xlfn.IFERROR(IF(OR(VLOOKUP(PPUList[[#This Row],[AFC POR]],PUFList,1,FALSE),VLOOKUP(PPUList[[#This Row],[AFC POD]],PUFList,1,FALSE)),""),"Y")</f>
        <v/>
      </c>
    </row>
    <row r="690" spans="1:4" ht="12.75">
      <c r="A690" t="s">
        <v>1305</v>
      </c>
      <c r="B690">
        <v>41450</v>
      </c>
      <c r="C690">
        <v>41450</v>
      </c>
      <c r="D690" t="str">
        <f>_xlfn.IFERROR(IF(OR(VLOOKUP(PPUList[[#This Row],[AFC POR]],PUFList,1,FALSE),VLOOKUP(PPUList[[#This Row],[AFC POD]],PUFList,1,FALSE)),""),"Y")</f>
        <v/>
      </c>
    </row>
    <row r="691" spans="1:4" ht="12.75">
      <c r="A691" t="s">
        <v>1306</v>
      </c>
      <c r="B691">
        <v>41450</v>
      </c>
      <c r="C691">
        <v>41450</v>
      </c>
      <c r="D691" t="str">
        <f>_xlfn.IFERROR(IF(OR(VLOOKUP(PPUList[[#This Row],[AFC POR]],PUFList,1,FALSE),VLOOKUP(PPUList[[#This Row],[AFC POD]],PUFList,1,FALSE)),""),"Y")</f>
        <v/>
      </c>
    </row>
    <row r="692" spans="1:4" ht="12.75">
      <c r="A692" t="s">
        <v>1307</v>
      </c>
      <c r="B692">
        <v>48177</v>
      </c>
      <c r="C692">
        <v>48177</v>
      </c>
      <c r="D692" t="str">
        <f>_xlfn.IFERROR(IF(OR(VLOOKUP(PPUList[[#This Row],[AFC POR]],PUFList,1,FALSE),VLOOKUP(PPUList[[#This Row],[AFC POD]],PUFList,1,FALSE)),""),"Y")</f>
        <v/>
      </c>
    </row>
    <row r="693" spans="1:4" ht="12.75">
      <c r="A693" t="s">
        <v>1308</v>
      </c>
      <c r="B693">
        <v>40087</v>
      </c>
      <c r="C693">
        <v>40087</v>
      </c>
      <c r="D693" t="str">
        <f>_xlfn.IFERROR(IF(OR(VLOOKUP(PPUList[[#This Row],[AFC POR]],PUFList,1,FALSE),VLOOKUP(PPUList[[#This Row],[AFC POD]],PUFList,1,FALSE)),""),"Y")</f>
        <v/>
      </c>
    </row>
    <row r="694" spans="1:4" ht="12.75">
      <c r="A694" t="s">
        <v>1309</v>
      </c>
      <c r="B694">
        <v>41402</v>
      </c>
      <c r="C694">
        <v>41402</v>
      </c>
      <c r="D694" t="str">
        <f>_xlfn.IFERROR(IF(OR(VLOOKUP(PPUList[[#This Row],[AFC POR]],PUFList,1,FALSE),VLOOKUP(PPUList[[#This Row],[AFC POD]],PUFList,1,FALSE)),""),"Y")</f>
        <v/>
      </c>
    </row>
    <row r="695" spans="1:4" ht="12.75">
      <c r="A695" t="s">
        <v>1310</v>
      </c>
      <c r="B695">
        <v>47513</v>
      </c>
      <c r="C695">
        <v>47513</v>
      </c>
      <c r="D695" t="str">
        <f>_xlfn.IFERROR(IF(OR(VLOOKUP(PPUList[[#This Row],[AFC POR]],PUFList,1,FALSE),VLOOKUP(PPUList[[#This Row],[AFC POD]],PUFList,1,FALSE)),""),"Y")</f>
        <v/>
      </c>
    </row>
    <row r="696" spans="1:4" ht="12.75">
      <c r="A696" t="s">
        <v>1311</v>
      </c>
      <c r="B696">
        <v>40617</v>
      </c>
      <c r="C696">
        <v>40617</v>
      </c>
      <c r="D696" t="str">
        <f>_xlfn.IFERROR(IF(OR(VLOOKUP(PPUList[[#This Row],[AFC POR]],PUFList,1,FALSE),VLOOKUP(PPUList[[#This Row],[AFC POD]],PUFList,1,FALSE)),""),"Y")</f>
        <v/>
      </c>
    </row>
    <row r="697" spans="1:4" ht="12.75">
      <c r="A697" t="s">
        <v>1312</v>
      </c>
      <c r="B697">
        <v>41223</v>
      </c>
      <c r="C697">
        <v>41223</v>
      </c>
      <c r="D697" t="str">
        <f>_xlfn.IFERROR(IF(OR(VLOOKUP(PPUList[[#This Row],[AFC POR]],PUFList,1,FALSE),VLOOKUP(PPUList[[#This Row],[AFC POD]],PUFList,1,FALSE)),""),"Y")</f>
        <v/>
      </c>
    </row>
    <row r="698" spans="1:4" ht="12.75">
      <c r="A698" t="s">
        <v>1313</v>
      </c>
      <c r="B698">
        <v>40621</v>
      </c>
      <c r="C698">
        <v>40621</v>
      </c>
      <c r="D698" t="str">
        <f>_xlfn.IFERROR(IF(OR(VLOOKUP(PPUList[[#This Row],[AFC POR]],PUFList,1,FALSE),VLOOKUP(PPUList[[#This Row],[AFC POD]],PUFList,1,FALSE)),""),"Y")</f>
        <v/>
      </c>
    </row>
    <row r="699" spans="1:4" ht="12.75">
      <c r="A699" t="s">
        <v>1314</v>
      </c>
      <c r="B699">
        <v>40621</v>
      </c>
      <c r="C699">
        <v>40621</v>
      </c>
      <c r="D699" t="str">
        <f>_xlfn.IFERROR(IF(OR(VLOOKUP(PPUList[[#This Row],[AFC POR]],PUFList,1,FALSE),VLOOKUP(PPUList[[#This Row],[AFC POD]],PUFList,1,FALSE)),""),"Y")</f>
        <v/>
      </c>
    </row>
    <row r="700" spans="1:4" ht="12.75">
      <c r="A700" t="s">
        <v>1315</v>
      </c>
      <c r="B700">
        <v>40621</v>
      </c>
      <c r="C700">
        <v>40621</v>
      </c>
      <c r="D700" t="str">
        <f>_xlfn.IFERROR(IF(OR(VLOOKUP(PPUList[[#This Row],[AFC POR]],PUFList,1,FALSE),VLOOKUP(PPUList[[#This Row],[AFC POD]],PUFList,1,FALSE)),""),"Y")</f>
        <v/>
      </c>
    </row>
    <row r="701" spans="1:4" ht="12.75">
      <c r="A701" t="s">
        <v>1316</v>
      </c>
      <c r="B701">
        <v>40621</v>
      </c>
      <c r="C701">
        <v>40621</v>
      </c>
      <c r="D701" t="str">
        <f>_xlfn.IFERROR(IF(OR(VLOOKUP(PPUList[[#This Row],[AFC POR]],PUFList,1,FALSE),VLOOKUP(PPUList[[#This Row],[AFC POD]],PUFList,1,FALSE)),""),"Y")</f>
        <v/>
      </c>
    </row>
    <row r="702" spans="1:4" ht="12.75">
      <c r="A702" t="s">
        <v>1317</v>
      </c>
      <c r="B702">
        <v>40621</v>
      </c>
      <c r="C702">
        <v>40621</v>
      </c>
      <c r="D702" t="str">
        <f>_xlfn.IFERROR(IF(OR(VLOOKUP(PPUList[[#This Row],[AFC POR]],PUFList,1,FALSE),VLOOKUP(PPUList[[#This Row],[AFC POD]],PUFList,1,FALSE)),""),"Y")</f>
        <v/>
      </c>
    </row>
    <row r="703" spans="1:4" ht="12.75">
      <c r="A703" t="s">
        <v>1318</v>
      </c>
      <c r="B703">
        <v>40621</v>
      </c>
      <c r="C703">
        <v>40621</v>
      </c>
      <c r="D703" t="str">
        <f>_xlfn.IFERROR(IF(OR(VLOOKUP(PPUList[[#This Row],[AFC POR]],PUFList,1,FALSE),VLOOKUP(PPUList[[#This Row],[AFC POD]],PUFList,1,FALSE)),""),"Y")</f>
        <v/>
      </c>
    </row>
    <row r="704" spans="1:4" ht="12.75">
      <c r="A704" t="s">
        <v>1319</v>
      </c>
      <c r="B704">
        <v>47529</v>
      </c>
      <c r="C704">
        <v>47529</v>
      </c>
      <c r="D704" t="str">
        <f>_xlfn.IFERROR(IF(OR(VLOOKUP(PPUList[[#This Row],[AFC POR]],PUFList,1,FALSE),VLOOKUP(PPUList[[#This Row],[AFC POD]],PUFList,1,FALSE)),""),"Y")</f>
        <v/>
      </c>
    </row>
    <row r="705" spans="1:4" ht="12.75">
      <c r="A705" t="s">
        <v>1320</v>
      </c>
      <c r="B705">
        <v>42303</v>
      </c>
      <c r="C705">
        <v>42303</v>
      </c>
      <c r="D705" t="str">
        <f>_xlfn.IFERROR(IF(OR(VLOOKUP(PPUList[[#This Row],[AFC POR]],PUFList,1,FALSE),VLOOKUP(PPUList[[#This Row],[AFC POD]],PUFList,1,FALSE)),""),"Y")</f>
        <v/>
      </c>
    </row>
    <row r="706" spans="1:4" ht="12.75">
      <c r="A706" t="s">
        <v>1321</v>
      </c>
      <c r="B706">
        <v>47359</v>
      </c>
      <c r="C706">
        <v>47359</v>
      </c>
      <c r="D706" t="str">
        <f>_xlfn.IFERROR(IF(OR(VLOOKUP(PPUList[[#This Row],[AFC POR]],PUFList,1,FALSE),VLOOKUP(PPUList[[#This Row],[AFC POD]],PUFList,1,FALSE)),""),"Y")</f>
        <v/>
      </c>
    </row>
    <row r="707" spans="1:4" ht="12.75">
      <c r="A707" t="s">
        <v>1322</v>
      </c>
      <c r="B707">
        <v>45282</v>
      </c>
      <c r="C707">
        <v>45282</v>
      </c>
      <c r="D707" t="str">
        <f>_xlfn.IFERROR(IF(OR(VLOOKUP(PPUList[[#This Row],[AFC POR]],PUFList,1,FALSE),VLOOKUP(PPUList[[#This Row],[AFC POD]],PUFList,1,FALSE)),""),"Y")</f>
        <v/>
      </c>
    </row>
    <row r="708" spans="1:4" ht="12.75">
      <c r="A708" t="s">
        <v>1323</v>
      </c>
      <c r="B708">
        <v>41049</v>
      </c>
      <c r="C708">
        <v>41049</v>
      </c>
      <c r="D708" t="str">
        <f>_xlfn.IFERROR(IF(OR(VLOOKUP(PPUList[[#This Row],[AFC POR]],PUFList,1,FALSE),VLOOKUP(PPUList[[#This Row],[AFC POD]],PUFList,1,FALSE)),""),"Y")</f>
        <v/>
      </c>
    </row>
    <row r="709" spans="1:4" ht="12.75">
      <c r="A709" t="s">
        <v>1324</v>
      </c>
      <c r="B709">
        <v>40624</v>
      </c>
      <c r="C709">
        <v>40624</v>
      </c>
      <c r="D709" t="str">
        <f>_xlfn.IFERROR(IF(OR(VLOOKUP(PPUList[[#This Row],[AFC POR]],PUFList,1,FALSE),VLOOKUP(PPUList[[#This Row],[AFC POD]],PUFList,1,FALSE)),""),"Y")</f>
        <v/>
      </c>
    </row>
    <row r="710" spans="1:4" ht="12.75">
      <c r="A710" t="s">
        <v>1325</v>
      </c>
      <c r="B710">
        <v>40624</v>
      </c>
      <c r="C710">
        <v>40624</v>
      </c>
      <c r="D710" t="str">
        <f>_xlfn.IFERROR(IF(OR(VLOOKUP(PPUList[[#This Row],[AFC POR]],PUFList,1,FALSE),VLOOKUP(PPUList[[#This Row],[AFC POD]],PUFList,1,FALSE)),""),"Y")</f>
        <v/>
      </c>
    </row>
    <row r="711" spans="1:4" ht="12.75">
      <c r="A711" t="s">
        <v>1326</v>
      </c>
      <c r="B711">
        <v>40625</v>
      </c>
      <c r="C711">
        <v>40625</v>
      </c>
      <c r="D711" t="str">
        <f>_xlfn.IFERROR(IF(OR(VLOOKUP(PPUList[[#This Row],[AFC POR]],PUFList,1,FALSE),VLOOKUP(PPUList[[#This Row],[AFC POD]],PUFList,1,FALSE)),""),"Y")</f>
        <v/>
      </c>
    </row>
    <row r="712" spans="1:4" ht="12.75">
      <c r="A712" t="s">
        <v>1327</v>
      </c>
      <c r="B712">
        <v>40047</v>
      </c>
      <c r="C712">
        <v>40047</v>
      </c>
      <c r="D712" t="str">
        <f>_xlfn.IFERROR(IF(OR(VLOOKUP(PPUList[[#This Row],[AFC POR]],PUFList,1,FALSE),VLOOKUP(PPUList[[#This Row],[AFC POD]],PUFList,1,FALSE)),""),"Y")</f>
        <v/>
      </c>
    </row>
    <row r="713" spans="1:4" ht="12.75">
      <c r="A713" t="s">
        <v>1328</v>
      </c>
      <c r="B713">
        <v>40047</v>
      </c>
      <c r="C713">
        <v>40047</v>
      </c>
      <c r="D713" t="str">
        <f>_xlfn.IFERROR(IF(OR(VLOOKUP(PPUList[[#This Row],[AFC POR]],PUFList,1,FALSE),VLOOKUP(PPUList[[#This Row],[AFC POD]],PUFList,1,FALSE)),""),"Y")</f>
        <v/>
      </c>
    </row>
    <row r="714" spans="1:4" ht="12.75">
      <c r="A714" t="s">
        <v>1329</v>
      </c>
      <c r="B714">
        <v>40047</v>
      </c>
      <c r="C714">
        <v>40047</v>
      </c>
      <c r="D714" t="str">
        <f>_xlfn.IFERROR(IF(OR(VLOOKUP(PPUList[[#This Row],[AFC POR]],PUFList,1,FALSE),VLOOKUP(PPUList[[#This Row],[AFC POD]],PUFList,1,FALSE)),""),"Y")</f>
        <v/>
      </c>
    </row>
    <row r="715" spans="1:4" ht="12.75">
      <c r="A715" t="s">
        <v>1330</v>
      </c>
      <c r="B715">
        <v>40631</v>
      </c>
      <c r="C715">
        <v>40631</v>
      </c>
      <c r="D715" t="str">
        <f>_xlfn.IFERROR(IF(OR(VLOOKUP(PPUList[[#This Row],[AFC POR]],PUFList,1,FALSE),VLOOKUP(PPUList[[#This Row],[AFC POD]],PUFList,1,FALSE)),""),"Y")</f>
        <v/>
      </c>
    </row>
    <row r="716" spans="1:4" ht="12.75">
      <c r="A716" t="s">
        <v>1331</v>
      </c>
      <c r="B716">
        <v>40631</v>
      </c>
      <c r="C716">
        <v>40631</v>
      </c>
      <c r="D716" t="str">
        <f>_xlfn.IFERROR(IF(OR(VLOOKUP(PPUList[[#This Row],[AFC POR]],PUFList,1,FALSE),VLOOKUP(PPUList[[#This Row],[AFC POD]],PUFList,1,FALSE)),""),"Y")</f>
        <v/>
      </c>
    </row>
    <row r="717" spans="1:4" ht="12.75">
      <c r="A717" t="s">
        <v>1332</v>
      </c>
      <c r="B717">
        <v>40633</v>
      </c>
      <c r="C717">
        <v>40633</v>
      </c>
      <c r="D717" t="str">
        <f>_xlfn.IFERROR(IF(OR(VLOOKUP(PPUList[[#This Row],[AFC POR]],PUFList,1,FALSE),VLOOKUP(PPUList[[#This Row],[AFC POD]],PUFList,1,FALSE)),""),"Y")</f>
        <v/>
      </c>
    </row>
    <row r="718" spans="1:4" ht="12.75">
      <c r="A718" t="s">
        <v>1333</v>
      </c>
      <c r="B718">
        <v>40637</v>
      </c>
      <c r="C718">
        <v>40637</v>
      </c>
      <c r="D718" t="str">
        <f>_xlfn.IFERROR(IF(OR(VLOOKUP(PPUList[[#This Row],[AFC POR]],PUFList,1,FALSE),VLOOKUP(PPUList[[#This Row],[AFC POD]],PUFList,1,FALSE)),""),"Y")</f>
        <v/>
      </c>
    </row>
    <row r="719" spans="1:4" ht="12.75">
      <c r="A719" t="s">
        <v>1334</v>
      </c>
      <c r="B719">
        <v>47061</v>
      </c>
      <c r="C719">
        <v>47061</v>
      </c>
      <c r="D719" t="str">
        <f>_xlfn.IFERROR(IF(OR(VLOOKUP(PPUList[[#This Row],[AFC POR]],PUFList,1,FALSE),VLOOKUP(PPUList[[#This Row],[AFC POD]],PUFList,1,FALSE)),""),"Y")</f>
        <v/>
      </c>
    </row>
    <row r="720" spans="1:4" ht="12.75">
      <c r="A720" t="s">
        <v>1335</v>
      </c>
      <c r="B720">
        <v>40641</v>
      </c>
      <c r="C720">
        <v>40641</v>
      </c>
      <c r="D720" t="str">
        <f>_xlfn.IFERROR(IF(OR(VLOOKUP(PPUList[[#This Row],[AFC POR]],PUFList,1,FALSE),VLOOKUP(PPUList[[#This Row],[AFC POD]],PUFList,1,FALSE)),""),"Y")</f>
        <v/>
      </c>
    </row>
    <row r="721" spans="1:4" ht="12.75">
      <c r="A721" t="s">
        <v>1336</v>
      </c>
      <c r="B721">
        <v>40645</v>
      </c>
      <c r="C721">
        <v>40645</v>
      </c>
      <c r="D721" t="str">
        <f>_xlfn.IFERROR(IF(OR(VLOOKUP(PPUList[[#This Row],[AFC POR]],PUFList,1,FALSE),VLOOKUP(PPUList[[#This Row],[AFC POD]],PUFList,1,FALSE)),""),"Y")</f>
        <v/>
      </c>
    </row>
    <row r="722" spans="1:4" ht="12.75">
      <c r="A722" t="s">
        <v>1337</v>
      </c>
      <c r="B722">
        <v>48308</v>
      </c>
      <c r="C722">
        <v>48308</v>
      </c>
      <c r="D722" t="str">
        <f>_xlfn.IFERROR(IF(OR(VLOOKUP(PPUList[[#This Row],[AFC POR]],PUFList,1,FALSE),VLOOKUP(PPUList[[#This Row],[AFC POD]],PUFList,1,FALSE)),""),"Y")</f>
        <v/>
      </c>
    </row>
    <row r="723" spans="1:4" ht="12.75">
      <c r="A723" t="s">
        <v>1338</v>
      </c>
      <c r="B723">
        <v>40071</v>
      </c>
      <c r="C723">
        <v>40071</v>
      </c>
      <c r="D723" t="str">
        <f>_xlfn.IFERROR(IF(OR(VLOOKUP(PPUList[[#This Row],[AFC POR]],PUFList,1,FALSE),VLOOKUP(PPUList[[#This Row],[AFC POD]],PUFList,1,FALSE)),""),"Y")</f>
        <v/>
      </c>
    </row>
    <row r="724" spans="1:4" ht="12.75">
      <c r="A724" t="s">
        <v>1339</v>
      </c>
      <c r="B724">
        <v>40647</v>
      </c>
      <c r="C724">
        <v>40647</v>
      </c>
      <c r="D724" t="str">
        <f>_xlfn.IFERROR(IF(OR(VLOOKUP(PPUList[[#This Row],[AFC POR]],PUFList,1,FALSE),VLOOKUP(PPUList[[#This Row],[AFC POD]],PUFList,1,FALSE)),""),"Y")</f>
        <v/>
      </c>
    </row>
    <row r="725" spans="1:4" ht="12.75">
      <c r="A725" t="s">
        <v>1340</v>
      </c>
      <c r="B725">
        <v>40203</v>
      </c>
      <c r="C725">
        <v>40203</v>
      </c>
      <c r="D725" t="str">
        <f>_xlfn.IFERROR(IF(OR(VLOOKUP(PPUList[[#This Row],[AFC POR]],PUFList,1,FALSE),VLOOKUP(PPUList[[#This Row],[AFC POD]],PUFList,1,FALSE)),""),"Y")</f>
        <v/>
      </c>
    </row>
    <row r="726" spans="1:4" ht="12.75">
      <c r="A726" t="s">
        <v>1341</v>
      </c>
      <c r="B726">
        <v>42806</v>
      </c>
      <c r="C726">
        <v>42806</v>
      </c>
      <c r="D726" t="str">
        <f>_xlfn.IFERROR(IF(OR(VLOOKUP(PPUList[[#This Row],[AFC POR]],PUFList,1,FALSE),VLOOKUP(PPUList[[#This Row],[AFC POD]],PUFList,1,FALSE)),""),"Y")</f>
        <v/>
      </c>
    </row>
    <row r="727" spans="1:4" ht="12.75">
      <c r="A727" t="s">
        <v>1342</v>
      </c>
      <c r="B727">
        <v>40205</v>
      </c>
      <c r="C727">
        <v>40205</v>
      </c>
      <c r="D727" t="str">
        <f>_xlfn.IFERROR(IF(OR(VLOOKUP(PPUList[[#This Row],[AFC POR]],PUFList,1,FALSE),VLOOKUP(PPUList[[#This Row],[AFC POD]],PUFList,1,FALSE)),""),"Y")</f>
        <v/>
      </c>
    </row>
    <row r="728" spans="1:4" ht="12.75">
      <c r="A728" t="s">
        <v>1343</v>
      </c>
      <c r="B728">
        <v>46632</v>
      </c>
      <c r="C728">
        <v>46632</v>
      </c>
      <c r="D728" t="str">
        <f>_xlfn.IFERROR(IF(OR(VLOOKUP(PPUList[[#This Row],[AFC POR]],PUFList,1,FALSE),VLOOKUP(PPUList[[#This Row],[AFC POD]],PUFList,1,FALSE)),""),"Y")</f>
        <v/>
      </c>
    </row>
    <row r="729" spans="1:4" ht="12.75">
      <c r="A729" t="s">
        <v>1817</v>
      </c>
      <c r="B729">
        <v>40649</v>
      </c>
      <c r="C729">
        <v>40649</v>
      </c>
      <c r="D729" t="str">
        <f>_xlfn.IFERROR(IF(OR(VLOOKUP(PPUList[[#This Row],[AFC POR]],PUFList,1,FALSE),VLOOKUP(PPUList[[#This Row],[AFC POD]],PUFList,1,FALSE)),""),"Y")</f>
        <v/>
      </c>
    </row>
    <row r="730" spans="1:4" ht="12.75">
      <c r="A730" t="s">
        <v>1818</v>
      </c>
      <c r="B730">
        <v>40655</v>
      </c>
      <c r="C730">
        <v>40655</v>
      </c>
      <c r="D730" t="str">
        <f>_xlfn.IFERROR(IF(OR(VLOOKUP(PPUList[[#This Row],[AFC POR]],PUFList,1,FALSE),VLOOKUP(PPUList[[#This Row],[AFC POD]],PUFList,1,FALSE)),""),"Y")</f>
        <v/>
      </c>
    </row>
    <row r="731" spans="1:4" ht="12.75">
      <c r="A731" t="s">
        <v>1819</v>
      </c>
      <c r="B731">
        <v>40657</v>
      </c>
      <c r="C731">
        <v>40657</v>
      </c>
      <c r="D731" t="str">
        <f>_xlfn.IFERROR(IF(OR(VLOOKUP(PPUList[[#This Row],[AFC POR]],PUFList,1,FALSE),VLOOKUP(PPUList[[#This Row],[AFC POD]],PUFList,1,FALSE)),""),"Y")</f>
        <v/>
      </c>
    </row>
    <row r="732" spans="1:4" ht="12.75">
      <c r="A732" t="s">
        <v>1820</v>
      </c>
      <c r="B732">
        <v>40655</v>
      </c>
      <c r="C732">
        <v>40655</v>
      </c>
      <c r="D732" t="str">
        <f>_xlfn.IFERROR(IF(OR(VLOOKUP(PPUList[[#This Row],[AFC POR]],PUFList,1,FALSE),VLOOKUP(PPUList[[#This Row],[AFC POD]],PUFList,1,FALSE)),""),"Y")</f>
        <v/>
      </c>
    </row>
    <row r="733" spans="1:4" ht="12.75">
      <c r="A733" t="s">
        <v>1821</v>
      </c>
      <c r="B733">
        <v>40087</v>
      </c>
      <c r="C733">
        <v>40087</v>
      </c>
      <c r="D733" t="str">
        <f>_xlfn.IFERROR(IF(OR(VLOOKUP(PPUList[[#This Row],[AFC POR]],PUFList,1,FALSE),VLOOKUP(PPUList[[#This Row],[AFC POD]],PUFList,1,FALSE)),""),"Y")</f>
        <v/>
      </c>
    </row>
    <row r="734" spans="1:4" ht="12.75">
      <c r="A734" t="s">
        <v>1822</v>
      </c>
      <c r="B734">
        <v>41087</v>
      </c>
      <c r="C734">
        <v>41087</v>
      </c>
      <c r="D734" t="str">
        <f>_xlfn.IFERROR(IF(OR(VLOOKUP(PPUList[[#This Row],[AFC POR]],PUFList,1,FALSE),VLOOKUP(PPUList[[#This Row],[AFC POD]],PUFList,1,FALSE)),""),"Y")</f>
        <v/>
      </c>
    </row>
    <row r="735" spans="1:4" ht="12.75">
      <c r="A735" t="s">
        <v>1823</v>
      </c>
      <c r="B735">
        <v>44211</v>
      </c>
      <c r="C735">
        <v>44211</v>
      </c>
      <c r="D735" t="str">
        <f>_xlfn.IFERROR(IF(OR(VLOOKUP(PPUList[[#This Row],[AFC POR]],PUFList,1,FALSE),VLOOKUP(PPUList[[#This Row],[AFC POD]],PUFList,1,FALSE)),""),"Y")</f>
        <v/>
      </c>
    </row>
    <row r="736" spans="1:4" ht="12.75">
      <c r="A736" t="s">
        <v>1824</v>
      </c>
      <c r="B736">
        <v>40665</v>
      </c>
      <c r="C736">
        <v>40665</v>
      </c>
      <c r="D736" t="str">
        <f>_xlfn.IFERROR(IF(OR(VLOOKUP(PPUList[[#This Row],[AFC POR]],PUFList,1,FALSE),VLOOKUP(PPUList[[#This Row],[AFC POD]],PUFList,1,FALSE)),""),"Y")</f>
        <v/>
      </c>
    </row>
    <row r="737" spans="1:4" ht="12.75">
      <c r="A737" t="s">
        <v>1825</v>
      </c>
      <c r="B737">
        <v>47359</v>
      </c>
      <c r="C737">
        <v>47359</v>
      </c>
      <c r="D737" t="str">
        <f>_xlfn.IFERROR(IF(OR(VLOOKUP(PPUList[[#This Row],[AFC POR]],PUFList,1,FALSE),VLOOKUP(PPUList[[#This Row],[AFC POD]],PUFList,1,FALSE)),""),"Y")</f>
        <v/>
      </c>
    </row>
    <row r="738" spans="1:4" ht="12.75">
      <c r="A738" t="s">
        <v>1826</v>
      </c>
      <c r="B738">
        <v>47359</v>
      </c>
      <c r="C738">
        <v>47359</v>
      </c>
      <c r="D738" t="str">
        <f>_xlfn.IFERROR(IF(OR(VLOOKUP(PPUList[[#This Row],[AFC POR]],PUFList,1,FALSE),VLOOKUP(PPUList[[#This Row],[AFC POD]],PUFList,1,FALSE)),""),"Y")</f>
        <v/>
      </c>
    </row>
    <row r="739" spans="1:4" ht="12.75">
      <c r="A739" t="s">
        <v>1827</v>
      </c>
      <c r="B739">
        <v>47531</v>
      </c>
      <c r="C739">
        <v>47531</v>
      </c>
      <c r="D739" t="str">
        <f>_xlfn.IFERROR(IF(OR(VLOOKUP(PPUList[[#This Row],[AFC POR]],PUFList,1,FALSE),VLOOKUP(PPUList[[#This Row],[AFC POD]],PUFList,1,FALSE)),""),"Y")</f>
        <v/>
      </c>
    </row>
    <row r="740" spans="1:4" ht="12.75">
      <c r="A740" t="s">
        <v>1828</v>
      </c>
      <c r="B740">
        <v>48237</v>
      </c>
      <c r="C740">
        <v>48237</v>
      </c>
      <c r="D740" t="str">
        <f>_xlfn.IFERROR(IF(OR(VLOOKUP(PPUList[[#This Row],[AFC POR]],PUFList,1,FALSE),VLOOKUP(PPUList[[#This Row],[AFC POD]],PUFList,1,FALSE)),""),"Y")</f>
        <v/>
      </c>
    </row>
    <row r="741" spans="1:4" ht="12.75">
      <c r="A741" t="s">
        <v>1829</v>
      </c>
      <c r="B741">
        <v>46745</v>
      </c>
      <c r="C741">
        <v>46745</v>
      </c>
      <c r="D741" t="str">
        <f>_xlfn.IFERROR(IF(OR(VLOOKUP(PPUList[[#This Row],[AFC POR]],PUFList,1,FALSE),VLOOKUP(PPUList[[#This Row],[AFC POD]],PUFList,1,FALSE)),""),"Y")</f>
        <v/>
      </c>
    </row>
    <row r="742" spans="1:4" ht="12.75">
      <c r="A742" t="s">
        <v>1830</v>
      </c>
      <c r="B742">
        <v>40457</v>
      </c>
      <c r="C742">
        <v>40457</v>
      </c>
      <c r="D742" t="str">
        <f>_xlfn.IFERROR(IF(OR(VLOOKUP(PPUList[[#This Row],[AFC POR]],PUFList,1,FALSE),VLOOKUP(PPUList[[#This Row],[AFC POD]],PUFList,1,FALSE)),""),"Y")</f>
        <v/>
      </c>
    </row>
    <row r="743" spans="1:4" ht="12.75">
      <c r="A743" t="s">
        <v>1831</v>
      </c>
      <c r="B743">
        <v>40281</v>
      </c>
      <c r="C743">
        <v>40281</v>
      </c>
      <c r="D743" t="str">
        <f>_xlfn.IFERROR(IF(OR(VLOOKUP(PPUList[[#This Row],[AFC POR]],PUFList,1,FALSE),VLOOKUP(PPUList[[#This Row],[AFC POD]],PUFList,1,FALSE)),""),"Y")</f>
        <v/>
      </c>
    </row>
    <row r="744" spans="1:4" ht="12.75">
      <c r="A744" t="s">
        <v>1832</v>
      </c>
      <c r="B744">
        <v>47050</v>
      </c>
      <c r="C744">
        <v>47050</v>
      </c>
      <c r="D744" t="str">
        <f>_xlfn.IFERROR(IF(OR(VLOOKUP(PPUList[[#This Row],[AFC POR]],PUFList,1,FALSE),VLOOKUP(PPUList[[#This Row],[AFC POD]],PUFList,1,FALSE)),""),"Y")</f>
        <v/>
      </c>
    </row>
    <row r="745" spans="1:4" ht="12.75">
      <c r="A745" t="s">
        <v>1833</v>
      </c>
      <c r="B745">
        <v>48199</v>
      </c>
      <c r="C745">
        <v>48199</v>
      </c>
      <c r="D745" t="str">
        <f>_xlfn.IFERROR(IF(OR(VLOOKUP(PPUList[[#This Row],[AFC POR]],PUFList,1,FALSE),VLOOKUP(PPUList[[#This Row],[AFC POD]],PUFList,1,FALSE)),""),"Y")</f>
        <v/>
      </c>
    </row>
    <row r="746" spans="1:4" ht="12.75">
      <c r="A746" t="s">
        <v>1834</v>
      </c>
      <c r="B746">
        <v>40669</v>
      </c>
      <c r="C746">
        <v>40669</v>
      </c>
      <c r="D746" t="str">
        <f>_xlfn.IFERROR(IF(OR(VLOOKUP(PPUList[[#This Row],[AFC POR]],PUFList,1,FALSE),VLOOKUP(PPUList[[#This Row],[AFC POD]],PUFList,1,FALSE)),""),"Y")</f>
        <v/>
      </c>
    </row>
    <row r="747" spans="1:4" ht="12.75">
      <c r="A747" t="s">
        <v>1835</v>
      </c>
      <c r="B747">
        <v>40671</v>
      </c>
      <c r="C747">
        <v>40671</v>
      </c>
      <c r="D747" t="str">
        <f>_xlfn.IFERROR(IF(OR(VLOOKUP(PPUList[[#This Row],[AFC POR]],PUFList,1,FALSE),VLOOKUP(PPUList[[#This Row],[AFC POD]],PUFList,1,FALSE)),""),"Y")</f>
        <v/>
      </c>
    </row>
    <row r="748" spans="1:4" ht="12.75">
      <c r="A748" t="s">
        <v>1836</v>
      </c>
      <c r="B748">
        <v>40511</v>
      </c>
      <c r="C748">
        <v>40511</v>
      </c>
      <c r="D748" t="str">
        <f>_xlfn.IFERROR(IF(OR(VLOOKUP(PPUList[[#This Row],[AFC POR]],PUFList,1,FALSE),VLOOKUP(PPUList[[#This Row],[AFC POD]],PUFList,1,FALSE)),""),"Y")</f>
        <v/>
      </c>
    </row>
    <row r="749" spans="1:4" ht="12.75">
      <c r="A749" t="s">
        <v>1837</v>
      </c>
      <c r="B749">
        <v>40671</v>
      </c>
      <c r="C749">
        <v>40671</v>
      </c>
      <c r="D749" t="str">
        <f>_xlfn.IFERROR(IF(OR(VLOOKUP(PPUList[[#This Row],[AFC POR]],PUFList,1,FALSE),VLOOKUP(PPUList[[#This Row],[AFC POD]],PUFList,1,FALSE)),""),"Y")</f>
        <v/>
      </c>
    </row>
    <row r="750" spans="1:4" ht="12.75">
      <c r="A750" t="s">
        <v>1838</v>
      </c>
      <c r="B750">
        <v>40671</v>
      </c>
      <c r="C750">
        <v>40671</v>
      </c>
      <c r="D750" t="str">
        <f>_xlfn.IFERROR(IF(OR(VLOOKUP(PPUList[[#This Row],[AFC POR]],PUFList,1,FALSE),VLOOKUP(PPUList[[#This Row],[AFC POD]],PUFList,1,FALSE)),""),"Y")</f>
        <v/>
      </c>
    </row>
    <row r="751" spans="1:4" ht="12.75">
      <c r="A751" t="s">
        <v>1839</v>
      </c>
      <c r="B751">
        <v>40671</v>
      </c>
      <c r="C751">
        <v>40671</v>
      </c>
      <c r="D751" t="str">
        <f>_xlfn.IFERROR(IF(OR(VLOOKUP(PPUList[[#This Row],[AFC POR]],PUFList,1,FALSE),VLOOKUP(PPUList[[#This Row],[AFC POD]],PUFList,1,FALSE)),""),"Y")</f>
        <v/>
      </c>
    </row>
    <row r="752" spans="1:4" ht="12.75">
      <c r="A752" t="s">
        <v>1840</v>
      </c>
      <c r="B752">
        <v>47677</v>
      </c>
      <c r="C752">
        <v>47677</v>
      </c>
      <c r="D752" t="str">
        <f>_xlfn.IFERROR(IF(OR(VLOOKUP(PPUList[[#This Row],[AFC POR]],PUFList,1,FALSE),VLOOKUP(PPUList[[#This Row],[AFC POD]],PUFList,1,FALSE)),""),"Y")</f>
        <v/>
      </c>
    </row>
    <row r="753" spans="1:4" ht="12.75">
      <c r="A753" t="s">
        <v>1841</v>
      </c>
      <c r="B753">
        <v>40671</v>
      </c>
      <c r="C753">
        <v>40671</v>
      </c>
      <c r="D753" t="str">
        <f>_xlfn.IFERROR(IF(OR(VLOOKUP(PPUList[[#This Row],[AFC POR]],PUFList,1,FALSE),VLOOKUP(PPUList[[#This Row],[AFC POD]],PUFList,1,FALSE)),""),"Y")</f>
        <v/>
      </c>
    </row>
    <row r="754" spans="1:4" ht="12.75">
      <c r="A754" t="s">
        <v>1842</v>
      </c>
      <c r="B754">
        <v>45302</v>
      </c>
      <c r="C754">
        <v>45302</v>
      </c>
      <c r="D754" t="str">
        <f>_xlfn.IFERROR(IF(OR(VLOOKUP(PPUList[[#This Row],[AFC POR]],PUFList,1,FALSE),VLOOKUP(PPUList[[#This Row],[AFC POD]],PUFList,1,FALSE)),""),"Y")</f>
        <v/>
      </c>
    </row>
    <row r="755" spans="1:4" ht="12.75">
      <c r="A755" t="s">
        <v>1843</v>
      </c>
      <c r="B755">
        <v>48213</v>
      </c>
      <c r="C755">
        <v>48213</v>
      </c>
      <c r="D755" t="str">
        <f>_xlfn.IFERROR(IF(OR(VLOOKUP(PPUList[[#This Row],[AFC POR]],PUFList,1,FALSE),VLOOKUP(PPUList[[#This Row],[AFC POD]],PUFList,1,FALSE)),""),"Y")</f>
        <v/>
      </c>
    </row>
    <row r="756" spans="1:4" ht="12.75">
      <c r="A756" t="s">
        <v>1844</v>
      </c>
      <c r="B756">
        <v>42118</v>
      </c>
      <c r="C756">
        <v>42118</v>
      </c>
      <c r="D756" t="str">
        <f>_xlfn.IFERROR(IF(OR(VLOOKUP(PPUList[[#This Row],[AFC POR]],PUFList,1,FALSE),VLOOKUP(PPUList[[#This Row],[AFC POD]],PUFList,1,FALSE)),""),"Y")</f>
        <v/>
      </c>
    </row>
    <row r="757" spans="1:4" ht="12.75">
      <c r="A757" t="s">
        <v>1845</v>
      </c>
      <c r="B757">
        <v>45185</v>
      </c>
      <c r="C757">
        <v>45185</v>
      </c>
      <c r="D757" t="str">
        <f>_xlfn.IFERROR(IF(OR(VLOOKUP(PPUList[[#This Row],[AFC POR]],PUFList,1,FALSE),VLOOKUP(PPUList[[#This Row],[AFC POD]],PUFList,1,FALSE)),""),"Y")</f>
        <v/>
      </c>
    </row>
    <row r="758" spans="1:4" ht="12.75">
      <c r="A758" t="s">
        <v>1846</v>
      </c>
      <c r="B758">
        <v>40621</v>
      </c>
      <c r="C758">
        <v>40621</v>
      </c>
      <c r="D758" t="str">
        <f>_xlfn.IFERROR(IF(OR(VLOOKUP(PPUList[[#This Row],[AFC POR]],PUFList,1,FALSE),VLOOKUP(PPUList[[#This Row],[AFC POD]],PUFList,1,FALSE)),""),"Y")</f>
        <v/>
      </c>
    </row>
    <row r="759" spans="1:4" ht="12.75">
      <c r="A759" t="s">
        <v>1847</v>
      </c>
      <c r="B759">
        <v>40621</v>
      </c>
      <c r="C759">
        <v>40621</v>
      </c>
      <c r="D759" t="str">
        <f>_xlfn.IFERROR(IF(OR(VLOOKUP(PPUList[[#This Row],[AFC POR]],PUFList,1,FALSE),VLOOKUP(PPUList[[#This Row],[AFC POD]],PUFList,1,FALSE)),""),"Y")</f>
        <v/>
      </c>
    </row>
    <row r="760" spans="1:4" ht="12.75">
      <c r="A760" t="s">
        <v>1848</v>
      </c>
      <c r="B760">
        <v>40621</v>
      </c>
      <c r="C760">
        <v>40621</v>
      </c>
      <c r="D760" t="str">
        <f>_xlfn.IFERROR(IF(OR(VLOOKUP(PPUList[[#This Row],[AFC POR]],PUFList,1,FALSE),VLOOKUP(PPUList[[#This Row],[AFC POD]],PUFList,1,FALSE)),""),"Y")</f>
        <v/>
      </c>
    </row>
    <row r="761" spans="1:4" ht="12.75">
      <c r="A761" t="s">
        <v>1849</v>
      </c>
      <c r="B761">
        <v>40988</v>
      </c>
      <c r="C761">
        <v>40988</v>
      </c>
      <c r="D761" t="str">
        <f>_xlfn.IFERROR(IF(OR(VLOOKUP(PPUList[[#This Row],[AFC POR]],PUFList,1,FALSE),VLOOKUP(PPUList[[#This Row],[AFC POD]],PUFList,1,FALSE)),""),"Y")</f>
        <v/>
      </c>
    </row>
    <row r="762" spans="1:4" ht="12.75">
      <c r="A762" t="s">
        <v>1850</v>
      </c>
      <c r="B762">
        <v>40679</v>
      </c>
      <c r="C762">
        <v>40679</v>
      </c>
      <c r="D762" t="str">
        <f>_xlfn.IFERROR(IF(OR(VLOOKUP(PPUList[[#This Row],[AFC POR]],PUFList,1,FALSE),VLOOKUP(PPUList[[#This Row],[AFC POD]],PUFList,1,FALSE)),""),"Y")</f>
        <v/>
      </c>
    </row>
    <row r="763" spans="1:4" ht="12.75">
      <c r="A763" t="s">
        <v>1851</v>
      </c>
      <c r="B763">
        <v>40903</v>
      </c>
      <c r="C763">
        <v>40903</v>
      </c>
      <c r="D763" t="str">
        <f>_xlfn.IFERROR(IF(OR(VLOOKUP(PPUList[[#This Row],[AFC POR]],PUFList,1,FALSE),VLOOKUP(PPUList[[#This Row],[AFC POD]],PUFList,1,FALSE)),""),"Y")</f>
        <v/>
      </c>
    </row>
    <row r="764" spans="1:4" ht="12.75">
      <c r="A764" t="s">
        <v>1852</v>
      </c>
      <c r="B764">
        <v>42875</v>
      </c>
      <c r="C764">
        <v>42875</v>
      </c>
      <c r="D764" t="str">
        <f>_xlfn.IFERROR(IF(OR(VLOOKUP(PPUList[[#This Row],[AFC POR]],PUFList,1,FALSE),VLOOKUP(PPUList[[#This Row],[AFC POD]],PUFList,1,FALSE)),""),"Y")</f>
        <v/>
      </c>
    </row>
    <row r="765" spans="1:4" ht="12.75">
      <c r="A765" t="s">
        <v>1853</v>
      </c>
      <c r="B765">
        <v>40457</v>
      </c>
      <c r="C765">
        <v>40457</v>
      </c>
      <c r="D765" t="str">
        <f>_xlfn.IFERROR(IF(OR(VLOOKUP(PPUList[[#This Row],[AFC POR]],PUFList,1,FALSE),VLOOKUP(PPUList[[#This Row],[AFC POD]],PUFList,1,FALSE)),""),"Y")</f>
        <v/>
      </c>
    </row>
    <row r="766" spans="1:4" ht="12.75">
      <c r="A766" t="s">
        <v>1854</v>
      </c>
      <c r="B766">
        <v>40683</v>
      </c>
      <c r="C766">
        <v>40683</v>
      </c>
      <c r="D766" t="str">
        <f>_xlfn.IFERROR(IF(OR(VLOOKUP(PPUList[[#This Row],[AFC POR]],PUFList,1,FALSE),VLOOKUP(PPUList[[#This Row],[AFC POD]],PUFList,1,FALSE)),""),"Y")</f>
        <v/>
      </c>
    </row>
    <row r="767" spans="1:4" ht="12.75">
      <c r="A767" t="s">
        <v>1855</v>
      </c>
      <c r="B767">
        <v>47182</v>
      </c>
      <c r="C767">
        <v>47182</v>
      </c>
      <c r="D767" t="str">
        <f>_xlfn.IFERROR(IF(OR(VLOOKUP(PPUList[[#This Row],[AFC POR]],PUFList,1,FALSE),VLOOKUP(PPUList[[#This Row],[AFC POD]],PUFList,1,FALSE)),""),"Y")</f>
        <v/>
      </c>
    </row>
    <row r="768" spans="1:4" ht="12.75">
      <c r="A768" t="s">
        <v>1856</v>
      </c>
      <c r="B768">
        <v>46632</v>
      </c>
      <c r="C768">
        <v>46632</v>
      </c>
      <c r="D768" t="str">
        <f>_xlfn.IFERROR(IF(OR(VLOOKUP(PPUList[[#This Row],[AFC POR]],PUFList,1,FALSE),VLOOKUP(PPUList[[#This Row],[AFC POD]],PUFList,1,FALSE)),""),"Y")</f>
        <v/>
      </c>
    </row>
    <row r="769" spans="1:4" ht="12.75">
      <c r="A769" t="s">
        <v>1857</v>
      </c>
      <c r="B769">
        <v>46632</v>
      </c>
      <c r="C769">
        <v>46632</v>
      </c>
      <c r="D769" t="str">
        <f>_xlfn.IFERROR(IF(OR(VLOOKUP(PPUList[[#This Row],[AFC POR]],PUFList,1,FALSE),VLOOKUP(PPUList[[#This Row],[AFC POD]],PUFList,1,FALSE)),""),"Y")</f>
        <v/>
      </c>
    </row>
    <row r="770" spans="1:4" ht="12.75">
      <c r="A770" t="s">
        <v>1858</v>
      </c>
      <c r="B770">
        <v>40551</v>
      </c>
      <c r="C770">
        <v>40551</v>
      </c>
      <c r="D770" t="str">
        <f>_xlfn.IFERROR(IF(OR(VLOOKUP(PPUList[[#This Row],[AFC POR]],PUFList,1,FALSE),VLOOKUP(PPUList[[#This Row],[AFC POD]],PUFList,1,FALSE)),""),"Y")</f>
        <v/>
      </c>
    </row>
    <row r="771" spans="1:4" ht="12.75">
      <c r="A771" t="s">
        <v>1859</v>
      </c>
      <c r="B771">
        <v>40547</v>
      </c>
      <c r="C771">
        <v>40547</v>
      </c>
      <c r="D771" t="str">
        <f>_xlfn.IFERROR(IF(OR(VLOOKUP(PPUList[[#This Row],[AFC POR]],PUFList,1,FALSE),VLOOKUP(PPUList[[#This Row],[AFC POD]],PUFList,1,FALSE)),""),"Y")</f>
        <v/>
      </c>
    </row>
    <row r="772" spans="1:4" ht="12.75">
      <c r="A772" t="s">
        <v>1860</v>
      </c>
      <c r="B772">
        <v>40551</v>
      </c>
      <c r="C772">
        <v>40551</v>
      </c>
      <c r="D772" t="str">
        <f>_xlfn.IFERROR(IF(OR(VLOOKUP(PPUList[[#This Row],[AFC POR]],PUFList,1,FALSE),VLOOKUP(PPUList[[#This Row],[AFC POD]],PUFList,1,FALSE)),""),"Y")</f>
        <v/>
      </c>
    </row>
    <row r="773" spans="1:4" ht="12.75">
      <c r="A773" t="s">
        <v>1861</v>
      </c>
      <c r="B773">
        <v>40537</v>
      </c>
      <c r="C773">
        <v>40537</v>
      </c>
      <c r="D773" t="str">
        <f>_xlfn.IFERROR(IF(OR(VLOOKUP(PPUList[[#This Row],[AFC POR]],PUFList,1,FALSE),VLOOKUP(PPUList[[#This Row],[AFC POD]],PUFList,1,FALSE)),""),"Y")</f>
        <v/>
      </c>
    </row>
    <row r="774" spans="1:4" ht="12.75">
      <c r="A774" t="s">
        <v>1862</v>
      </c>
      <c r="B774">
        <v>45189</v>
      </c>
      <c r="C774">
        <v>45189</v>
      </c>
      <c r="D774" t="str">
        <f>_xlfn.IFERROR(IF(OR(VLOOKUP(PPUList[[#This Row],[AFC POR]],PUFList,1,FALSE),VLOOKUP(PPUList[[#This Row],[AFC POD]],PUFList,1,FALSE)),""),"Y")</f>
        <v/>
      </c>
    </row>
    <row r="775" spans="1:4" ht="12.75">
      <c r="A775" t="s">
        <v>1863</v>
      </c>
      <c r="B775">
        <v>40695</v>
      </c>
      <c r="C775">
        <v>40695</v>
      </c>
      <c r="D775" t="str">
        <f>_xlfn.IFERROR(IF(OR(VLOOKUP(PPUList[[#This Row],[AFC POR]],PUFList,1,FALSE),VLOOKUP(PPUList[[#This Row],[AFC POD]],PUFList,1,FALSE)),""),"Y")</f>
        <v/>
      </c>
    </row>
    <row r="776" spans="1:4" ht="12.75">
      <c r="A776" t="s">
        <v>1864</v>
      </c>
      <c r="B776">
        <v>40695</v>
      </c>
      <c r="C776">
        <v>40695</v>
      </c>
      <c r="D776" t="str">
        <f>_xlfn.IFERROR(IF(OR(VLOOKUP(PPUList[[#This Row],[AFC POR]],PUFList,1,FALSE),VLOOKUP(PPUList[[#This Row],[AFC POD]],PUFList,1,FALSE)),""),"Y")</f>
        <v/>
      </c>
    </row>
    <row r="777" spans="1:4" ht="12.75">
      <c r="A777" t="s">
        <v>1865</v>
      </c>
      <c r="B777">
        <v>40689</v>
      </c>
      <c r="C777">
        <v>40689</v>
      </c>
      <c r="D777" t="str">
        <f>_xlfn.IFERROR(IF(OR(VLOOKUP(PPUList[[#This Row],[AFC POR]],PUFList,1,FALSE),VLOOKUP(PPUList[[#This Row],[AFC POD]],PUFList,1,FALSE)),""),"Y")</f>
        <v/>
      </c>
    </row>
    <row r="778" spans="1:4" ht="12.75">
      <c r="A778" t="s">
        <v>1866</v>
      </c>
      <c r="B778">
        <v>40689</v>
      </c>
      <c r="C778">
        <v>40689</v>
      </c>
      <c r="D778" t="str">
        <f>_xlfn.IFERROR(IF(OR(VLOOKUP(PPUList[[#This Row],[AFC POR]],PUFList,1,FALSE),VLOOKUP(PPUList[[#This Row],[AFC POD]],PUFList,1,FALSE)),""),"Y")</f>
        <v/>
      </c>
    </row>
    <row r="779" spans="1:4" ht="12.75">
      <c r="A779" t="s">
        <v>1867</v>
      </c>
      <c r="B779">
        <v>40689</v>
      </c>
      <c r="C779">
        <v>40689</v>
      </c>
      <c r="D779" t="str">
        <f>_xlfn.IFERROR(IF(OR(VLOOKUP(PPUList[[#This Row],[AFC POR]],PUFList,1,FALSE),VLOOKUP(PPUList[[#This Row],[AFC POD]],PUFList,1,FALSE)),""),"Y")</f>
        <v/>
      </c>
    </row>
    <row r="780" spans="1:4" ht="12.75">
      <c r="A780" t="s">
        <v>1868</v>
      </c>
      <c r="B780">
        <v>47284</v>
      </c>
      <c r="C780">
        <v>47284</v>
      </c>
      <c r="D780" t="str">
        <f>_xlfn.IFERROR(IF(OR(VLOOKUP(PPUList[[#This Row],[AFC POR]],PUFList,1,FALSE),VLOOKUP(PPUList[[#This Row],[AFC POD]],PUFList,1,FALSE)),""),"Y")</f>
        <v/>
      </c>
    </row>
    <row r="781" spans="1:4" ht="12.75">
      <c r="A781" t="s">
        <v>1869</v>
      </c>
      <c r="B781">
        <v>46632</v>
      </c>
      <c r="C781">
        <v>46632</v>
      </c>
      <c r="D781" t="str">
        <f>_xlfn.IFERROR(IF(OR(VLOOKUP(PPUList[[#This Row],[AFC POR]],PUFList,1,FALSE),VLOOKUP(PPUList[[#This Row],[AFC POD]],PUFList,1,FALSE)),""),"Y")</f>
        <v/>
      </c>
    </row>
    <row r="782" spans="1:4" ht="12.75">
      <c r="A782" t="s">
        <v>1870</v>
      </c>
      <c r="B782">
        <v>40853</v>
      </c>
      <c r="C782">
        <v>40853</v>
      </c>
      <c r="D782" t="str">
        <f>_xlfn.IFERROR(IF(OR(VLOOKUP(PPUList[[#This Row],[AFC POR]],PUFList,1,FALSE),VLOOKUP(PPUList[[#This Row],[AFC POD]],PUFList,1,FALSE)),""),"Y")</f>
        <v/>
      </c>
    </row>
    <row r="783" spans="1:4" ht="12.75">
      <c r="A783" t="s">
        <v>1871</v>
      </c>
      <c r="B783">
        <v>40969</v>
      </c>
      <c r="C783">
        <v>40969</v>
      </c>
      <c r="D783" t="str">
        <f>_xlfn.IFERROR(IF(OR(VLOOKUP(PPUList[[#This Row],[AFC POR]],PUFList,1,FALSE),VLOOKUP(PPUList[[#This Row],[AFC POD]],PUFList,1,FALSE)),""),"Y")</f>
        <v/>
      </c>
    </row>
    <row r="784" spans="1:4" ht="12.75">
      <c r="A784" t="s">
        <v>1872</v>
      </c>
      <c r="B784">
        <v>40853</v>
      </c>
      <c r="C784">
        <v>40853</v>
      </c>
      <c r="D784" t="str">
        <f>_xlfn.IFERROR(IF(OR(VLOOKUP(PPUList[[#This Row],[AFC POR]],PUFList,1,FALSE),VLOOKUP(PPUList[[#This Row],[AFC POD]],PUFList,1,FALSE)),""),"Y")</f>
        <v/>
      </c>
    </row>
    <row r="785" spans="1:4" ht="12.75">
      <c r="A785" t="s">
        <v>1873</v>
      </c>
      <c r="B785">
        <v>40969</v>
      </c>
      <c r="C785">
        <v>40969</v>
      </c>
      <c r="D785" t="str">
        <f>_xlfn.IFERROR(IF(OR(VLOOKUP(PPUList[[#This Row],[AFC POR]],PUFList,1,FALSE),VLOOKUP(PPUList[[#This Row],[AFC POD]],PUFList,1,FALSE)),""),"Y")</f>
        <v/>
      </c>
    </row>
    <row r="786" spans="1:4" ht="12.75">
      <c r="A786" t="s">
        <v>1874</v>
      </c>
      <c r="B786">
        <v>46045</v>
      </c>
      <c r="C786">
        <v>46045</v>
      </c>
      <c r="D786" t="str">
        <f>_xlfn.IFERROR(IF(OR(VLOOKUP(PPUList[[#This Row],[AFC POR]],PUFList,1,FALSE),VLOOKUP(PPUList[[#This Row],[AFC POD]],PUFList,1,FALSE)),""),"Y")</f>
        <v/>
      </c>
    </row>
    <row r="787" spans="1:4" ht="12.75">
      <c r="A787" t="s">
        <v>1875</v>
      </c>
      <c r="B787">
        <v>40709</v>
      </c>
      <c r="C787">
        <v>40709</v>
      </c>
      <c r="D787" t="str">
        <f>_xlfn.IFERROR(IF(OR(VLOOKUP(PPUList[[#This Row],[AFC POR]],PUFList,1,FALSE),VLOOKUP(PPUList[[#This Row],[AFC POD]],PUFList,1,FALSE)),""),"Y")</f>
        <v/>
      </c>
    </row>
    <row r="788" spans="1:4" ht="12.75">
      <c r="A788" t="s">
        <v>1876</v>
      </c>
      <c r="B788">
        <v>40709</v>
      </c>
      <c r="C788">
        <v>40709</v>
      </c>
      <c r="D788" t="str">
        <f>_xlfn.IFERROR(IF(OR(VLOOKUP(PPUList[[#This Row],[AFC POR]],PUFList,1,FALSE),VLOOKUP(PPUList[[#This Row],[AFC POD]],PUFList,1,FALSE)),""),"Y")</f>
        <v/>
      </c>
    </row>
    <row r="789" spans="1:4" ht="12.75">
      <c r="A789" t="s">
        <v>1877</v>
      </c>
      <c r="B789">
        <v>40709</v>
      </c>
      <c r="C789">
        <v>40709</v>
      </c>
      <c r="D789" t="str">
        <f>_xlfn.IFERROR(IF(OR(VLOOKUP(PPUList[[#This Row],[AFC POR]],PUFList,1,FALSE),VLOOKUP(PPUList[[#This Row],[AFC POD]],PUFList,1,FALSE)),""),"Y")</f>
        <v/>
      </c>
    </row>
    <row r="790" spans="1:4" ht="12.75">
      <c r="A790" t="s">
        <v>1878</v>
      </c>
      <c r="B790">
        <v>40707</v>
      </c>
      <c r="C790">
        <v>40707</v>
      </c>
      <c r="D790" t="str">
        <f>_xlfn.IFERROR(IF(OR(VLOOKUP(PPUList[[#This Row],[AFC POR]],PUFList,1,FALSE),VLOOKUP(PPUList[[#This Row],[AFC POD]],PUFList,1,FALSE)),""),"Y")</f>
        <v/>
      </c>
    </row>
    <row r="791" spans="1:4" ht="12.75">
      <c r="A791" t="s">
        <v>1879</v>
      </c>
      <c r="B791">
        <v>40709</v>
      </c>
      <c r="C791">
        <v>40709</v>
      </c>
      <c r="D791" t="str">
        <f>_xlfn.IFERROR(IF(OR(VLOOKUP(PPUList[[#This Row],[AFC POR]],PUFList,1,FALSE),VLOOKUP(PPUList[[#This Row],[AFC POD]],PUFList,1,FALSE)),""),"Y")</f>
        <v/>
      </c>
    </row>
    <row r="792" spans="1:4" ht="12.75">
      <c r="A792" t="s">
        <v>1880</v>
      </c>
      <c r="B792">
        <v>46625</v>
      </c>
      <c r="C792">
        <v>46625</v>
      </c>
      <c r="D792" t="str">
        <f>_xlfn.IFERROR(IF(OR(VLOOKUP(PPUList[[#This Row],[AFC POR]],PUFList,1,FALSE),VLOOKUP(PPUList[[#This Row],[AFC POD]],PUFList,1,FALSE)),""),"Y")</f>
        <v/>
      </c>
    </row>
    <row r="793" spans="1:4" ht="12.75">
      <c r="A793" t="s">
        <v>1881</v>
      </c>
      <c r="B793">
        <v>40391</v>
      </c>
      <c r="C793">
        <v>40391</v>
      </c>
      <c r="D793" t="str">
        <f>_xlfn.IFERROR(IF(OR(VLOOKUP(PPUList[[#This Row],[AFC POR]],PUFList,1,FALSE),VLOOKUP(PPUList[[#This Row],[AFC POD]],PUFList,1,FALSE)),""),"Y")</f>
        <v/>
      </c>
    </row>
    <row r="794" spans="1:4" ht="12.75">
      <c r="A794" t="s">
        <v>1882</v>
      </c>
      <c r="B794">
        <v>40277</v>
      </c>
      <c r="C794">
        <v>40277</v>
      </c>
      <c r="D794" t="str">
        <f>_xlfn.IFERROR(IF(OR(VLOOKUP(PPUList[[#This Row],[AFC POR]],PUFList,1,FALSE),VLOOKUP(PPUList[[#This Row],[AFC POD]],PUFList,1,FALSE)),""),"Y")</f>
        <v/>
      </c>
    </row>
    <row r="795" spans="1:4" ht="12.75">
      <c r="A795" t="s">
        <v>1883</v>
      </c>
      <c r="B795">
        <v>47217</v>
      </c>
      <c r="C795">
        <v>47217</v>
      </c>
      <c r="D795" t="str">
        <f>_xlfn.IFERROR(IF(OR(VLOOKUP(PPUList[[#This Row],[AFC POR]],PUFList,1,FALSE),VLOOKUP(PPUList[[#This Row],[AFC POD]],PUFList,1,FALSE)),""),"Y")</f>
        <v/>
      </c>
    </row>
    <row r="796" spans="1:4" ht="12.75">
      <c r="A796" t="s">
        <v>1884</v>
      </c>
      <c r="B796">
        <v>47535</v>
      </c>
      <c r="C796">
        <v>47535</v>
      </c>
      <c r="D796" t="str">
        <f>_xlfn.IFERROR(IF(OR(VLOOKUP(PPUList[[#This Row],[AFC POR]],PUFList,1,FALSE),VLOOKUP(PPUList[[#This Row],[AFC POD]],PUFList,1,FALSE)),""),"Y")</f>
        <v/>
      </c>
    </row>
    <row r="797" spans="1:4" ht="12.75">
      <c r="A797" t="s">
        <v>1885</v>
      </c>
      <c r="B797">
        <v>46292</v>
      </c>
      <c r="C797">
        <v>46292</v>
      </c>
      <c r="D797" t="str">
        <f>_xlfn.IFERROR(IF(OR(VLOOKUP(PPUList[[#This Row],[AFC POR]],PUFList,1,FALSE),VLOOKUP(PPUList[[#This Row],[AFC POD]],PUFList,1,FALSE)),""),"Y")</f>
        <v/>
      </c>
    </row>
    <row r="798" spans="1:4" ht="12.75">
      <c r="A798" t="s">
        <v>1886</v>
      </c>
      <c r="B798">
        <v>46292</v>
      </c>
      <c r="C798">
        <v>46292</v>
      </c>
      <c r="D798" t="str">
        <f>_xlfn.IFERROR(IF(OR(VLOOKUP(PPUList[[#This Row],[AFC POR]],PUFList,1,FALSE),VLOOKUP(PPUList[[#This Row],[AFC POD]],PUFList,1,FALSE)),""),"Y")</f>
        <v/>
      </c>
    </row>
    <row r="799" spans="1:4" ht="12.75">
      <c r="A799" t="s">
        <v>1887</v>
      </c>
      <c r="B799">
        <v>43313</v>
      </c>
      <c r="C799">
        <v>43313</v>
      </c>
      <c r="D799" t="str">
        <f>_xlfn.IFERROR(IF(OR(VLOOKUP(PPUList[[#This Row],[AFC POR]],PUFList,1,FALSE),VLOOKUP(PPUList[[#This Row],[AFC POD]],PUFList,1,FALSE)),""),"Y")</f>
        <v/>
      </c>
    </row>
    <row r="800" spans="1:4" ht="12.75">
      <c r="A800" t="s">
        <v>1888</v>
      </c>
      <c r="B800">
        <v>40713</v>
      </c>
      <c r="C800">
        <v>40713</v>
      </c>
      <c r="D800" t="str">
        <f>_xlfn.IFERROR(IF(OR(VLOOKUP(PPUList[[#This Row],[AFC POR]],PUFList,1,FALSE),VLOOKUP(PPUList[[#This Row],[AFC POD]],PUFList,1,FALSE)),""),"Y")</f>
        <v/>
      </c>
    </row>
    <row r="801" spans="1:4" ht="12.75">
      <c r="A801" t="s">
        <v>1889</v>
      </c>
      <c r="B801">
        <v>40181</v>
      </c>
      <c r="C801">
        <v>40181</v>
      </c>
      <c r="D801" t="str">
        <f>_xlfn.IFERROR(IF(OR(VLOOKUP(PPUList[[#This Row],[AFC POR]],PUFList,1,FALSE),VLOOKUP(PPUList[[#This Row],[AFC POD]],PUFList,1,FALSE)),""),"Y")</f>
        <v/>
      </c>
    </row>
    <row r="802" spans="1:4" ht="12.75">
      <c r="A802" t="s">
        <v>1890</v>
      </c>
      <c r="B802">
        <v>40713</v>
      </c>
      <c r="C802">
        <v>40713</v>
      </c>
      <c r="D802" t="str">
        <f>_xlfn.IFERROR(IF(OR(VLOOKUP(PPUList[[#This Row],[AFC POR]],PUFList,1,FALSE),VLOOKUP(PPUList[[#This Row],[AFC POD]],PUFList,1,FALSE)),""),"Y")</f>
        <v/>
      </c>
    </row>
    <row r="803" spans="1:4" ht="12.75">
      <c r="A803" t="s">
        <v>1891</v>
      </c>
      <c r="B803">
        <v>40713</v>
      </c>
      <c r="C803">
        <v>40713</v>
      </c>
      <c r="D803" t="str">
        <f>_xlfn.IFERROR(IF(OR(VLOOKUP(PPUList[[#This Row],[AFC POR]],PUFList,1,FALSE),VLOOKUP(PPUList[[#This Row],[AFC POD]],PUFList,1,FALSE)),""),"Y")</f>
        <v/>
      </c>
    </row>
    <row r="804" spans="1:4" ht="12.75">
      <c r="A804" t="s">
        <v>1892</v>
      </c>
      <c r="B804">
        <v>40537</v>
      </c>
      <c r="C804">
        <v>40537</v>
      </c>
      <c r="D804" t="str">
        <f>_xlfn.IFERROR(IF(OR(VLOOKUP(PPUList[[#This Row],[AFC POR]],PUFList,1,FALSE),VLOOKUP(PPUList[[#This Row],[AFC POD]],PUFList,1,FALSE)),""),"Y")</f>
        <v/>
      </c>
    </row>
    <row r="805" spans="1:4" ht="12.75">
      <c r="A805" t="s">
        <v>1893</v>
      </c>
      <c r="B805">
        <v>41352</v>
      </c>
      <c r="C805">
        <v>41352</v>
      </c>
      <c r="D805" t="str">
        <f>_xlfn.IFERROR(IF(OR(VLOOKUP(PPUList[[#This Row],[AFC POR]],PUFList,1,FALSE),VLOOKUP(PPUList[[#This Row],[AFC POD]],PUFList,1,FALSE)),""),"Y")</f>
        <v/>
      </c>
    </row>
    <row r="806" spans="1:4" ht="12.75">
      <c r="A806" t="s">
        <v>1894</v>
      </c>
      <c r="B806">
        <v>40718</v>
      </c>
      <c r="C806">
        <v>40718</v>
      </c>
      <c r="D806" t="str">
        <f>_xlfn.IFERROR(IF(OR(VLOOKUP(PPUList[[#This Row],[AFC POR]],PUFList,1,FALSE),VLOOKUP(PPUList[[#This Row],[AFC POD]],PUFList,1,FALSE)),""),"Y")</f>
        <v/>
      </c>
    </row>
    <row r="807" spans="1:4" ht="12.75">
      <c r="A807" t="s">
        <v>1895</v>
      </c>
      <c r="B807">
        <v>40718</v>
      </c>
      <c r="C807">
        <v>40718</v>
      </c>
      <c r="D807" t="str">
        <f>_xlfn.IFERROR(IF(OR(VLOOKUP(PPUList[[#This Row],[AFC POR]],PUFList,1,FALSE),VLOOKUP(PPUList[[#This Row],[AFC POD]],PUFList,1,FALSE)),""),"Y")</f>
        <v/>
      </c>
    </row>
    <row r="808" spans="1:4" ht="12.75">
      <c r="A808" t="s">
        <v>1896</v>
      </c>
      <c r="B808">
        <v>40717</v>
      </c>
      <c r="C808">
        <v>40717</v>
      </c>
      <c r="D808" t="str">
        <f>_xlfn.IFERROR(IF(OR(VLOOKUP(PPUList[[#This Row],[AFC POR]],PUFList,1,FALSE),VLOOKUP(PPUList[[#This Row],[AFC POD]],PUFList,1,FALSE)),""),"Y")</f>
        <v/>
      </c>
    </row>
    <row r="809" spans="1:4" ht="12.75">
      <c r="A809" t="s">
        <v>1897</v>
      </c>
      <c r="B809">
        <v>41352</v>
      </c>
      <c r="C809">
        <v>41352</v>
      </c>
      <c r="D809" t="str">
        <f>_xlfn.IFERROR(IF(OR(VLOOKUP(PPUList[[#This Row],[AFC POR]],PUFList,1,FALSE),VLOOKUP(PPUList[[#This Row],[AFC POD]],PUFList,1,FALSE)),""),"Y")</f>
        <v/>
      </c>
    </row>
    <row r="810" spans="1:4" ht="12.75">
      <c r="A810" t="s">
        <v>1898</v>
      </c>
      <c r="B810">
        <v>41352</v>
      </c>
      <c r="C810">
        <v>41352</v>
      </c>
      <c r="D810" t="str">
        <f>_xlfn.IFERROR(IF(OR(VLOOKUP(PPUList[[#This Row],[AFC POR]],PUFList,1,FALSE),VLOOKUP(PPUList[[#This Row],[AFC POD]],PUFList,1,FALSE)),""),"Y")</f>
        <v/>
      </c>
    </row>
    <row r="811" spans="1:4" ht="12.75">
      <c r="A811" t="s">
        <v>1899</v>
      </c>
      <c r="B811">
        <v>41352</v>
      </c>
      <c r="C811">
        <v>41352</v>
      </c>
      <c r="D811" t="str">
        <f>_xlfn.IFERROR(IF(OR(VLOOKUP(PPUList[[#This Row],[AFC POR]],PUFList,1,FALSE),VLOOKUP(PPUList[[#This Row],[AFC POD]],PUFList,1,FALSE)),""),"Y")</f>
        <v/>
      </c>
    </row>
    <row r="812" spans="1:4" ht="12.75">
      <c r="A812" t="s">
        <v>1900</v>
      </c>
      <c r="B812">
        <v>47638</v>
      </c>
      <c r="C812">
        <v>47638</v>
      </c>
      <c r="D812" t="str">
        <f>_xlfn.IFERROR(IF(OR(VLOOKUP(PPUList[[#This Row],[AFC POR]],PUFList,1,FALSE),VLOOKUP(PPUList[[#This Row],[AFC POD]],PUFList,1,FALSE)),""),"Y")</f>
        <v/>
      </c>
    </row>
    <row r="813" spans="1:4" ht="12.75">
      <c r="A813" t="s">
        <v>1901</v>
      </c>
      <c r="B813">
        <v>40723</v>
      </c>
      <c r="C813">
        <v>40723</v>
      </c>
      <c r="D813" t="str">
        <f>_xlfn.IFERROR(IF(OR(VLOOKUP(PPUList[[#This Row],[AFC POR]],PUFList,1,FALSE),VLOOKUP(PPUList[[#This Row],[AFC POD]],PUFList,1,FALSE)),""),"Y")</f>
        <v/>
      </c>
    </row>
    <row r="814" spans="1:4" ht="12.75">
      <c r="A814" t="s">
        <v>1902</v>
      </c>
      <c r="B814">
        <v>40715</v>
      </c>
      <c r="C814">
        <v>40715</v>
      </c>
      <c r="D814" t="str">
        <f>_xlfn.IFERROR(IF(OR(VLOOKUP(PPUList[[#This Row],[AFC POR]],PUFList,1,FALSE),VLOOKUP(PPUList[[#This Row],[AFC POD]],PUFList,1,FALSE)),""),"Y")</f>
        <v/>
      </c>
    </row>
    <row r="815" spans="1:4" ht="12.75">
      <c r="A815" t="s">
        <v>1903</v>
      </c>
      <c r="B815">
        <v>41352</v>
      </c>
      <c r="C815">
        <v>41352</v>
      </c>
      <c r="D815" t="str">
        <f>_xlfn.IFERROR(IF(OR(VLOOKUP(PPUList[[#This Row],[AFC POR]],PUFList,1,FALSE),VLOOKUP(PPUList[[#This Row],[AFC POD]],PUFList,1,FALSE)),""),"Y")</f>
        <v/>
      </c>
    </row>
    <row r="816" spans="1:4" ht="12.75">
      <c r="A816" t="s">
        <v>1904</v>
      </c>
      <c r="B816">
        <v>45137</v>
      </c>
      <c r="C816">
        <v>45137</v>
      </c>
      <c r="D816" t="str">
        <f>_xlfn.IFERROR(IF(OR(VLOOKUP(PPUList[[#This Row],[AFC POR]],PUFList,1,FALSE),VLOOKUP(PPUList[[#This Row],[AFC POD]],PUFList,1,FALSE)),""),"Y")</f>
        <v/>
      </c>
    </row>
    <row r="817" spans="1:4" ht="12.75">
      <c r="A817" t="s">
        <v>1905</v>
      </c>
      <c r="B817">
        <v>40717</v>
      </c>
      <c r="C817">
        <v>40717</v>
      </c>
      <c r="D817" t="str">
        <f>_xlfn.IFERROR(IF(OR(VLOOKUP(PPUList[[#This Row],[AFC POR]],PUFList,1,FALSE),VLOOKUP(PPUList[[#This Row],[AFC POD]],PUFList,1,FALSE)),""),"Y")</f>
        <v/>
      </c>
    </row>
    <row r="818" spans="1:4" ht="12.75">
      <c r="A818" t="s">
        <v>1906</v>
      </c>
      <c r="B818">
        <v>40730</v>
      </c>
      <c r="C818">
        <v>40730</v>
      </c>
      <c r="D818" t="str">
        <f>_xlfn.IFERROR(IF(OR(VLOOKUP(PPUList[[#This Row],[AFC POR]],PUFList,1,FALSE),VLOOKUP(PPUList[[#This Row],[AFC POD]],PUFList,1,FALSE)),""),"Y")</f>
        <v/>
      </c>
    </row>
    <row r="819" spans="1:4" ht="12.75">
      <c r="A819" t="s">
        <v>1907</v>
      </c>
      <c r="B819">
        <v>45197</v>
      </c>
      <c r="C819">
        <v>45197</v>
      </c>
      <c r="D819" t="str">
        <f>_xlfn.IFERROR(IF(OR(VLOOKUP(PPUList[[#This Row],[AFC POR]],PUFList,1,FALSE),VLOOKUP(PPUList[[#This Row],[AFC POD]],PUFList,1,FALSE)),""),"Y")</f>
        <v/>
      </c>
    </row>
    <row r="820" spans="1:4" ht="12.75">
      <c r="A820" t="s">
        <v>1908</v>
      </c>
      <c r="B820">
        <v>45201</v>
      </c>
      <c r="C820">
        <v>45201</v>
      </c>
      <c r="D820" t="str">
        <f>_xlfn.IFERROR(IF(OR(VLOOKUP(PPUList[[#This Row],[AFC POR]],PUFList,1,FALSE),VLOOKUP(PPUList[[#This Row],[AFC POD]],PUFList,1,FALSE)),""),"Y")</f>
        <v/>
      </c>
    </row>
    <row r="821" spans="1:4" ht="12.75">
      <c r="A821" t="s">
        <v>1909</v>
      </c>
      <c r="B821">
        <v>40729</v>
      </c>
      <c r="C821">
        <v>40729</v>
      </c>
      <c r="D821" t="str">
        <f>_xlfn.IFERROR(IF(OR(VLOOKUP(PPUList[[#This Row],[AFC POR]],PUFList,1,FALSE),VLOOKUP(PPUList[[#This Row],[AFC POD]],PUFList,1,FALSE)),""),"Y")</f>
        <v/>
      </c>
    </row>
    <row r="822" spans="1:4" ht="12.75">
      <c r="A822" t="s">
        <v>1910</v>
      </c>
      <c r="B822">
        <v>40731</v>
      </c>
      <c r="C822">
        <v>40731</v>
      </c>
      <c r="D822" t="str">
        <f>_xlfn.IFERROR(IF(OR(VLOOKUP(PPUList[[#This Row],[AFC POR]],PUFList,1,FALSE),VLOOKUP(PPUList[[#This Row],[AFC POD]],PUFList,1,FALSE)),""),"Y")</f>
        <v/>
      </c>
    </row>
    <row r="823" spans="1:4" ht="12.75">
      <c r="A823" t="s">
        <v>1911</v>
      </c>
      <c r="B823">
        <v>47509</v>
      </c>
      <c r="C823">
        <v>47509</v>
      </c>
      <c r="D823" t="str">
        <f>_xlfn.IFERROR(IF(OR(VLOOKUP(PPUList[[#This Row],[AFC POR]],PUFList,1,FALSE),VLOOKUP(PPUList[[#This Row],[AFC POD]],PUFList,1,FALSE)),""),"Y")</f>
        <v/>
      </c>
    </row>
    <row r="824" spans="1:4" ht="12.75">
      <c r="A824" t="s">
        <v>1912</v>
      </c>
      <c r="B824">
        <v>357</v>
      </c>
      <c r="C824">
        <v>357</v>
      </c>
      <c r="D824" t="str">
        <f>_xlfn.IFERROR(IF(OR(VLOOKUP(PPUList[[#This Row],[AFC POR]],PUFList,1,FALSE),VLOOKUP(PPUList[[#This Row],[AFC POD]],PUFList,1,FALSE)),""),"Y")</f>
        <v/>
      </c>
    </row>
    <row r="825" spans="1:4" ht="12.75">
      <c r="A825" t="s">
        <v>1913</v>
      </c>
      <c r="B825">
        <v>40633</v>
      </c>
      <c r="C825">
        <v>40633</v>
      </c>
      <c r="D825" t="str">
        <f>_xlfn.IFERROR(IF(OR(VLOOKUP(PPUList[[#This Row],[AFC POR]],PUFList,1,FALSE),VLOOKUP(PPUList[[#This Row],[AFC POD]],PUFList,1,FALSE)),""),"Y")</f>
        <v/>
      </c>
    </row>
    <row r="826" spans="1:4" ht="12.75">
      <c r="A826" t="s">
        <v>1914</v>
      </c>
      <c r="B826">
        <v>40633</v>
      </c>
      <c r="C826">
        <v>40633</v>
      </c>
      <c r="D826" t="str">
        <f>_xlfn.IFERROR(IF(OR(VLOOKUP(PPUList[[#This Row],[AFC POR]],PUFList,1,FALSE),VLOOKUP(PPUList[[#This Row],[AFC POD]],PUFList,1,FALSE)),""),"Y")</f>
        <v/>
      </c>
    </row>
    <row r="827" spans="1:4" ht="12.75">
      <c r="A827" t="s">
        <v>1915</v>
      </c>
      <c r="B827">
        <v>40733</v>
      </c>
      <c r="C827">
        <v>40733</v>
      </c>
      <c r="D827" t="str">
        <f>_xlfn.IFERROR(IF(OR(VLOOKUP(PPUList[[#This Row],[AFC POR]],PUFList,1,FALSE),VLOOKUP(PPUList[[#This Row],[AFC POD]],PUFList,1,FALSE)),""),"Y")</f>
        <v/>
      </c>
    </row>
    <row r="828" spans="1:4" ht="12.75">
      <c r="A828" t="s">
        <v>1916</v>
      </c>
      <c r="B828">
        <v>41347</v>
      </c>
      <c r="C828">
        <v>41347</v>
      </c>
      <c r="D828" t="str">
        <f>_xlfn.IFERROR(IF(OR(VLOOKUP(PPUList[[#This Row],[AFC POR]],PUFList,1,FALSE),VLOOKUP(PPUList[[#This Row],[AFC POD]],PUFList,1,FALSE)),""),"Y")</f>
        <v/>
      </c>
    </row>
    <row r="829" spans="1:4" ht="12.75">
      <c r="A829" t="s">
        <v>1917</v>
      </c>
      <c r="B829">
        <v>41347</v>
      </c>
      <c r="C829">
        <v>41347</v>
      </c>
      <c r="D829" t="str">
        <f>_xlfn.IFERROR(IF(OR(VLOOKUP(PPUList[[#This Row],[AFC POR]],PUFList,1,FALSE),VLOOKUP(PPUList[[#This Row],[AFC POD]],PUFList,1,FALSE)),""),"Y")</f>
        <v/>
      </c>
    </row>
    <row r="830" spans="1:4" ht="12.75">
      <c r="A830" t="s">
        <v>1918</v>
      </c>
      <c r="B830">
        <v>41347</v>
      </c>
      <c r="C830">
        <v>41347</v>
      </c>
      <c r="D830" t="str">
        <f>_xlfn.IFERROR(IF(OR(VLOOKUP(PPUList[[#This Row],[AFC POR]],PUFList,1,FALSE),VLOOKUP(PPUList[[#This Row],[AFC POD]],PUFList,1,FALSE)),""),"Y")</f>
        <v/>
      </c>
    </row>
    <row r="831" spans="1:4" ht="12.75">
      <c r="A831" t="s">
        <v>1919</v>
      </c>
      <c r="B831">
        <v>41347</v>
      </c>
      <c r="C831">
        <v>41347</v>
      </c>
      <c r="D831" t="str">
        <f>_xlfn.IFERROR(IF(OR(VLOOKUP(PPUList[[#This Row],[AFC POR]],PUFList,1,FALSE),VLOOKUP(PPUList[[#This Row],[AFC POD]],PUFList,1,FALSE)),""),"Y")</f>
        <v/>
      </c>
    </row>
    <row r="832" spans="1:4" ht="12.75">
      <c r="A832" t="s">
        <v>1920</v>
      </c>
      <c r="B832">
        <v>41347</v>
      </c>
      <c r="C832">
        <v>41347</v>
      </c>
      <c r="D832" t="str">
        <f>_xlfn.IFERROR(IF(OR(VLOOKUP(PPUList[[#This Row],[AFC POR]],PUFList,1,FALSE),VLOOKUP(PPUList[[#This Row],[AFC POD]],PUFList,1,FALSE)),""),"Y")</f>
        <v/>
      </c>
    </row>
    <row r="833" spans="1:4" ht="12.75">
      <c r="A833" t="s">
        <v>1921</v>
      </c>
      <c r="B833">
        <v>41347</v>
      </c>
      <c r="C833">
        <v>41347</v>
      </c>
      <c r="D833" t="str">
        <f>_xlfn.IFERROR(IF(OR(VLOOKUP(PPUList[[#This Row],[AFC POR]],PUFList,1,FALSE),VLOOKUP(PPUList[[#This Row],[AFC POD]],PUFList,1,FALSE)),""),"Y")</f>
        <v/>
      </c>
    </row>
    <row r="834" spans="1:4" ht="12.75">
      <c r="A834" t="s">
        <v>1922</v>
      </c>
      <c r="B834">
        <v>41347</v>
      </c>
      <c r="C834">
        <v>41347</v>
      </c>
      <c r="D834" t="str">
        <f>_xlfn.IFERROR(IF(OR(VLOOKUP(PPUList[[#This Row],[AFC POR]],PUFList,1,FALSE),VLOOKUP(PPUList[[#This Row],[AFC POD]],PUFList,1,FALSE)),""),"Y")</f>
        <v/>
      </c>
    </row>
    <row r="835" spans="1:4" ht="12.75">
      <c r="A835" t="s">
        <v>1923</v>
      </c>
      <c r="B835">
        <v>48233</v>
      </c>
      <c r="C835">
        <v>48233</v>
      </c>
      <c r="D835" t="str">
        <f>_xlfn.IFERROR(IF(OR(VLOOKUP(PPUList[[#This Row],[AFC POR]],PUFList,1,FALSE),VLOOKUP(PPUList[[#This Row],[AFC POD]],PUFList,1,FALSE)),""),"Y")</f>
        <v/>
      </c>
    </row>
    <row r="836" spans="1:4" ht="12.75">
      <c r="A836" t="s">
        <v>1924</v>
      </c>
      <c r="B836">
        <v>48235</v>
      </c>
      <c r="C836">
        <v>48235</v>
      </c>
      <c r="D836" t="str">
        <f>_xlfn.IFERROR(IF(OR(VLOOKUP(PPUList[[#This Row],[AFC POR]],PUFList,1,FALSE),VLOOKUP(PPUList[[#This Row],[AFC POD]],PUFList,1,FALSE)),""),"Y")</f>
        <v/>
      </c>
    </row>
    <row r="837" spans="1:4" ht="12.75">
      <c r="A837" t="s">
        <v>1925</v>
      </c>
      <c r="B837">
        <v>48235</v>
      </c>
      <c r="C837">
        <v>48235</v>
      </c>
      <c r="D837" t="str">
        <f>_xlfn.IFERROR(IF(OR(VLOOKUP(PPUList[[#This Row],[AFC POR]],PUFList,1,FALSE),VLOOKUP(PPUList[[#This Row],[AFC POD]],PUFList,1,FALSE)),""),"Y")</f>
        <v/>
      </c>
    </row>
    <row r="838" spans="1:4" ht="12.75">
      <c r="A838" t="s">
        <v>1926</v>
      </c>
      <c r="B838">
        <v>47530</v>
      </c>
      <c r="C838">
        <v>47530</v>
      </c>
      <c r="D838" t="str">
        <f>_xlfn.IFERROR(IF(OR(VLOOKUP(PPUList[[#This Row],[AFC POR]],PUFList,1,FALSE),VLOOKUP(PPUList[[#This Row],[AFC POD]],PUFList,1,FALSE)),""),"Y")</f>
        <v/>
      </c>
    </row>
    <row r="839" spans="1:4" ht="12.75">
      <c r="A839" t="s">
        <v>1927</v>
      </c>
      <c r="B839">
        <v>40457</v>
      </c>
      <c r="C839">
        <v>40457</v>
      </c>
      <c r="D839" t="str">
        <f>_xlfn.IFERROR(IF(OR(VLOOKUP(PPUList[[#This Row],[AFC POR]],PUFList,1,FALSE),VLOOKUP(PPUList[[#This Row],[AFC POD]],PUFList,1,FALSE)),""),"Y")</f>
        <v/>
      </c>
    </row>
    <row r="840" spans="1:4" ht="12.75">
      <c r="A840" t="s">
        <v>1928</v>
      </c>
      <c r="B840">
        <v>40739</v>
      </c>
      <c r="C840">
        <v>40739</v>
      </c>
      <c r="D840" t="str">
        <f>_xlfn.IFERROR(IF(OR(VLOOKUP(PPUList[[#This Row],[AFC POR]],PUFList,1,FALSE),VLOOKUP(PPUList[[#This Row],[AFC POD]],PUFList,1,FALSE)),""),"Y")</f>
        <v/>
      </c>
    </row>
    <row r="841" spans="1:4" ht="12.75">
      <c r="A841" t="s">
        <v>1929</v>
      </c>
      <c r="B841">
        <v>40445</v>
      </c>
      <c r="C841">
        <v>40445</v>
      </c>
      <c r="D841" t="str">
        <f>_xlfn.IFERROR(IF(OR(VLOOKUP(PPUList[[#This Row],[AFC POR]],PUFList,1,FALSE),VLOOKUP(PPUList[[#This Row],[AFC POD]],PUFList,1,FALSE)),""),"Y")</f>
        <v/>
      </c>
    </row>
    <row r="842" spans="1:4" ht="12.75">
      <c r="A842" t="s">
        <v>1930</v>
      </c>
      <c r="B842">
        <v>40445</v>
      </c>
      <c r="C842">
        <v>40445</v>
      </c>
      <c r="D842" t="str">
        <f>_xlfn.IFERROR(IF(OR(VLOOKUP(PPUList[[#This Row],[AFC POR]],PUFList,1,FALSE),VLOOKUP(PPUList[[#This Row],[AFC POD]],PUFList,1,FALSE)),""),"Y")</f>
        <v/>
      </c>
    </row>
    <row r="843" spans="1:4" ht="12.75">
      <c r="A843" t="s">
        <v>1931</v>
      </c>
      <c r="B843">
        <v>46609</v>
      </c>
      <c r="C843">
        <v>46609</v>
      </c>
      <c r="D843" t="str">
        <f>_xlfn.IFERROR(IF(OR(VLOOKUP(PPUList[[#This Row],[AFC POR]],PUFList,1,FALSE),VLOOKUP(PPUList[[#This Row],[AFC POD]],PUFList,1,FALSE)),""),"Y")</f>
        <v/>
      </c>
    </row>
    <row r="844" spans="1:4" ht="12.75">
      <c r="A844" t="s">
        <v>1932</v>
      </c>
      <c r="B844">
        <v>40621</v>
      </c>
      <c r="C844">
        <v>40621</v>
      </c>
      <c r="D844" t="str">
        <f>_xlfn.IFERROR(IF(OR(VLOOKUP(PPUList[[#This Row],[AFC POR]],PUFList,1,FALSE),VLOOKUP(PPUList[[#This Row],[AFC POD]],PUFList,1,FALSE)),""),"Y")</f>
        <v/>
      </c>
    </row>
    <row r="845" spans="1:4" ht="12.75">
      <c r="A845" t="s">
        <v>1933</v>
      </c>
      <c r="B845">
        <v>40621</v>
      </c>
      <c r="C845">
        <v>40621</v>
      </c>
      <c r="D845" t="str">
        <f>_xlfn.IFERROR(IF(OR(VLOOKUP(PPUList[[#This Row],[AFC POR]],PUFList,1,FALSE),VLOOKUP(PPUList[[#This Row],[AFC POD]],PUFList,1,FALSE)),""),"Y")</f>
        <v/>
      </c>
    </row>
    <row r="846" spans="1:4" ht="12.75">
      <c r="A846" t="s">
        <v>1934</v>
      </c>
      <c r="B846">
        <v>40621</v>
      </c>
      <c r="C846">
        <v>40621</v>
      </c>
      <c r="D846" t="str">
        <f>_xlfn.IFERROR(IF(OR(VLOOKUP(PPUList[[#This Row],[AFC POR]],PUFList,1,FALSE),VLOOKUP(PPUList[[#This Row],[AFC POD]],PUFList,1,FALSE)),""),"Y")</f>
        <v/>
      </c>
    </row>
    <row r="847" spans="1:4" ht="12.75">
      <c r="A847" t="s">
        <v>2105</v>
      </c>
      <c r="B847">
        <v>46787</v>
      </c>
      <c r="C847">
        <v>46787</v>
      </c>
      <c r="D847" t="str">
        <f>_xlfn.IFERROR(IF(OR(VLOOKUP(PPUList[[#This Row],[AFC POR]],PUFList,1,FALSE),VLOOKUP(PPUList[[#This Row],[AFC POD]],PUFList,1,FALSE)),""),"Y")</f>
        <v/>
      </c>
    </row>
    <row r="848" spans="1:4" ht="12.75">
      <c r="A848" t="s">
        <v>2106</v>
      </c>
      <c r="B848">
        <v>40672</v>
      </c>
      <c r="C848">
        <v>40672</v>
      </c>
      <c r="D848" t="str">
        <f>_xlfn.IFERROR(IF(OR(VLOOKUP(PPUList[[#This Row],[AFC POR]],PUFList,1,FALSE),VLOOKUP(PPUList[[#This Row],[AFC POD]],PUFList,1,FALSE)),""),"Y")</f>
        <v/>
      </c>
    </row>
    <row r="849" spans="1:4" ht="12.75">
      <c r="A849" t="s">
        <v>2107</v>
      </c>
      <c r="B849">
        <v>41248</v>
      </c>
      <c r="C849">
        <v>41248</v>
      </c>
      <c r="D849" t="str">
        <f>_xlfn.IFERROR(IF(OR(VLOOKUP(PPUList[[#This Row],[AFC POR]],PUFList,1,FALSE),VLOOKUP(PPUList[[#This Row],[AFC POD]],PUFList,1,FALSE)),""),"Y")</f>
        <v/>
      </c>
    </row>
    <row r="850" spans="1:4" ht="12.75">
      <c r="A850" t="s">
        <v>2108</v>
      </c>
      <c r="B850">
        <v>40391</v>
      </c>
      <c r="C850">
        <v>40391</v>
      </c>
      <c r="D850" t="str">
        <f>_xlfn.IFERROR(IF(OR(VLOOKUP(PPUList[[#This Row],[AFC POR]],PUFList,1,FALSE),VLOOKUP(PPUList[[#This Row],[AFC POD]],PUFList,1,FALSE)),""),"Y")</f>
        <v/>
      </c>
    </row>
    <row r="851" spans="1:4" ht="12.75">
      <c r="A851" t="s">
        <v>2109</v>
      </c>
      <c r="B851">
        <v>40391</v>
      </c>
      <c r="C851">
        <v>40391</v>
      </c>
      <c r="D851" t="str">
        <f>_xlfn.IFERROR(IF(OR(VLOOKUP(PPUList[[#This Row],[AFC POR]],PUFList,1,FALSE),VLOOKUP(PPUList[[#This Row],[AFC POD]],PUFList,1,FALSE)),""),"Y")</f>
        <v/>
      </c>
    </row>
    <row r="852" spans="1:4" ht="12.75">
      <c r="A852" t="s">
        <v>2110</v>
      </c>
      <c r="B852">
        <v>40457</v>
      </c>
      <c r="C852">
        <v>40457</v>
      </c>
      <c r="D852" t="str">
        <f>_xlfn.IFERROR(IF(OR(VLOOKUP(PPUList[[#This Row],[AFC POR]],PUFList,1,FALSE),VLOOKUP(PPUList[[#This Row],[AFC POD]],PUFList,1,FALSE)),""),"Y")</f>
        <v/>
      </c>
    </row>
    <row r="853" spans="1:4" ht="12.75">
      <c r="A853" t="s">
        <v>2111</v>
      </c>
      <c r="B853">
        <v>40457</v>
      </c>
      <c r="C853">
        <v>40457</v>
      </c>
      <c r="D853" t="str">
        <f>_xlfn.IFERROR(IF(OR(VLOOKUP(PPUList[[#This Row],[AFC POR]],PUFList,1,FALSE),VLOOKUP(PPUList[[#This Row],[AFC POD]],PUFList,1,FALSE)),""),"Y")</f>
        <v/>
      </c>
    </row>
    <row r="854" spans="1:4" ht="12.75">
      <c r="A854" t="s">
        <v>2112</v>
      </c>
      <c r="B854">
        <v>40741</v>
      </c>
      <c r="C854">
        <v>40741</v>
      </c>
      <c r="D854" t="str">
        <f>_xlfn.IFERROR(IF(OR(VLOOKUP(PPUList[[#This Row],[AFC POR]],PUFList,1,FALSE),VLOOKUP(PPUList[[#This Row],[AFC POD]],PUFList,1,FALSE)),""),"Y")</f>
        <v/>
      </c>
    </row>
    <row r="855" spans="1:4" ht="12.75">
      <c r="A855" t="s">
        <v>2113</v>
      </c>
      <c r="B855">
        <v>40621</v>
      </c>
      <c r="C855">
        <v>40621</v>
      </c>
      <c r="D855" t="str">
        <f>_xlfn.IFERROR(IF(OR(VLOOKUP(PPUList[[#This Row],[AFC POR]],PUFList,1,FALSE),VLOOKUP(PPUList[[#This Row],[AFC POD]],PUFList,1,FALSE)),""),"Y")</f>
        <v/>
      </c>
    </row>
    <row r="856" spans="1:4" ht="12.75">
      <c r="A856" t="s">
        <v>2114</v>
      </c>
      <c r="B856">
        <v>40621</v>
      </c>
      <c r="C856">
        <v>40621</v>
      </c>
      <c r="D856" t="str">
        <f>_xlfn.IFERROR(IF(OR(VLOOKUP(PPUList[[#This Row],[AFC POR]],PUFList,1,FALSE),VLOOKUP(PPUList[[#This Row],[AFC POD]],PUFList,1,FALSE)),""),"Y")</f>
        <v/>
      </c>
    </row>
    <row r="857" spans="1:4" ht="12.75">
      <c r="A857" t="s">
        <v>2115</v>
      </c>
      <c r="B857">
        <v>40621</v>
      </c>
      <c r="C857">
        <v>40621</v>
      </c>
      <c r="D857" t="str">
        <f>_xlfn.IFERROR(IF(OR(VLOOKUP(PPUList[[#This Row],[AFC POR]],PUFList,1,FALSE),VLOOKUP(PPUList[[#This Row],[AFC POD]],PUFList,1,FALSE)),""),"Y")</f>
        <v/>
      </c>
    </row>
    <row r="858" spans="1:4" ht="12.75">
      <c r="A858" t="s">
        <v>2116</v>
      </c>
      <c r="B858">
        <v>47511</v>
      </c>
      <c r="C858">
        <v>47511</v>
      </c>
      <c r="D858" t="str">
        <f>_xlfn.IFERROR(IF(OR(VLOOKUP(PPUList[[#This Row],[AFC POR]],PUFList,1,FALSE),VLOOKUP(PPUList[[#This Row],[AFC POD]],PUFList,1,FALSE)),""),"Y")</f>
        <v/>
      </c>
    </row>
    <row r="859" spans="1:4" ht="12.75">
      <c r="A859" t="s">
        <v>2117</v>
      </c>
      <c r="B859">
        <v>40086</v>
      </c>
      <c r="C859">
        <v>40086</v>
      </c>
      <c r="D859" t="str">
        <f>_xlfn.IFERROR(IF(OR(VLOOKUP(PPUList[[#This Row],[AFC POR]],PUFList,1,FALSE),VLOOKUP(PPUList[[#This Row],[AFC POD]],PUFList,1,FALSE)),""),"Y")</f>
        <v/>
      </c>
    </row>
    <row r="860" spans="1:4" ht="12.75">
      <c r="A860" t="s">
        <v>2118</v>
      </c>
      <c r="B860">
        <v>40743</v>
      </c>
      <c r="C860">
        <v>40743</v>
      </c>
      <c r="D860" t="str">
        <f>_xlfn.IFERROR(IF(OR(VLOOKUP(PPUList[[#This Row],[AFC POR]],PUFList,1,FALSE),VLOOKUP(PPUList[[#This Row],[AFC POD]],PUFList,1,FALSE)),""),"Y")</f>
        <v/>
      </c>
    </row>
    <row r="861" spans="1:4" ht="12.75">
      <c r="A861" t="s">
        <v>2119</v>
      </c>
      <c r="B861">
        <v>40745</v>
      </c>
      <c r="C861">
        <v>40745</v>
      </c>
      <c r="D861" t="str">
        <f>_xlfn.IFERROR(IF(OR(VLOOKUP(PPUList[[#This Row],[AFC POR]],PUFList,1,FALSE),VLOOKUP(PPUList[[#This Row],[AFC POD]],PUFList,1,FALSE)),""),"Y")</f>
        <v/>
      </c>
    </row>
    <row r="862" spans="1:4" ht="12.75">
      <c r="A862" t="s">
        <v>2120</v>
      </c>
      <c r="B862">
        <v>40745</v>
      </c>
      <c r="C862">
        <v>40745</v>
      </c>
      <c r="D862" t="str">
        <f>_xlfn.IFERROR(IF(OR(VLOOKUP(PPUList[[#This Row],[AFC POR]],PUFList,1,FALSE),VLOOKUP(PPUList[[#This Row],[AFC POD]],PUFList,1,FALSE)),""),"Y")</f>
        <v/>
      </c>
    </row>
    <row r="863" spans="1:4" ht="12.75">
      <c r="A863" t="s">
        <v>2121</v>
      </c>
      <c r="B863">
        <v>40745</v>
      </c>
      <c r="C863">
        <v>40745</v>
      </c>
      <c r="D863" t="str">
        <f>_xlfn.IFERROR(IF(OR(VLOOKUP(PPUList[[#This Row],[AFC POR]],PUFList,1,FALSE),VLOOKUP(PPUList[[#This Row],[AFC POD]],PUFList,1,FALSE)),""),"Y")</f>
        <v/>
      </c>
    </row>
    <row r="864" spans="1:4" ht="12.75">
      <c r="A864" t="s">
        <v>2122</v>
      </c>
      <c r="B864">
        <v>40745</v>
      </c>
      <c r="C864">
        <v>40745</v>
      </c>
      <c r="D864" t="str">
        <f>_xlfn.IFERROR(IF(OR(VLOOKUP(PPUList[[#This Row],[AFC POR]],PUFList,1,FALSE),VLOOKUP(PPUList[[#This Row],[AFC POD]],PUFList,1,FALSE)),""),"Y")</f>
        <v/>
      </c>
    </row>
    <row r="865" spans="1:4" ht="12.75">
      <c r="A865" t="s">
        <v>2123</v>
      </c>
      <c r="B865">
        <v>40747</v>
      </c>
      <c r="C865">
        <v>40747</v>
      </c>
      <c r="D865" t="str">
        <f>_xlfn.IFERROR(IF(OR(VLOOKUP(PPUList[[#This Row],[AFC POR]],PUFList,1,FALSE),VLOOKUP(PPUList[[#This Row],[AFC POD]],PUFList,1,FALSE)),""),"Y")</f>
        <v/>
      </c>
    </row>
    <row r="866" spans="1:4" ht="12.75">
      <c r="A866" t="s">
        <v>2124</v>
      </c>
      <c r="B866">
        <v>40457</v>
      </c>
      <c r="C866">
        <v>40457</v>
      </c>
      <c r="D866" t="str">
        <f>_xlfn.IFERROR(IF(OR(VLOOKUP(PPUList[[#This Row],[AFC POR]],PUFList,1,FALSE),VLOOKUP(PPUList[[#This Row],[AFC POD]],PUFList,1,FALSE)),""),"Y")</f>
        <v/>
      </c>
    </row>
    <row r="867" spans="1:4" ht="12.75">
      <c r="A867" t="s">
        <v>2125</v>
      </c>
      <c r="B867">
        <v>47273</v>
      </c>
      <c r="C867">
        <v>47273</v>
      </c>
      <c r="D867" t="str">
        <f>_xlfn.IFERROR(IF(OR(VLOOKUP(PPUList[[#This Row],[AFC POR]],PUFList,1,FALSE),VLOOKUP(PPUList[[#This Row],[AFC POD]],PUFList,1,FALSE)),""),"Y")</f>
        <v/>
      </c>
    </row>
    <row r="868" spans="1:4" ht="12.75">
      <c r="A868" t="s">
        <v>2126</v>
      </c>
      <c r="B868">
        <v>48247</v>
      </c>
      <c r="C868">
        <v>48247</v>
      </c>
      <c r="D868" t="str">
        <f>_xlfn.IFERROR(IF(OR(VLOOKUP(PPUList[[#This Row],[AFC POR]],PUFList,1,FALSE),VLOOKUP(PPUList[[#This Row],[AFC POD]],PUFList,1,FALSE)),""),"Y")</f>
        <v/>
      </c>
    </row>
    <row r="869" spans="1:4" ht="12.75">
      <c r="A869" t="s">
        <v>2127</v>
      </c>
      <c r="B869">
        <v>46629</v>
      </c>
      <c r="C869">
        <v>46629</v>
      </c>
      <c r="D869" t="str">
        <f>_xlfn.IFERROR(IF(OR(VLOOKUP(PPUList[[#This Row],[AFC POR]],PUFList,1,FALSE),VLOOKUP(PPUList[[#This Row],[AFC POD]],PUFList,1,FALSE)),""),"Y")</f>
        <v/>
      </c>
    </row>
    <row r="870" spans="1:4" ht="12.75">
      <c r="A870" t="s">
        <v>2128</v>
      </c>
      <c r="B870">
        <v>46629</v>
      </c>
      <c r="C870">
        <v>46629</v>
      </c>
      <c r="D870" t="str">
        <f>_xlfn.IFERROR(IF(OR(VLOOKUP(PPUList[[#This Row],[AFC POR]],PUFList,1,FALSE),VLOOKUP(PPUList[[#This Row],[AFC POD]],PUFList,1,FALSE)),""),"Y")</f>
        <v/>
      </c>
    </row>
    <row r="871" spans="1:4" ht="12.75">
      <c r="A871" t="s">
        <v>2129</v>
      </c>
      <c r="B871">
        <v>40621</v>
      </c>
      <c r="C871">
        <v>40621</v>
      </c>
      <c r="D871" t="str">
        <f>_xlfn.IFERROR(IF(OR(VLOOKUP(PPUList[[#This Row],[AFC POR]],PUFList,1,FALSE),VLOOKUP(PPUList[[#This Row],[AFC POD]],PUFList,1,FALSE)),""),"Y")</f>
        <v/>
      </c>
    </row>
    <row r="872" spans="1:4" ht="12.75">
      <c r="A872" t="s">
        <v>2130</v>
      </c>
      <c r="B872">
        <v>47194</v>
      </c>
      <c r="C872">
        <v>47194</v>
      </c>
      <c r="D872" t="str">
        <f>_xlfn.IFERROR(IF(OR(VLOOKUP(PPUList[[#This Row],[AFC POR]],PUFList,1,FALSE),VLOOKUP(PPUList[[#This Row],[AFC POD]],PUFList,1,FALSE)),""),"Y")</f>
        <v/>
      </c>
    </row>
    <row r="873" spans="1:4" ht="12.75">
      <c r="A873" t="s">
        <v>2131</v>
      </c>
      <c r="B873">
        <v>40755</v>
      </c>
      <c r="C873">
        <v>40755</v>
      </c>
      <c r="D873" t="str">
        <f>_xlfn.IFERROR(IF(OR(VLOOKUP(PPUList[[#This Row],[AFC POR]],PUFList,1,FALSE),VLOOKUP(PPUList[[#This Row],[AFC POD]],PUFList,1,FALSE)),""),"Y")</f>
        <v/>
      </c>
    </row>
    <row r="874" spans="1:4" ht="12.75">
      <c r="A874" t="s">
        <v>2132</v>
      </c>
      <c r="B874">
        <v>40755</v>
      </c>
      <c r="C874">
        <v>40755</v>
      </c>
      <c r="D874" t="str">
        <f>_xlfn.IFERROR(IF(OR(VLOOKUP(PPUList[[#This Row],[AFC POR]],PUFList,1,FALSE),VLOOKUP(PPUList[[#This Row],[AFC POD]],PUFList,1,FALSE)),""),"Y")</f>
        <v/>
      </c>
    </row>
    <row r="875" spans="1:4" ht="12.75">
      <c r="A875" t="s">
        <v>2133</v>
      </c>
      <c r="B875">
        <v>40755</v>
      </c>
      <c r="C875">
        <v>40755</v>
      </c>
      <c r="D875" t="str">
        <f>_xlfn.IFERROR(IF(OR(VLOOKUP(PPUList[[#This Row],[AFC POR]],PUFList,1,FALSE),VLOOKUP(PPUList[[#This Row],[AFC POD]],PUFList,1,FALSE)),""),"Y")</f>
        <v/>
      </c>
    </row>
    <row r="876" spans="1:4" ht="12.75">
      <c r="A876" t="s">
        <v>2134</v>
      </c>
      <c r="B876">
        <v>41240</v>
      </c>
      <c r="C876">
        <v>41240</v>
      </c>
      <c r="D876" t="str">
        <f>_xlfn.IFERROR(IF(OR(VLOOKUP(PPUList[[#This Row],[AFC POR]],PUFList,1,FALSE),VLOOKUP(PPUList[[#This Row],[AFC POD]],PUFList,1,FALSE)),""),"Y")</f>
        <v/>
      </c>
    </row>
    <row r="877" spans="1:4" ht="12.75">
      <c r="A877" t="s">
        <v>2135</v>
      </c>
      <c r="B877">
        <v>41240</v>
      </c>
      <c r="C877">
        <v>41240</v>
      </c>
      <c r="D877" t="str">
        <f>_xlfn.IFERROR(IF(OR(VLOOKUP(PPUList[[#This Row],[AFC POR]],PUFList,1,FALSE),VLOOKUP(PPUList[[#This Row],[AFC POD]],PUFList,1,FALSE)),""),"Y")</f>
        <v/>
      </c>
    </row>
    <row r="878" spans="1:4" ht="12.75">
      <c r="A878" t="s">
        <v>2136</v>
      </c>
      <c r="B878">
        <v>40130</v>
      </c>
      <c r="C878">
        <v>40130</v>
      </c>
      <c r="D878" t="str">
        <f>_xlfn.IFERROR(IF(OR(VLOOKUP(PPUList[[#This Row],[AFC POR]],PUFList,1,FALSE),VLOOKUP(PPUList[[#This Row],[AFC POD]],PUFList,1,FALSE)),""),"Y")</f>
        <v/>
      </c>
    </row>
    <row r="879" spans="1:4" ht="12.75">
      <c r="A879" t="s">
        <v>2137</v>
      </c>
      <c r="B879">
        <v>40761</v>
      </c>
      <c r="C879">
        <v>40761</v>
      </c>
      <c r="D879" t="str">
        <f>_xlfn.IFERROR(IF(OR(VLOOKUP(PPUList[[#This Row],[AFC POR]],PUFList,1,FALSE),VLOOKUP(PPUList[[#This Row],[AFC POD]],PUFList,1,FALSE)),""),"Y")</f>
        <v/>
      </c>
    </row>
    <row r="880" spans="1:4" ht="12.75">
      <c r="A880" t="s">
        <v>2138</v>
      </c>
      <c r="B880">
        <v>40763</v>
      </c>
      <c r="C880">
        <v>40763</v>
      </c>
      <c r="D880" t="str">
        <f>_xlfn.IFERROR(IF(OR(VLOOKUP(PPUList[[#This Row],[AFC POR]],PUFList,1,FALSE),VLOOKUP(PPUList[[#This Row],[AFC POD]],PUFList,1,FALSE)),""),"Y")</f>
        <v/>
      </c>
    </row>
    <row r="881" spans="1:4" ht="12.75">
      <c r="A881" t="s">
        <v>2139</v>
      </c>
      <c r="B881">
        <v>40774</v>
      </c>
      <c r="C881">
        <v>40774</v>
      </c>
      <c r="D881" t="str">
        <f>_xlfn.IFERROR(IF(OR(VLOOKUP(PPUList[[#This Row],[AFC POR]],PUFList,1,FALSE),VLOOKUP(PPUList[[#This Row],[AFC POD]],PUFList,1,FALSE)),""),"Y")</f>
        <v/>
      </c>
    </row>
    <row r="882" spans="1:4" ht="12.75">
      <c r="A882" t="s">
        <v>2140</v>
      </c>
      <c r="B882">
        <v>40774</v>
      </c>
      <c r="C882">
        <v>40774</v>
      </c>
      <c r="D882" t="str">
        <f>_xlfn.IFERROR(IF(OR(VLOOKUP(PPUList[[#This Row],[AFC POR]],PUFList,1,FALSE),VLOOKUP(PPUList[[#This Row],[AFC POD]],PUFList,1,FALSE)),""),"Y")</f>
        <v/>
      </c>
    </row>
    <row r="883" spans="1:4" ht="12.75">
      <c r="A883" t="s">
        <v>2141</v>
      </c>
      <c r="B883">
        <v>46753</v>
      </c>
      <c r="C883">
        <v>46753</v>
      </c>
      <c r="D883" t="str">
        <f>_xlfn.IFERROR(IF(OR(VLOOKUP(PPUList[[#This Row],[AFC POR]],PUFList,1,FALSE),VLOOKUP(PPUList[[#This Row],[AFC POD]],PUFList,1,FALSE)),""),"Y")</f>
        <v/>
      </c>
    </row>
    <row r="884" spans="1:4" ht="12.75">
      <c r="A884" t="s">
        <v>2142</v>
      </c>
      <c r="B884">
        <v>40775</v>
      </c>
      <c r="C884">
        <v>40775</v>
      </c>
      <c r="D884" t="str">
        <f>_xlfn.IFERROR(IF(OR(VLOOKUP(PPUList[[#This Row],[AFC POR]],PUFList,1,FALSE),VLOOKUP(PPUList[[#This Row],[AFC POD]],PUFList,1,FALSE)),""),"Y")</f>
        <v/>
      </c>
    </row>
    <row r="885" spans="1:4" ht="12.75">
      <c r="A885" t="s">
        <v>2143</v>
      </c>
      <c r="B885">
        <v>45033</v>
      </c>
      <c r="C885">
        <v>45033</v>
      </c>
      <c r="D885" t="str">
        <f>_xlfn.IFERROR(IF(OR(VLOOKUP(PPUList[[#This Row],[AFC POR]],PUFList,1,FALSE),VLOOKUP(PPUList[[#This Row],[AFC POD]],PUFList,1,FALSE)),""),"Y")</f>
        <v/>
      </c>
    </row>
    <row r="886" spans="1:4" ht="12.75">
      <c r="A886" t="s">
        <v>2144</v>
      </c>
      <c r="B886">
        <v>45441</v>
      </c>
      <c r="C886">
        <v>45441</v>
      </c>
      <c r="D886" t="str">
        <f>_xlfn.IFERROR(IF(OR(VLOOKUP(PPUList[[#This Row],[AFC POR]],PUFList,1,FALSE),VLOOKUP(PPUList[[#This Row],[AFC POD]],PUFList,1,FALSE)),""),"Y")</f>
        <v/>
      </c>
    </row>
    <row r="887" spans="1:4" ht="12.75">
      <c r="A887" t="s">
        <v>2145</v>
      </c>
      <c r="B887">
        <v>48005</v>
      </c>
      <c r="C887">
        <v>48005</v>
      </c>
      <c r="D887" t="str">
        <f>_xlfn.IFERROR(IF(OR(VLOOKUP(PPUList[[#This Row],[AFC POR]],PUFList,1,FALSE),VLOOKUP(PPUList[[#This Row],[AFC POD]],PUFList,1,FALSE)),""),"Y")</f>
        <v/>
      </c>
    </row>
    <row r="888" spans="1:4" ht="12.75">
      <c r="A888" t="s">
        <v>2146</v>
      </c>
      <c r="B888">
        <v>40145</v>
      </c>
      <c r="C888">
        <v>40145</v>
      </c>
      <c r="D888" t="str">
        <f>_xlfn.IFERROR(IF(OR(VLOOKUP(PPUList[[#This Row],[AFC POR]],PUFList,1,FALSE),VLOOKUP(PPUList[[#This Row],[AFC POD]],PUFList,1,FALSE)),""),"Y")</f>
        <v/>
      </c>
    </row>
    <row r="889" spans="1:4" ht="12.75">
      <c r="A889" t="s">
        <v>2147</v>
      </c>
      <c r="B889">
        <v>40777</v>
      </c>
      <c r="C889">
        <v>40777</v>
      </c>
      <c r="D889" t="str">
        <f>_xlfn.IFERROR(IF(OR(VLOOKUP(PPUList[[#This Row],[AFC POR]],PUFList,1,FALSE),VLOOKUP(PPUList[[#This Row],[AFC POD]],PUFList,1,FALSE)),""),"Y")</f>
        <v/>
      </c>
    </row>
    <row r="890" spans="1:4" ht="12.75">
      <c r="A890" t="s">
        <v>2148</v>
      </c>
      <c r="B890">
        <v>40777</v>
      </c>
      <c r="C890">
        <v>40777</v>
      </c>
      <c r="D890" t="str">
        <f>_xlfn.IFERROR(IF(OR(VLOOKUP(PPUList[[#This Row],[AFC POR]],PUFList,1,FALSE),VLOOKUP(PPUList[[#This Row],[AFC POD]],PUFList,1,FALSE)),""),"Y")</f>
        <v/>
      </c>
    </row>
    <row r="891" spans="1:4" ht="12.75">
      <c r="A891" t="s">
        <v>2149</v>
      </c>
      <c r="B891">
        <v>40789</v>
      </c>
      <c r="C891">
        <v>40789</v>
      </c>
      <c r="D891" t="str">
        <f>_xlfn.IFERROR(IF(OR(VLOOKUP(PPUList[[#This Row],[AFC POR]],PUFList,1,FALSE),VLOOKUP(PPUList[[#This Row],[AFC POD]],PUFList,1,FALSE)),""),"Y")</f>
        <v/>
      </c>
    </row>
    <row r="892" spans="1:4" ht="12.75">
      <c r="A892" t="s">
        <v>2150</v>
      </c>
      <c r="B892">
        <v>40789</v>
      </c>
      <c r="C892">
        <v>40789</v>
      </c>
      <c r="D892" t="str">
        <f>_xlfn.IFERROR(IF(OR(VLOOKUP(PPUList[[#This Row],[AFC POR]],PUFList,1,FALSE),VLOOKUP(PPUList[[#This Row],[AFC POD]],PUFList,1,FALSE)),""),"Y")</f>
        <v/>
      </c>
    </row>
    <row r="893" spans="1:4" ht="12.75">
      <c r="A893" t="s">
        <v>2151</v>
      </c>
      <c r="B893">
        <v>40527</v>
      </c>
      <c r="C893">
        <v>40527</v>
      </c>
      <c r="D893" t="str">
        <f>_xlfn.IFERROR(IF(OR(VLOOKUP(PPUList[[#This Row],[AFC POR]],PUFList,1,FALSE),VLOOKUP(PPUList[[#This Row],[AFC POD]],PUFList,1,FALSE)),""),"Y")</f>
        <v/>
      </c>
    </row>
    <row r="894" spans="1:4" ht="12.75">
      <c r="A894" t="s">
        <v>2152</v>
      </c>
      <c r="B894">
        <v>40457</v>
      </c>
      <c r="C894">
        <v>40457</v>
      </c>
      <c r="D894" t="str">
        <f>_xlfn.IFERROR(IF(OR(VLOOKUP(PPUList[[#This Row],[AFC POR]],PUFList,1,FALSE),VLOOKUP(PPUList[[#This Row],[AFC POD]],PUFList,1,FALSE)),""),"Y")</f>
        <v/>
      </c>
    </row>
    <row r="895" spans="1:4" ht="12.75">
      <c r="A895" t="s">
        <v>2153</v>
      </c>
      <c r="B895">
        <v>40621</v>
      </c>
      <c r="C895">
        <v>40621</v>
      </c>
      <c r="D895" t="str">
        <f>_xlfn.IFERROR(IF(OR(VLOOKUP(PPUList[[#This Row],[AFC POR]],PUFList,1,FALSE),VLOOKUP(PPUList[[#This Row],[AFC POD]],PUFList,1,FALSE)),""),"Y")</f>
        <v/>
      </c>
    </row>
    <row r="896" spans="1:4" ht="12.75">
      <c r="A896" t="s">
        <v>2154</v>
      </c>
      <c r="B896">
        <v>102</v>
      </c>
      <c r="C896">
        <v>102</v>
      </c>
      <c r="D896" t="str">
        <f>_xlfn.IFERROR(IF(OR(VLOOKUP(PPUList[[#This Row],[AFC POR]],PUFList,1,FALSE),VLOOKUP(PPUList[[#This Row],[AFC POD]],PUFList,1,FALSE)),""),"Y")</f>
        <v/>
      </c>
    </row>
    <row r="897" spans="1:4" ht="12.75">
      <c r="A897" t="s">
        <v>2155</v>
      </c>
      <c r="B897">
        <v>102</v>
      </c>
      <c r="C897">
        <v>102</v>
      </c>
      <c r="D897" t="str">
        <f>_xlfn.IFERROR(IF(OR(VLOOKUP(PPUList[[#This Row],[AFC POR]],PUFList,1,FALSE),VLOOKUP(PPUList[[#This Row],[AFC POD]],PUFList,1,FALSE)),""),"Y")</f>
        <v/>
      </c>
    </row>
    <row r="898" spans="1:4" ht="12.75">
      <c r="A898" t="s">
        <v>2156</v>
      </c>
      <c r="B898">
        <v>40779</v>
      </c>
      <c r="C898">
        <v>40779</v>
      </c>
      <c r="D898" t="str">
        <f>_xlfn.IFERROR(IF(OR(VLOOKUP(PPUList[[#This Row],[AFC POR]],PUFList,1,FALSE),VLOOKUP(PPUList[[#This Row],[AFC POD]],PUFList,1,FALSE)),""),"Y")</f>
        <v/>
      </c>
    </row>
    <row r="899" spans="1:4" ht="12.75">
      <c r="A899" t="s">
        <v>2157</v>
      </c>
      <c r="B899">
        <v>40779</v>
      </c>
      <c r="C899">
        <v>40779</v>
      </c>
      <c r="D899" t="str">
        <f>_xlfn.IFERROR(IF(OR(VLOOKUP(PPUList[[#This Row],[AFC POR]],PUFList,1,FALSE),VLOOKUP(PPUList[[#This Row],[AFC POD]],PUFList,1,FALSE)),""),"Y")</f>
        <v/>
      </c>
    </row>
    <row r="900" spans="1:4" ht="12.75">
      <c r="A900" t="s">
        <v>2158</v>
      </c>
      <c r="B900">
        <v>47067</v>
      </c>
      <c r="C900">
        <v>47067</v>
      </c>
      <c r="D900" t="str">
        <f>_xlfn.IFERROR(IF(OR(VLOOKUP(PPUList[[#This Row],[AFC POR]],PUFList,1,FALSE),VLOOKUP(PPUList[[#This Row],[AFC POD]],PUFList,1,FALSE)),""),"Y")</f>
        <v/>
      </c>
    </row>
    <row r="901" spans="1:4" ht="12.75">
      <c r="A901" t="s">
        <v>2159</v>
      </c>
      <c r="B901">
        <v>47314</v>
      </c>
      <c r="C901">
        <v>47314</v>
      </c>
      <c r="D901" t="str">
        <f>_xlfn.IFERROR(IF(OR(VLOOKUP(PPUList[[#This Row],[AFC POR]],PUFList,1,FALSE),VLOOKUP(PPUList[[#This Row],[AFC POD]],PUFList,1,FALSE)),""),"Y")</f>
        <v/>
      </c>
    </row>
    <row r="902" spans="1:4" ht="12.75">
      <c r="A902" t="s">
        <v>2160</v>
      </c>
      <c r="B902">
        <v>41388</v>
      </c>
      <c r="C902">
        <v>41388</v>
      </c>
      <c r="D902" t="str">
        <f>_xlfn.IFERROR(IF(OR(VLOOKUP(PPUList[[#This Row],[AFC POR]],PUFList,1,FALSE),VLOOKUP(PPUList[[#This Row],[AFC POD]],PUFList,1,FALSE)),""),"Y")</f>
        <v/>
      </c>
    </row>
    <row r="903" spans="1:4" ht="12.75">
      <c r="A903" t="s">
        <v>2161</v>
      </c>
      <c r="B903">
        <v>47314</v>
      </c>
      <c r="C903">
        <v>47314</v>
      </c>
      <c r="D903" t="str">
        <f>_xlfn.IFERROR(IF(OR(VLOOKUP(PPUList[[#This Row],[AFC POR]],PUFList,1,FALSE),VLOOKUP(PPUList[[#This Row],[AFC POD]],PUFList,1,FALSE)),""),"Y")</f>
        <v/>
      </c>
    </row>
    <row r="904" spans="1:4" ht="12.75">
      <c r="A904" t="s">
        <v>23</v>
      </c>
      <c r="B904">
        <v>41388</v>
      </c>
      <c r="C904">
        <v>41388</v>
      </c>
      <c r="D904" t="str">
        <f>_xlfn.IFERROR(IF(OR(VLOOKUP(PPUList[[#This Row],[AFC POR]],PUFList,1,FALSE),VLOOKUP(PPUList[[#This Row],[AFC POD]],PUFList,1,FALSE)),""),"Y")</f>
        <v/>
      </c>
    </row>
    <row r="905" spans="1:4" ht="12.75">
      <c r="A905" t="s">
        <v>2162</v>
      </c>
      <c r="B905">
        <v>41340</v>
      </c>
      <c r="C905">
        <v>41340</v>
      </c>
      <c r="D905" t="str">
        <f>_xlfn.IFERROR(IF(OR(VLOOKUP(PPUList[[#This Row],[AFC POR]],PUFList,1,FALSE),VLOOKUP(PPUList[[#This Row],[AFC POD]],PUFList,1,FALSE)),""),"Y")</f>
        <v/>
      </c>
    </row>
    <row r="906" spans="1:4" ht="12.75">
      <c r="A906" t="s">
        <v>2163</v>
      </c>
      <c r="B906">
        <v>40841</v>
      </c>
      <c r="C906">
        <v>40841</v>
      </c>
      <c r="D906" t="str">
        <f>_xlfn.IFERROR(IF(OR(VLOOKUP(PPUList[[#This Row],[AFC POR]],PUFList,1,FALSE),VLOOKUP(PPUList[[#This Row],[AFC POD]],PUFList,1,FALSE)),""),"Y")</f>
        <v/>
      </c>
    </row>
    <row r="907" spans="1:4" ht="12.75">
      <c r="A907" t="s">
        <v>2165</v>
      </c>
      <c r="B907">
        <v>40111</v>
      </c>
      <c r="C907">
        <v>40111</v>
      </c>
      <c r="D907" t="str">
        <f>_xlfn.IFERROR(IF(OR(VLOOKUP(PPUList[[#This Row],[AFC POR]],PUFList,1,FALSE),VLOOKUP(PPUList[[#This Row],[AFC POD]],PUFList,1,FALSE)),""),"Y")</f>
        <v/>
      </c>
    </row>
    <row r="908" spans="1:4" ht="12.75">
      <c r="A908" t="s">
        <v>2166</v>
      </c>
      <c r="B908">
        <v>40435</v>
      </c>
      <c r="C908">
        <v>40435</v>
      </c>
      <c r="D908" t="str">
        <f>_xlfn.IFERROR(IF(OR(VLOOKUP(PPUList[[#This Row],[AFC POR]],PUFList,1,FALSE),VLOOKUP(PPUList[[#This Row],[AFC POD]],PUFList,1,FALSE)),""),"Y")</f>
        <v/>
      </c>
    </row>
    <row r="909" spans="1:4" ht="12.75">
      <c r="A909" t="s">
        <v>2167</v>
      </c>
      <c r="B909">
        <v>47276</v>
      </c>
      <c r="C909">
        <v>47276</v>
      </c>
      <c r="D909" t="str">
        <f>_xlfn.IFERROR(IF(OR(VLOOKUP(PPUList[[#This Row],[AFC POR]],PUFList,1,FALSE),VLOOKUP(PPUList[[#This Row],[AFC POD]],PUFList,1,FALSE)),""),"Y")</f>
        <v/>
      </c>
    </row>
    <row r="910" spans="1:4" ht="12.75">
      <c r="A910" t="s">
        <v>2168</v>
      </c>
      <c r="B910">
        <v>40029</v>
      </c>
      <c r="C910">
        <v>40029</v>
      </c>
      <c r="D910" t="str">
        <f>_xlfn.IFERROR(IF(OR(VLOOKUP(PPUList[[#This Row],[AFC POR]],PUFList,1,FALSE),VLOOKUP(PPUList[[#This Row],[AFC POD]],PUFList,1,FALSE)),""),"Y")</f>
        <v/>
      </c>
    </row>
    <row r="911" spans="1:4" ht="12.75">
      <c r="A911" t="s">
        <v>2169</v>
      </c>
      <c r="B911">
        <v>43355</v>
      </c>
      <c r="C911">
        <v>43355</v>
      </c>
      <c r="D911" t="str">
        <f>_xlfn.IFERROR(IF(OR(VLOOKUP(PPUList[[#This Row],[AFC POR]],PUFList,1,FALSE),VLOOKUP(PPUList[[#This Row],[AFC POD]],PUFList,1,FALSE)),""),"Y")</f>
        <v/>
      </c>
    </row>
    <row r="912" spans="1:4" ht="12.75">
      <c r="A912" t="s">
        <v>2170</v>
      </c>
      <c r="B912">
        <v>40107</v>
      </c>
      <c r="C912">
        <v>40107</v>
      </c>
      <c r="D912" t="str">
        <f>_xlfn.IFERROR(IF(OR(VLOOKUP(PPUList[[#This Row],[AFC POR]],PUFList,1,FALSE),VLOOKUP(PPUList[[#This Row],[AFC POD]],PUFList,1,FALSE)),""),"Y")</f>
        <v/>
      </c>
    </row>
    <row r="913" spans="1:4" ht="12.75">
      <c r="A913" t="s">
        <v>1344</v>
      </c>
      <c r="B913">
        <v>41071</v>
      </c>
      <c r="C913">
        <v>41071</v>
      </c>
      <c r="D913" t="str">
        <f>_xlfn.IFERROR(IF(OR(VLOOKUP(PPUList[[#This Row],[AFC POR]],PUFList,1,FALSE),VLOOKUP(PPUList[[#This Row],[AFC POD]],PUFList,1,FALSE)),""),"Y")</f>
        <v/>
      </c>
    </row>
    <row r="914" spans="1:4" ht="12.75">
      <c r="A914" t="s">
        <v>1345</v>
      </c>
      <c r="B914">
        <v>40407</v>
      </c>
      <c r="C914">
        <v>40407</v>
      </c>
      <c r="D914" t="str">
        <f>_xlfn.IFERROR(IF(OR(VLOOKUP(PPUList[[#This Row],[AFC POR]],PUFList,1,FALSE),VLOOKUP(PPUList[[#This Row],[AFC POD]],PUFList,1,FALSE)),""),"Y")</f>
        <v/>
      </c>
    </row>
    <row r="915" spans="1:4" ht="12.75">
      <c r="A915" t="s">
        <v>1346</v>
      </c>
      <c r="B915">
        <v>40785</v>
      </c>
      <c r="C915">
        <v>40785</v>
      </c>
      <c r="D915" t="str">
        <f>_xlfn.IFERROR(IF(OR(VLOOKUP(PPUList[[#This Row],[AFC POR]],PUFList,1,FALSE),VLOOKUP(PPUList[[#This Row],[AFC POD]],PUFList,1,FALSE)),""),"Y")</f>
        <v/>
      </c>
    </row>
    <row r="916" spans="1:4" ht="12.75">
      <c r="A916" t="s">
        <v>1347</v>
      </c>
      <c r="B916">
        <v>42304</v>
      </c>
      <c r="C916">
        <v>42304</v>
      </c>
      <c r="D916" t="str">
        <f>_xlfn.IFERROR(IF(OR(VLOOKUP(PPUList[[#This Row],[AFC POR]],PUFList,1,FALSE),VLOOKUP(PPUList[[#This Row],[AFC POD]],PUFList,1,FALSE)),""),"Y")</f>
        <v/>
      </c>
    </row>
    <row r="917" spans="1:4" ht="12.75">
      <c r="A917" t="s">
        <v>1348</v>
      </c>
      <c r="B917">
        <v>42304</v>
      </c>
      <c r="C917">
        <v>42304</v>
      </c>
      <c r="D917" t="str">
        <f>_xlfn.IFERROR(IF(OR(VLOOKUP(PPUList[[#This Row],[AFC POR]],PUFList,1,FALSE),VLOOKUP(PPUList[[#This Row],[AFC POD]],PUFList,1,FALSE)),""),"Y")</f>
        <v/>
      </c>
    </row>
    <row r="918" spans="1:4" ht="12.75">
      <c r="A918" t="s">
        <v>1349</v>
      </c>
      <c r="B918">
        <v>48289</v>
      </c>
      <c r="C918">
        <v>48289</v>
      </c>
      <c r="D918" t="str">
        <f>_xlfn.IFERROR(IF(OR(VLOOKUP(PPUList[[#This Row],[AFC POR]],PUFList,1,FALSE),VLOOKUP(PPUList[[#This Row],[AFC POD]],PUFList,1,FALSE)),""),"Y")</f>
        <v/>
      </c>
    </row>
    <row r="919" spans="1:4" ht="12.75">
      <c r="A919" t="s">
        <v>1350</v>
      </c>
      <c r="B919">
        <v>48281</v>
      </c>
      <c r="C919">
        <v>48281</v>
      </c>
      <c r="D919" t="str">
        <f>_xlfn.IFERROR(IF(OR(VLOOKUP(PPUList[[#This Row],[AFC POR]],PUFList,1,FALSE),VLOOKUP(PPUList[[#This Row],[AFC POD]],PUFList,1,FALSE)),""),"Y")</f>
        <v/>
      </c>
    </row>
    <row r="920" spans="1:4" ht="12.75">
      <c r="A920" t="s">
        <v>1351</v>
      </c>
      <c r="B920">
        <v>41241</v>
      </c>
      <c r="C920">
        <v>41241</v>
      </c>
      <c r="D920" t="str">
        <f>_xlfn.IFERROR(IF(OR(VLOOKUP(PPUList[[#This Row],[AFC POR]],PUFList,1,FALSE),VLOOKUP(PPUList[[#This Row],[AFC POD]],PUFList,1,FALSE)),""),"Y")</f>
        <v/>
      </c>
    </row>
    <row r="921" spans="1:4" ht="12.75">
      <c r="A921" t="s">
        <v>1352</v>
      </c>
      <c r="B921">
        <v>41241</v>
      </c>
      <c r="C921">
        <v>41241</v>
      </c>
      <c r="D921" t="str">
        <f>_xlfn.IFERROR(IF(OR(VLOOKUP(PPUList[[#This Row],[AFC POR]],PUFList,1,FALSE),VLOOKUP(PPUList[[#This Row],[AFC POD]],PUFList,1,FALSE)),""),"Y")</f>
        <v/>
      </c>
    </row>
    <row r="922" spans="1:4" ht="12.75">
      <c r="A922" t="s">
        <v>1353</v>
      </c>
      <c r="B922">
        <v>40139</v>
      </c>
      <c r="C922">
        <v>40139</v>
      </c>
      <c r="D922" t="str">
        <f>_xlfn.IFERROR(IF(OR(VLOOKUP(PPUList[[#This Row],[AFC POR]],PUFList,1,FALSE),VLOOKUP(PPUList[[#This Row],[AFC POD]],PUFList,1,FALSE)),""),"Y")</f>
        <v/>
      </c>
    </row>
    <row r="923" spans="1:4" ht="12.75">
      <c r="A923" t="s">
        <v>1354</v>
      </c>
      <c r="B923">
        <v>48253</v>
      </c>
      <c r="C923">
        <v>48253</v>
      </c>
      <c r="D923" t="str">
        <f>_xlfn.IFERROR(IF(OR(VLOOKUP(PPUList[[#This Row],[AFC POR]],PUFList,1,FALSE),VLOOKUP(PPUList[[#This Row],[AFC POD]],PUFList,1,FALSE)),""),"Y")</f>
        <v/>
      </c>
    </row>
    <row r="924" spans="1:4" ht="12.75">
      <c r="A924" t="s">
        <v>1355</v>
      </c>
      <c r="B924">
        <v>40133</v>
      </c>
      <c r="C924">
        <v>40133</v>
      </c>
      <c r="D924" t="str">
        <f>_xlfn.IFERROR(IF(OR(VLOOKUP(PPUList[[#This Row],[AFC POR]],PUFList,1,FALSE),VLOOKUP(PPUList[[#This Row],[AFC POD]],PUFList,1,FALSE)),""),"Y")</f>
        <v/>
      </c>
    </row>
    <row r="925" spans="1:4" ht="12.75">
      <c r="A925" t="s">
        <v>1356</v>
      </c>
      <c r="B925">
        <v>40133</v>
      </c>
      <c r="C925">
        <v>40133</v>
      </c>
      <c r="D925" t="str">
        <f>_xlfn.IFERROR(IF(OR(VLOOKUP(PPUList[[#This Row],[AFC POR]],PUFList,1,FALSE),VLOOKUP(PPUList[[#This Row],[AFC POD]],PUFList,1,FALSE)),""),"Y")</f>
        <v/>
      </c>
    </row>
    <row r="926" spans="1:4" ht="12.75">
      <c r="A926" t="s">
        <v>1357</v>
      </c>
      <c r="B926">
        <v>40133</v>
      </c>
      <c r="C926">
        <v>40133</v>
      </c>
      <c r="D926" t="str">
        <f>_xlfn.IFERROR(IF(OR(VLOOKUP(PPUList[[#This Row],[AFC POR]],PUFList,1,FALSE),VLOOKUP(PPUList[[#This Row],[AFC POD]],PUFList,1,FALSE)),""),"Y")</f>
        <v/>
      </c>
    </row>
    <row r="927" spans="1:4" ht="12.75">
      <c r="A927" t="s">
        <v>1358</v>
      </c>
      <c r="B927">
        <v>40773</v>
      </c>
      <c r="C927">
        <v>40773</v>
      </c>
      <c r="D927" t="str">
        <f>_xlfn.IFERROR(IF(OR(VLOOKUP(PPUList[[#This Row],[AFC POR]],PUFList,1,FALSE),VLOOKUP(PPUList[[#This Row],[AFC POD]],PUFList,1,FALSE)),""),"Y")</f>
        <v/>
      </c>
    </row>
    <row r="928" spans="1:4" ht="12.75">
      <c r="A928" t="s">
        <v>1359</v>
      </c>
      <c r="B928">
        <v>40217</v>
      </c>
      <c r="C928">
        <v>40217</v>
      </c>
      <c r="D928" t="str">
        <f>_xlfn.IFERROR(IF(OR(VLOOKUP(PPUList[[#This Row],[AFC POR]],PUFList,1,FALSE),VLOOKUP(PPUList[[#This Row],[AFC POD]],PUFList,1,FALSE)),""),"Y")</f>
        <v/>
      </c>
    </row>
    <row r="929" spans="1:4" ht="12.75">
      <c r="A929" t="s">
        <v>1360</v>
      </c>
      <c r="B929">
        <v>357</v>
      </c>
      <c r="C929">
        <v>357</v>
      </c>
      <c r="D929" t="str">
        <f>_xlfn.IFERROR(IF(OR(VLOOKUP(PPUList[[#This Row],[AFC POR]],PUFList,1,FALSE),VLOOKUP(PPUList[[#This Row],[AFC POD]],PUFList,1,FALSE)),""),"Y")</f>
        <v/>
      </c>
    </row>
    <row r="930" spans="1:4" ht="12.75">
      <c r="A930" t="s">
        <v>1361</v>
      </c>
      <c r="B930">
        <v>41111</v>
      </c>
      <c r="C930">
        <v>41111</v>
      </c>
      <c r="D930" t="str">
        <f>_xlfn.IFERROR(IF(OR(VLOOKUP(PPUList[[#This Row],[AFC POR]],PUFList,1,FALSE),VLOOKUP(PPUList[[#This Row],[AFC POD]],PUFList,1,FALSE)),""),"Y")</f>
        <v/>
      </c>
    </row>
    <row r="931" spans="1:4" ht="12.75">
      <c r="A931" t="s">
        <v>1362</v>
      </c>
      <c r="B931">
        <v>45366</v>
      </c>
      <c r="C931">
        <v>45366</v>
      </c>
      <c r="D931" t="str">
        <f>_xlfn.IFERROR(IF(OR(VLOOKUP(PPUList[[#This Row],[AFC POR]],PUFList,1,FALSE),VLOOKUP(PPUList[[#This Row],[AFC POD]],PUFList,1,FALSE)),""),"Y")</f>
        <v/>
      </c>
    </row>
    <row r="932" spans="1:4" ht="12.75">
      <c r="A932" t="s">
        <v>1363</v>
      </c>
      <c r="B932">
        <v>41242</v>
      </c>
      <c r="C932">
        <v>41242</v>
      </c>
      <c r="D932" t="str">
        <f>_xlfn.IFERROR(IF(OR(VLOOKUP(PPUList[[#This Row],[AFC POR]],PUFList,1,FALSE),VLOOKUP(PPUList[[#This Row],[AFC POD]],PUFList,1,FALSE)),""),"Y")</f>
        <v/>
      </c>
    </row>
    <row r="933" spans="1:4" ht="12.75">
      <c r="A933" t="s">
        <v>1364</v>
      </c>
      <c r="B933">
        <v>48295</v>
      </c>
      <c r="C933">
        <v>48295</v>
      </c>
      <c r="D933" t="str">
        <f>_xlfn.IFERROR(IF(OR(VLOOKUP(PPUList[[#This Row],[AFC POR]],PUFList,1,FALSE),VLOOKUP(PPUList[[#This Row],[AFC POD]],PUFList,1,FALSE)),""),"Y")</f>
        <v/>
      </c>
    </row>
    <row r="934" spans="1:4" ht="12.75">
      <c r="A934" t="s">
        <v>1365</v>
      </c>
      <c r="B934">
        <v>48297</v>
      </c>
      <c r="C934">
        <v>48297</v>
      </c>
      <c r="D934" t="str">
        <f>_xlfn.IFERROR(IF(OR(VLOOKUP(PPUList[[#This Row],[AFC POR]],PUFList,1,FALSE),VLOOKUP(PPUList[[#This Row],[AFC POD]],PUFList,1,FALSE)),""),"Y")</f>
        <v/>
      </c>
    </row>
    <row r="935" spans="1:4" ht="12.75">
      <c r="A935" t="s">
        <v>1366</v>
      </c>
      <c r="B935">
        <v>46632</v>
      </c>
      <c r="C935">
        <v>46632</v>
      </c>
      <c r="D935" t="str">
        <f>_xlfn.IFERROR(IF(OR(VLOOKUP(PPUList[[#This Row],[AFC POR]],PUFList,1,FALSE),VLOOKUP(PPUList[[#This Row],[AFC POD]],PUFList,1,FALSE)),""),"Y")</f>
        <v/>
      </c>
    </row>
    <row r="936" spans="1:4" ht="12.75">
      <c r="A936" t="s">
        <v>1367</v>
      </c>
      <c r="B936">
        <v>46632</v>
      </c>
      <c r="C936">
        <v>46632</v>
      </c>
      <c r="D936" t="str">
        <f>_xlfn.IFERROR(IF(OR(VLOOKUP(PPUList[[#This Row],[AFC POR]],PUFList,1,FALSE),VLOOKUP(PPUList[[#This Row],[AFC POD]],PUFList,1,FALSE)),""),"Y")</f>
        <v/>
      </c>
    </row>
    <row r="937" spans="1:4" ht="12.75">
      <c r="A937" t="s">
        <v>1368</v>
      </c>
      <c r="B937">
        <v>40789</v>
      </c>
      <c r="C937">
        <v>40789</v>
      </c>
      <c r="D937" t="str">
        <f>_xlfn.IFERROR(IF(OR(VLOOKUP(PPUList[[#This Row],[AFC POR]],PUFList,1,FALSE),VLOOKUP(PPUList[[#This Row],[AFC POD]],PUFList,1,FALSE)),""),"Y")</f>
        <v/>
      </c>
    </row>
    <row r="938" spans="1:4" ht="12.75">
      <c r="A938" t="s">
        <v>1369</v>
      </c>
      <c r="B938">
        <v>40789</v>
      </c>
      <c r="C938">
        <v>40789</v>
      </c>
      <c r="D938" t="str">
        <f>_xlfn.IFERROR(IF(OR(VLOOKUP(PPUList[[#This Row],[AFC POR]],PUFList,1,FALSE),VLOOKUP(PPUList[[#This Row],[AFC POD]],PUFList,1,FALSE)),""),"Y")</f>
        <v/>
      </c>
    </row>
    <row r="939" spans="1:4" ht="12.75">
      <c r="A939" t="s">
        <v>1370</v>
      </c>
      <c r="B939">
        <v>40789</v>
      </c>
      <c r="C939">
        <v>40789</v>
      </c>
      <c r="D939" t="str">
        <f>_xlfn.IFERROR(IF(OR(VLOOKUP(PPUList[[#This Row],[AFC POR]],PUFList,1,FALSE),VLOOKUP(PPUList[[#This Row],[AFC POD]],PUFList,1,FALSE)),""),"Y")</f>
        <v/>
      </c>
    </row>
    <row r="940" spans="1:4" ht="12.75">
      <c r="A940" t="s">
        <v>1371</v>
      </c>
      <c r="B940">
        <v>40371</v>
      </c>
      <c r="C940">
        <v>40371</v>
      </c>
      <c r="D940" t="str">
        <f>_xlfn.IFERROR(IF(OR(VLOOKUP(PPUList[[#This Row],[AFC POR]],PUFList,1,FALSE),VLOOKUP(PPUList[[#This Row],[AFC POD]],PUFList,1,FALSE)),""),"Y")</f>
        <v/>
      </c>
    </row>
    <row r="941" spans="1:4" ht="12.75">
      <c r="A941" t="s">
        <v>1372</v>
      </c>
      <c r="B941">
        <v>41159</v>
      </c>
      <c r="C941">
        <v>41159</v>
      </c>
      <c r="D941" t="str">
        <f>_xlfn.IFERROR(IF(OR(VLOOKUP(PPUList[[#This Row],[AFC POR]],PUFList,1,FALSE),VLOOKUP(PPUList[[#This Row],[AFC POD]],PUFList,1,FALSE)),""),"Y")</f>
        <v/>
      </c>
    </row>
    <row r="942" spans="1:4" ht="12.75">
      <c r="A942" t="s">
        <v>1373</v>
      </c>
      <c r="B942">
        <v>40789</v>
      </c>
      <c r="C942">
        <v>40789</v>
      </c>
      <c r="D942" t="str">
        <f>_xlfn.IFERROR(IF(OR(VLOOKUP(PPUList[[#This Row],[AFC POR]],PUFList,1,FALSE),VLOOKUP(PPUList[[#This Row],[AFC POD]],PUFList,1,FALSE)),""),"Y")</f>
        <v/>
      </c>
    </row>
    <row r="943" spans="1:4" ht="12.75">
      <c r="A943" t="s">
        <v>1374</v>
      </c>
      <c r="B943">
        <v>45540</v>
      </c>
      <c r="C943">
        <v>45540</v>
      </c>
      <c r="D943" t="str">
        <f>_xlfn.IFERROR(IF(OR(VLOOKUP(PPUList[[#This Row],[AFC POR]],PUFList,1,FALSE),VLOOKUP(PPUList[[#This Row],[AFC POD]],PUFList,1,FALSE)),""),"Y")</f>
        <v/>
      </c>
    </row>
    <row r="944" spans="1:4" ht="12.75">
      <c r="A944" t="s">
        <v>1375</v>
      </c>
      <c r="B944">
        <v>40791</v>
      </c>
      <c r="C944">
        <v>40791</v>
      </c>
      <c r="D944" t="str">
        <f>_xlfn.IFERROR(IF(OR(VLOOKUP(PPUList[[#This Row],[AFC POR]],PUFList,1,FALSE),VLOOKUP(PPUList[[#This Row],[AFC POD]],PUFList,1,FALSE)),""),"Y")</f>
        <v/>
      </c>
    </row>
    <row r="945" spans="1:4" ht="12.75">
      <c r="A945" t="s">
        <v>1376</v>
      </c>
      <c r="B945">
        <v>48299</v>
      </c>
      <c r="C945">
        <v>48299</v>
      </c>
      <c r="D945" t="str">
        <f>_xlfn.IFERROR(IF(OR(VLOOKUP(PPUList[[#This Row],[AFC POR]],PUFList,1,FALSE),VLOOKUP(PPUList[[#This Row],[AFC POD]],PUFList,1,FALSE)),""),"Y")</f>
        <v/>
      </c>
    </row>
    <row r="946" spans="1:4" ht="12.75">
      <c r="A946" t="s">
        <v>1377</v>
      </c>
      <c r="B946">
        <v>48299</v>
      </c>
      <c r="C946">
        <v>48299</v>
      </c>
      <c r="D946" t="str">
        <f>_xlfn.IFERROR(IF(OR(VLOOKUP(PPUList[[#This Row],[AFC POR]],PUFList,1,FALSE),VLOOKUP(PPUList[[#This Row],[AFC POD]],PUFList,1,FALSE)),""),"Y")</f>
        <v/>
      </c>
    </row>
    <row r="947" spans="1:4" ht="12.75">
      <c r="A947" t="s">
        <v>1378</v>
      </c>
      <c r="B947">
        <v>42118</v>
      </c>
      <c r="C947">
        <v>42118</v>
      </c>
      <c r="D947" t="str">
        <f>_xlfn.IFERROR(IF(OR(VLOOKUP(PPUList[[#This Row],[AFC POR]],PUFList,1,FALSE),VLOOKUP(PPUList[[#This Row],[AFC POD]],PUFList,1,FALSE)),""),"Y")</f>
        <v/>
      </c>
    </row>
    <row r="948" spans="1:4" ht="12.75">
      <c r="A948" t="s">
        <v>1379</v>
      </c>
      <c r="B948">
        <v>40619</v>
      </c>
      <c r="C948">
        <v>40619</v>
      </c>
      <c r="D948" t="str">
        <f>_xlfn.IFERROR(IF(OR(VLOOKUP(PPUList[[#This Row],[AFC POR]],PUFList,1,FALSE),VLOOKUP(PPUList[[#This Row],[AFC POD]],PUFList,1,FALSE)),""),"Y")</f>
        <v/>
      </c>
    </row>
    <row r="949" spans="1:4" ht="12.75">
      <c r="A949" t="s">
        <v>1380</v>
      </c>
      <c r="B949">
        <v>40619</v>
      </c>
      <c r="C949">
        <v>40619</v>
      </c>
      <c r="D949" t="str">
        <f>_xlfn.IFERROR(IF(OR(VLOOKUP(PPUList[[#This Row],[AFC POR]],PUFList,1,FALSE),VLOOKUP(PPUList[[#This Row],[AFC POD]],PUFList,1,FALSE)),""),"Y")</f>
        <v/>
      </c>
    </row>
    <row r="950" spans="1:4" ht="12.75">
      <c r="A950" t="s">
        <v>1381</v>
      </c>
      <c r="B950">
        <v>40803</v>
      </c>
      <c r="C950">
        <v>40803</v>
      </c>
      <c r="D950" t="str">
        <f>_xlfn.IFERROR(IF(OR(VLOOKUP(PPUList[[#This Row],[AFC POR]],PUFList,1,FALSE),VLOOKUP(PPUList[[#This Row],[AFC POD]],PUFList,1,FALSE)),""),"Y")</f>
        <v/>
      </c>
    </row>
    <row r="951" spans="1:4" ht="12.75">
      <c r="A951" t="s">
        <v>1382</v>
      </c>
      <c r="B951">
        <v>40621</v>
      </c>
      <c r="C951">
        <v>40621</v>
      </c>
      <c r="D951" t="str">
        <f>_xlfn.IFERROR(IF(OR(VLOOKUP(PPUList[[#This Row],[AFC POR]],PUFList,1,FALSE),VLOOKUP(PPUList[[#This Row],[AFC POD]],PUFList,1,FALSE)),""),"Y")</f>
        <v/>
      </c>
    </row>
    <row r="952" spans="1:4" ht="12.75">
      <c r="A952" t="s">
        <v>1383</v>
      </c>
      <c r="B952">
        <v>45225</v>
      </c>
      <c r="C952">
        <v>45225</v>
      </c>
      <c r="D952" t="str">
        <f>_xlfn.IFERROR(IF(OR(VLOOKUP(PPUList[[#This Row],[AFC POR]],PUFList,1,FALSE),VLOOKUP(PPUList[[#This Row],[AFC POD]],PUFList,1,FALSE)),""),"Y")</f>
        <v/>
      </c>
    </row>
    <row r="953" spans="1:4" ht="12.75">
      <c r="A953" t="s">
        <v>1384</v>
      </c>
      <c r="B953">
        <v>48303</v>
      </c>
      <c r="C953">
        <v>48303</v>
      </c>
      <c r="D953" t="str">
        <f>_xlfn.IFERROR(IF(OR(VLOOKUP(PPUList[[#This Row],[AFC POR]],PUFList,1,FALSE),VLOOKUP(PPUList[[#This Row],[AFC POD]],PUFList,1,FALSE)),""),"Y")</f>
        <v/>
      </c>
    </row>
    <row r="954" spans="1:4" ht="12.75">
      <c r="A954" t="s">
        <v>1385</v>
      </c>
      <c r="B954">
        <v>45229</v>
      </c>
      <c r="C954">
        <v>45229</v>
      </c>
      <c r="D954" t="str">
        <f>_xlfn.IFERROR(IF(OR(VLOOKUP(PPUList[[#This Row],[AFC POR]],PUFList,1,FALSE),VLOOKUP(PPUList[[#This Row],[AFC POD]],PUFList,1,FALSE)),""),"Y")</f>
        <v/>
      </c>
    </row>
    <row r="955" spans="1:4" ht="12.75">
      <c r="A955" t="s">
        <v>1386</v>
      </c>
      <c r="B955">
        <v>40457</v>
      </c>
      <c r="C955">
        <v>40457</v>
      </c>
      <c r="D955" t="str">
        <f>_xlfn.IFERROR(IF(OR(VLOOKUP(PPUList[[#This Row],[AFC POR]],PUFList,1,FALSE),VLOOKUP(PPUList[[#This Row],[AFC POD]],PUFList,1,FALSE)),""),"Y")</f>
        <v/>
      </c>
    </row>
    <row r="956" spans="1:4" ht="12.75">
      <c r="A956" t="s">
        <v>1391</v>
      </c>
      <c r="B956">
        <v>41043</v>
      </c>
      <c r="C956">
        <v>40049</v>
      </c>
      <c r="D956" t="str">
        <f>_xlfn.IFERROR(IF(OR(VLOOKUP(PPUList[[#This Row],[AFC POR]],PUFList,1,FALSE),VLOOKUP(PPUList[[#This Row],[AFC POD]],PUFList,1,FALSE)),""),"Y")</f>
        <v/>
      </c>
    </row>
    <row r="957" spans="1:4" ht="12.75">
      <c r="A957" t="s">
        <v>1387</v>
      </c>
      <c r="B957">
        <v>40541</v>
      </c>
      <c r="C957">
        <v>40541</v>
      </c>
      <c r="D957" t="str">
        <f>_xlfn.IFERROR(IF(OR(VLOOKUP(PPUList[[#This Row],[AFC POR]],PUFList,1,FALSE),VLOOKUP(PPUList[[#This Row],[AFC POD]],PUFList,1,FALSE)),""),"Y")</f>
        <v/>
      </c>
    </row>
    <row r="958" spans="1:4" ht="12.75">
      <c r="A958" t="s">
        <v>1388</v>
      </c>
      <c r="B958">
        <v>40775</v>
      </c>
      <c r="C958">
        <v>40775</v>
      </c>
      <c r="D958" t="str">
        <f>_xlfn.IFERROR(IF(OR(VLOOKUP(PPUList[[#This Row],[AFC POR]],PUFList,1,FALSE),VLOOKUP(PPUList[[#This Row],[AFC POD]],PUFList,1,FALSE)),""),"Y")</f>
        <v/>
      </c>
    </row>
    <row r="959" spans="1:4" ht="12.75">
      <c r="A959" t="s">
        <v>1389</v>
      </c>
      <c r="B959">
        <v>40871</v>
      </c>
      <c r="C959">
        <v>40871</v>
      </c>
      <c r="D959" t="str">
        <f>_xlfn.IFERROR(IF(OR(VLOOKUP(PPUList[[#This Row],[AFC POR]],PUFList,1,FALSE),VLOOKUP(PPUList[[#This Row],[AFC POD]],PUFList,1,FALSE)),""),"Y")</f>
        <v/>
      </c>
    </row>
    <row r="960" spans="1:4" ht="12.75">
      <c r="A960" t="s">
        <v>1390</v>
      </c>
      <c r="B960">
        <v>47047</v>
      </c>
      <c r="C960">
        <v>47047</v>
      </c>
      <c r="D960" t="str">
        <f>_xlfn.IFERROR(IF(OR(VLOOKUP(PPUList[[#This Row],[AFC POR]],PUFList,1,FALSE),VLOOKUP(PPUList[[#This Row],[AFC POD]],PUFList,1,FALSE)),""),"Y")</f>
        <v/>
      </c>
    </row>
    <row r="961" spans="1:4" ht="12.75">
      <c r="A961" t="s">
        <v>1392</v>
      </c>
      <c r="B961">
        <v>40621</v>
      </c>
      <c r="C961">
        <v>40621</v>
      </c>
      <c r="D961" t="str">
        <f>_xlfn.IFERROR(IF(OR(VLOOKUP(PPUList[[#This Row],[AFC POR]],PUFList,1,FALSE),VLOOKUP(PPUList[[#This Row],[AFC POD]],PUFList,1,FALSE)),""),"Y")</f>
        <v/>
      </c>
    </row>
    <row r="962" spans="1:4" ht="12.75">
      <c r="A962" t="s">
        <v>1393</v>
      </c>
      <c r="B962">
        <v>40813</v>
      </c>
      <c r="C962">
        <v>40813</v>
      </c>
      <c r="D962" t="str">
        <f>_xlfn.IFERROR(IF(OR(VLOOKUP(PPUList[[#This Row],[AFC POR]],PUFList,1,FALSE),VLOOKUP(PPUList[[#This Row],[AFC POD]],PUFList,1,FALSE)),""),"Y")</f>
        <v/>
      </c>
    </row>
    <row r="963" spans="1:4" ht="12.75">
      <c r="A963" t="s">
        <v>1394</v>
      </c>
      <c r="B963">
        <v>40813</v>
      </c>
      <c r="C963">
        <v>40813</v>
      </c>
      <c r="D963" t="str">
        <f>_xlfn.IFERROR(IF(OR(VLOOKUP(PPUList[[#This Row],[AFC POR]],PUFList,1,FALSE),VLOOKUP(PPUList[[#This Row],[AFC POD]],PUFList,1,FALSE)),""),"Y")</f>
        <v/>
      </c>
    </row>
    <row r="964" spans="1:4" ht="12.75">
      <c r="A964" t="s">
        <v>1395</v>
      </c>
      <c r="B964">
        <v>41049</v>
      </c>
      <c r="C964">
        <v>41049</v>
      </c>
      <c r="D964" t="str">
        <f>_xlfn.IFERROR(IF(OR(VLOOKUP(PPUList[[#This Row],[AFC POR]],PUFList,1,FALSE),VLOOKUP(PPUList[[#This Row],[AFC POD]],PUFList,1,FALSE)),""),"Y")</f>
        <v/>
      </c>
    </row>
    <row r="965" spans="1:4" ht="12.75">
      <c r="A965" t="s">
        <v>1396</v>
      </c>
      <c r="B965">
        <v>40547</v>
      </c>
      <c r="C965">
        <v>40547</v>
      </c>
      <c r="D965" t="str">
        <f>_xlfn.IFERROR(IF(OR(VLOOKUP(PPUList[[#This Row],[AFC POR]],PUFList,1,FALSE),VLOOKUP(PPUList[[#This Row],[AFC POD]],PUFList,1,FALSE)),""),"Y")</f>
        <v/>
      </c>
    </row>
    <row r="966" spans="1:4" ht="12.75">
      <c r="A966" t="s">
        <v>1397</v>
      </c>
      <c r="B966">
        <v>43511</v>
      </c>
      <c r="C966">
        <v>43511</v>
      </c>
      <c r="D966" t="str">
        <f>_xlfn.IFERROR(IF(OR(VLOOKUP(PPUList[[#This Row],[AFC POR]],PUFList,1,FALSE),VLOOKUP(PPUList[[#This Row],[AFC POD]],PUFList,1,FALSE)),""),"Y")</f>
        <v/>
      </c>
    </row>
    <row r="967" spans="1:4" ht="12.75">
      <c r="A967" t="s">
        <v>1398</v>
      </c>
      <c r="B967">
        <v>40599</v>
      </c>
      <c r="C967">
        <v>40599</v>
      </c>
      <c r="D967" t="str">
        <f>_xlfn.IFERROR(IF(OR(VLOOKUP(PPUList[[#This Row],[AFC POR]],PUFList,1,FALSE),VLOOKUP(PPUList[[#This Row],[AFC POD]],PUFList,1,FALSE)),""),"Y")</f>
        <v/>
      </c>
    </row>
    <row r="968" spans="1:4" ht="12.75">
      <c r="A968" t="s">
        <v>1399</v>
      </c>
      <c r="B968">
        <v>40823</v>
      </c>
      <c r="C968">
        <v>40823</v>
      </c>
      <c r="D968" t="str">
        <f>_xlfn.IFERROR(IF(OR(VLOOKUP(PPUList[[#This Row],[AFC POR]],PUFList,1,FALSE),VLOOKUP(PPUList[[#This Row],[AFC POD]],PUFList,1,FALSE)),""),"Y")</f>
        <v/>
      </c>
    </row>
    <row r="969" spans="1:4" ht="12.75">
      <c r="A969" t="s">
        <v>1400</v>
      </c>
      <c r="B969">
        <v>41247</v>
      </c>
      <c r="C969">
        <v>41247</v>
      </c>
      <c r="D969" t="str">
        <f>_xlfn.IFERROR(IF(OR(VLOOKUP(PPUList[[#This Row],[AFC POR]],PUFList,1,FALSE),VLOOKUP(PPUList[[#This Row],[AFC POD]],PUFList,1,FALSE)),""),"Y")</f>
        <v/>
      </c>
    </row>
    <row r="970" spans="1:4" ht="12.75">
      <c r="A970" t="s">
        <v>1401</v>
      </c>
      <c r="B970">
        <v>41247</v>
      </c>
      <c r="C970">
        <v>41247</v>
      </c>
      <c r="D970" t="str">
        <f>_xlfn.IFERROR(IF(OR(VLOOKUP(PPUList[[#This Row],[AFC POR]],PUFList,1,FALSE),VLOOKUP(PPUList[[#This Row],[AFC POD]],PUFList,1,FALSE)),""),"Y")</f>
        <v/>
      </c>
    </row>
    <row r="971" spans="1:4" ht="12.75">
      <c r="A971" t="s">
        <v>1402</v>
      </c>
      <c r="B971">
        <v>41049</v>
      </c>
      <c r="C971">
        <v>41049</v>
      </c>
      <c r="D971" t="str">
        <f>_xlfn.IFERROR(IF(OR(VLOOKUP(PPUList[[#This Row],[AFC POR]],PUFList,1,FALSE),VLOOKUP(PPUList[[#This Row],[AFC POD]],PUFList,1,FALSE)),""),"Y")</f>
        <v/>
      </c>
    </row>
    <row r="972" spans="1:4" ht="12.75">
      <c r="A972" t="s">
        <v>1403</v>
      </c>
      <c r="B972">
        <v>40457</v>
      </c>
      <c r="C972">
        <v>40457</v>
      </c>
      <c r="D972" t="str">
        <f>_xlfn.IFERROR(IF(OR(VLOOKUP(PPUList[[#This Row],[AFC POR]],PUFList,1,FALSE),VLOOKUP(PPUList[[#This Row],[AFC POD]],PUFList,1,FALSE)),""),"Y")</f>
        <v/>
      </c>
    </row>
    <row r="973" spans="1:4" ht="12.75">
      <c r="A973" t="s">
        <v>1406</v>
      </c>
      <c r="B973">
        <v>40599</v>
      </c>
      <c r="C973">
        <v>40599</v>
      </c>
      <c r="D973" t="str">
        <f>_xlfn.IFERROR(IF(OR(VLOOKUP(PPUList[[#This Row],[AFC POR]],PUFList,1,FALSE),VLOOKUP(PPUList[[#This Row],[AFC POD]],PUFList,1,FALSE)),""),"Y")</f>
        <v/>
      </c>
    </row>
    <row r="974" spans="1:4" ht="12.75">
      <c r="A974" t="s">
        <v>1407</v>
      </c>
      <c r="B974">
        <v>40599</v>
      </c>
      <c r="C974">
        <v>40599</v>
      </c>
      <c r="D974" t="str">
        <f>_xlfn.IFERROR(IF(OR(VLOOKUP(PPUList[[#This Row],[AFC POR]],PUFList,1,FALSE),VLOOKUP(PPUList[[#This Row],[AFC POD]],PUFList,1,FALSE)),""),"Y")</f>
        <v/>
      </c>
    </row>
    <row r="975" spans="1:4" ht="12.75">
      <c r="A975" t="s">
        <v>1404</v>
      </c>
      <c r="B975">
        <v>40599</v>
      </c>
      <c r="C975">
        <v>40599</v>
      </c>
      <c r="D975" t="str">
        <f>_xlfn.IFERROR(IF(OR(VLOOKUP(PPUList[[#This Row],[AFC POR]],PUFList,1,FALSE),VLOOKUP(PPUList[[#This Row],[AFC POD]],PUFList,1,FALSE)),""),"Y")</f>
        <v/>
      </c>
    </row>
    <row r="976" spans="1:4" ht="12.75">
      <c r="A976" t="s">
        <v>1405</v>
      </c>
      <c r="B976">
        <v>40599</v>
      </c>
      <c r="C976">
        <v>40599</v>
      </c>
      <c r="D976" t="str">
        <f>_xlfn.IFERROR(IF(OR(VLOOKUP(PPUList[[#This Row],[AFC POR]],PUFList,1,FALSE),VLOOKUP(PPUList[[#This Row],[AFC POD]],PUFList,1,FALSE)),""),"Y")</f>
        <v/>
      </c>
    </row>
    <row r="977" spans="1:4" ht="12.75">
      <c r="A977" t="s">
        <v>1408</v>
      </c>
      <c r="B977">
        <v>43013</v>
      </c>
      <c r="C977">
        <v>43013</v>
      </c>
      <c r="D977" t="str">
        <f>_xlfn.IFERROR(IF(OR(VLOOKUP(PPUList[[#This Row],[AFC POR]],PUFList,1,FALSE),VLOOKUP(PPUList[[#This Row],[AFC POD]],PUFList,1,FALSE)),""),"Y")</f>
        <v/>
      </c>
    </row>
    <row r="978" spans="1:4" ht="12.75">
      <c r="A978" t="s">
        <v>1409</v>
      </c>
      <c r="B978">
        <v>43663</v>
      </c>
      <c r="C978">
        <v>43663</v>
      </c>
      <c r="D978" t="str">
        <f>_xlfn.IFERROR(IF(OR(VLOOKUP(PPUList[[#This Row],[AFC POR]],PUFList,1,FALSE),VLOOKUP(PPUList[[#This Row],[AFC POD]],PUFList,1,FALSE)),""),"Y")</f>
        <v/>
      </c>
    </row>
    <row r="979" spans="1:4" ht="12.75">
      <c r="A979" t="s">
        <v>1410</v>
      </c>
      <c r="B979">
        <v>45239</v>
      </c>
      <c r="C979">
        <v>45239</v>
      </c>
      <c r="D979" t="str">
        <f>_xlfn.IFERROR(IF(OR(VLOOKUP(PPUList[[#This Row],[AFC POR]],PUFList,1,FALSE),VLOOKUP(PPUList[[#This Row],[AFC POD]],PUFList,1,FALSE)),""),"Y")</f>
        <v/>
      </c>
    </row>
    <row r="980" spans="1:4" ht="12.75">
      <c r="A980" t="s">
        <v>1411</v>
      </c>
      <c r="B980">
        <v>45239</v>
      </c>
      <c r="C980">
        <v>45239</v>
      </c>
      <c r="D980" t="str">
        <f>_xlfn.IFERROR(IF(OR(VLOOKUP(PPUList[[#This Row],[AFC POR]],PUFList,1,FALSE),VLOOKUP(PPUList[[#This Row],[AFC POD]],PUFList,1,FALSE)),""),"Y")</f>
        <v/>
      </c>
    </row>
    <row r="981" spans="1:4" ht="12.75">
      <c r="A981" t="s">
        <v>1412</v>
      </c>
      <c r="B981">
        <v>45441</v>
      </c>
      <c r="C981">
        <v>45441</v>
      </c>
      <c r="D981" t="str">
        <f>_xlfn.IFERROR(IF(OR(VLOOKUP(PPUList[[#This Row],[AFC POR]],PUFList,1,FALSE),VLOOKUP(PPUList[[#This Row],[AFC POD]],PUFList,1,FALSE)),""),"Y")</f>
        <v/>
      </c>
    </row>
    <row r="982" spans="1:4" ht="12.75">
      <c r="A982" t="s">
        <v>1413</v>
      </c>
      <c r="B982">
        <v>45413</v>
      </c>
      <c r="C982">
        <v>45413</v>
      </c>
      <c r="D982" t="str">
        <f>_xlfn.IFERROR(IF(OR(VLOOKUP(PPUList[[#This Row],[AFC POR]],PUFList,1,FALSE),VLOOKUP(PPUList[[#This Row],[AFC POD]],PUFList,1,FALSE)),""),"Y")</f>
        <v/>
      </c>
    </row>
    <row r="983" spans="1:4" ht="12.75">
      <c r="A983" t="s">
        <v>1414</v>
      </c>
      <c r="B983">
        <v>41085</v>
      </c>
      <c r="C983">
        <v>41085</v>
      </c>
      <c r="D983" t="str">
        <f>_xlfn.IFERROR(IF(OR(VLOOKUP(PPUList[[#This Row],[AFC POR]],PUFList,1,FALSE),VLOOKUP(PPUList[[#This Row],[AFC POD]],PUFList,1,FALSE)),""),"Y")</f>
        <v/>
      </c>
    </row>
    <row r="984" spans="1:4" ht="12.75">
      <c r="A984" t="s">
        <v>1415</v>
      </c>
      <c r="B984">
        <v>41249</v>
      </c>
      <c r="C984">
        <v>41249</v>
      </c>
      <c r="D984" t="str">
        <f>_xlfn.IFERROR(IF(OR(VLOOKUP(PPUList[[#This Row],[AFC POR]],PUFList,1,FALSE),VLOOKUP(PPUList[[#This Row],[AFC POD]],PUFList,1,FALSE)),""),"Y")</f>
        <v/>
      </c>
    </row>
    <row r="985" spans="1:4" ht="12.75">
      <c r="A985" t="s">
        <v>1416</v>
      </c>
      <c r="B985">
        <v>40833</v>
      </c>
      <c r="C985">
        <v>40833</v>
      </c>
      <c r="D985" t="str">
        <f>_xlfn.IFERROR(IF(OR(VLOOKUP(PPUList[[#This Row],[AFC POR]],PUFList,1,FALSE),VLOOKUP(PPUList[[#This Row],[AFC POD]],PUFList,1,FALSE)),""),"Y")</f>
        <v/>
      </c>
    </row>
    <row r="986" spans="1:4" ht="12.75">
      <c r="A986" t="s">
        <v>1417</v>
      </c>
      <c r="B986">
        <v>48319</v>
      </c>
      <c r="C986">
        <v>48319</v>
      </c>
      <c r="D986" t="str">
        <f>_xlfn.IFERROR(IF(OR(VLOOKUP(PPUList[[#This Row],[AFC POR]],PUFList,1,FALSE),VLOOKUP(PPUList[[#This Row],[AFC POD]],PUFList,1,FALSE)),""),"Y")</f>
        <v/>
      </c>
    </row>
    <row r="987" spans="1:4" ht="12.75">
      <c r="A987" t="s">
        <v>1418</v>
      </c>
      <c r="B987">
        <v>40501</v>
      </c>
      <c r="C987">
        <v>40501</v>
      </c>
      <c r="D987" t="str">
        <f>_xlfn.IFERROR(IF(OR(VLOOKUP(PPUList[[#This Row],[AFC POR]],PUFList,1,FALSE),VLOOKUP(PPUList[[#This Row],[AFC POD]],PUFList,1,FALSE)),""),"Y")</f>
        <v/>
      </c>
    </row>
    <row r="988" spans="1:4" ht="12.75">
      <c r="A988" t="s">
        <v>1419</v>
      </c>
      <c r="B988">
        <v>48327</v>
      </c>
      <c r="C988">
        <v>48327</v>
      </c>
      <c r="D988" t="str">
        <f>_xlfn.IFERROR(IF(OR(VLOOKUP(PPUList[[#This Row],[AFC POR]],PUFList,1,FALSE),VLOOKUP(PPUList[[#This Row],[AFC POD]],PUFList,1,FALSE)),""),"Y")</f>
        <v/>
      </c>
    </row>
    <row r="989" spans="1:4" ht="12.75">
      <c r="A989" t="s">
        <v>1420</v>
      </c>
      <c r="B989">
        <v>48327</v>
      </c>
      <c r="C989">
        <v>48327</v>
      </c>
      <c r="D989" t="str">
        <f>_xlfn.IFERROR(IF(OR(VLOOKUP(PPUList[[#This Row],[AFC POR]],PUFList,1,FALSE),VLOOKUP(PPUList[[#This Row],[AFC POD]],PUFList,1,FALSE)),""),"Y")</f>
        <v/>
      </c>
    </row>
    <row r="990" spans="1:4" ht="12.75">
      <c r="A990" t="s">
        <v>1421</v>
      </c>
      <c r="B990">
        <v>40086</v>
      </c>
      <c r="C990">
        <v>40086</v>
      </c>
      <c r="D990" t="str">
        <f>_xlfn.IFERROR(IF(OR(VLOOKUP(PPUList[[#This Row],[AFC POR]],PUFList,1,FALSE),VLOOKUP(PPUList[[#This Row],[AFC POD]],PUFList,1,FALSE)),""),"Y")</f>
        <v/>
      </c>
    </row>
    <row r="991" spans="1:4" ht="12.75">
      <c r="A991" t="s">
        <v>1422</v>
      </c>
      <c r="B991">
        <v>42079</v>
      </c>
      <c r="C991">
        <v>42079</v>
      </c>
      <c r="D991" t="str">
        <f>_xlfn.IFERROR(IF(OR(VLOOKUP(PPUList[[#This Row],[AFC POR]],PUFList,1,FALSE),VLOOKUP(PPUList[[#This Row],[AFC POD]],PUFList,1,FALSE)),""),"Y")</f>
        <v/>
      </c>
    </row>
    <row r="992" spans="1:4" ht="12.75">
      <c r="A992" t="s">
        <v>1423</v>
      </c>
      <c r="B992">
        <v>40723</v>
      </c>
      <c r="C992">
        <v>40723</v>
      </c>
      <c r="D992" t="str">
        <f>_xlfn.IFERROR(IF(OR(VLOOKUP(PPUList[[#This Row],[AFC POR]],PUFList,1,FALSE),VLOOKUP(PPUList[[#This Row],[AFC POD]],PUFList,1,FALSE)),""),"Y")</f>
        <v/>
      </c>
    </row>
    <row r="993" spans="1:4" ht="12.75">
      <c r="A993" t="s">
        <v>1424</v>
      </c>
      <c r="B993">
        <v>41247</v>
      </c>
      <c r="C993">
        <v>41247</v>
      </c>
      <c r="D993" t="str">
        <f>_xlfn.IFERROR(IF(OR(VLOOKUP(PPUList[[#This Row],[AFC POR]],PUFList,1,FALSE),VLOOKUP(PPUList[[#This Row],[AFC POD]],PUFList,1,FALSE)),""),"Y")</f>
        <v/>
      </c>
    </row>
    <row r="994" spans="1:4" ht="12.75">
      <c r="A994" t="s">
        <v>1425</v>
      </c>
      <c r="B994">
        <v>107</v>
      </c>
      <c r="C994">
        <v>107</v>
      </c>
      <c r="D994" t="str">
        <f>_xlfn.IFERROR(IF(OR(VLOOKUP(PPUList[[#This Row],[AFC POR]],PUFList,1,FALSE),VLOOKUP(PPUList[[#This Row],[AFC POD]],PUFList,1,FALSE)),""),"Y")</f>
        <v/>
      </c>
    </row>
    <row r="995" spans="1:4" ht="12.75">
      <c r="A995" t="s">
        <v>1426</v>
      </c>
      <c r="B995">
        <v>107</v>
      </c>
      <c r="C995">
        <v>107</v>
      </c>
      <c r="D995" t="str">
        <f>_xlfn.IFERROR(IF(OR(VLOOKUP(PPUList[[#This Row],[AFC POR]],PUFList,1,FALSE),VLOOKUP(PPUList[[#This Row],[AFC POD]],PUFList,1,FALSE)),""),"Y")</f>
        <v/>
      </c>
    </row>
    <row r="996" spans="1:4" ht="12.75">
      <c r="A996" t="s">
        <v>1427</v>
      </c>
      <c r="B996">
        <v>40457</v>
      </c>
      <c r="C996">
        <v>40457</v>
      </c>
      <c r="D996" t="str">
        <f>_xlfn.IFERROR(IF(OR(VLOOKUP(PPUList[[#This Row],[AFC POR]],PUFList,1,FALSE),VLOOKUP(PPUList[[#This Row],[AFC POD]],PUFList,1,FALSE)),""),"Y")</f>
        <v/>
      </c>
    </row>
    <row r="997" spans="1:4" ht="12.75">
      <c r="A997" t="s">
        <v>1428</v>
      </c>
      <c r="B997">
        <v>40835</v>
      </c>
      <c r="C997">
        <v>40835</v>
      </c>
      <c r="D997" t="str">
        <f>_xlfn.IFERROR(IF(OR(VLOOKUP(PPUList[[#This Row],[AFC POR]],PUFList,1,FALSE),VLOOKUP(PPUList[[#This Row],[AFC POD]],PUFList,1,FALSE)),""),"Y")</f>
        <v/>
      </c>
    </row>
    <row r="998" spans="1:4" ht="12.75">
      <c r="A998" t="s">
        <v>1429</v>
      </c>
      <c r="B998">
        <v>45241</v>
      </c>
      <c r="C998">
        <v>45241</v>
      </c>
      <c r="D998" t="str">
        <f>_xlfn.IFERROR(IF(OR(VLOOKUP(PPUList[[#This Row],[AFC POR]],PUFList,1,FALSE),VLOOKUP(PPUList[[#This Row],[AFC POD]],PUFList,1,FALSE)),""),"Y")</f>
        <v/>
      </c>
    </row>
    <row r="999" spans="1:4" ht="12.75">
      <c r="A999" t="s">
        <v>1430</v>
      </c>
      <c r="B999">
        <v>40838</v>
      </c>
      <c r="C999">
        <v>40838</v>
      </c>
      <c r="D999" t="str">
        <f>_xlfn.IFERROR(IF(OR(VLOOKUP(PPUList[[#This Row],[AFC POR]],PUFList,1,FALSE),VLOOKUP(PPUList[[#This Row],[AFC POD]],PUFList,1,FALSE)),""),"Y")</f>
        <v/>
      </c>
    </row>
    <row r="1000" spans="1:4" ht="12.75">
      <c r="A1000" t="s">
        <v>1431</v>
      </c>
      <c r="B1000">
        <v>40838</v>
      </c>
      <c r="C1000">
        <v>40838</v>
      </c>
      <c r="D1000" t="str">
        <f>_xlfn.IFERROR(IF(OR(VLOOKUP(PPUList[[#This Row],[AFC POR]],PUFList,1,FALSE),VLOOKUP(PPUList[[#This Row],[AFC POD]],PUFList,1,FALSE)),""),"Y")</f>
        <v/>
      </c>
    </row>
    <row r="1001" spans="1:4" ht="12.75">
      <c r="A1001" t="s">
        <v>1432</v>
      </c>
      <c r="B1001">
        <v>40837</v>
      </c>
      <c r="C1001">
        <v>40837</v>
      </c>
      <c r="D1001" t="str">
        <f>_xlfn.IFERROR(IF(OR(VLOOKUP(PPUList[[#This Row],[AFC POR]],PUFList,1,FALSE),VLOOKUP(PPUList[[#This Row],[AFC POD]],PUFList,1,FALSE)),""),"Y")</f>
        <v/>
      </c>
    </row>
    <row r="1002" spans="1:4" ht="12.75">
      <c r="A1002" t="s">
        <v>1433</v>
      </c>
      <c r="B1002">
        <v>40838</v>
      </c>
      <c r="C1002">
        <v>40838</v>
      </c>
      <c r="D1002" t="str">
        <f>_xlfn.IFERROR(IF(OR(VLOOKUP(PPUList[[#This Row],[AFC POR]],PUFList,1,FALSE),VLOOKUP(PPUList[[#This Row],[AFC POD]],PUFList,1,FALSE)),""),"Y")</f>
        <v/>
      </c>
    </row>
    <row r="1003" spans="1:4" ht="12.75">
      <c r="A1003" t="s">
        <v>1434</v>
      </c>
      <c r="B1003">
        <v>47091</v>
      </c>
      <c r="C1003">
        <v>47091</v>
      </c>
      <c r="D1003" t="str">
        <f>_xlfn.IFERROR(IF(OR(VLOOKUP(PPUList[[#This Row],[AFC POR]],PUFList,1,FALSE),VLOOKUP(PPUList[[#This Row],[AFC POD]],PUFList,1,FALSE)),""),"Y")</f>
        <v/>
      </c>
    </row>
    <row r="1004" spans="1:4" ht="12.75">
      <c r="A1004" t="s">
        <v>1435</v>
      </c>
      <c r="B1004">
        <v>40847</v>
      </c>
      <c r="C1004">
        <v>40847</v>
      </c>
      <c r="D1004" t="str">
        <f>_xlfn.IFERROR(IF(OR(VLOOKUP(PPUList[[#This Row],[AFC POR]],PUFList,1,FALSE),VLOOKUP(PPUList[[#This Row],[AFC POD]],PUFList,1,FALSE)),""),"Y")</f>
        <v/>
      </c>
    </row>
    <row r="1005" spans="1:4" ht="12.75">
      <c r="A1005" t="s">
        <v>1436</v>
      </c>
      <c r="B1005">
        <v>40841</v>
      </c>
      <c r="C1005">
        <v>40841</v>
      </c>
      <c r="D1005" t="str">
        <f>_xlfn.IFERROR(IF(OR(VLOOKUP(PPUList[[#This Row],[AFC POR]],PUFList,1,FALSE),VLOOKUP(PPUList[[#This Row],[AFC POD]],PUFList,1,FALSE)),""),"Y")</f>
        <v/>
      </c>
    </row>
    <row r="1006" spans="1:4" ht="12.75">
      <c r="A1006" t="s">
        <v>1437</v>
      </c>
      <c r="B1006">
        <v>40841</v>
      </c>
      <c r="C1006">
        <v>40841</v>
      </c>
      <c r="D1006" t="str">
        <f>_xlfn.IFERROR(IF(OR(VLOOKUP(PPUList[[#This Row],[AFC POR]],PUFList,1,FALSE),VLOOKUP(PPUList[[#This Row],[AFC POD]],PUFList,1,FALSE)),""),"Y")</f>
        <v/>
      </c>
    </row>
    <row r="1007" spans="1:4" ht="12.75">
      <c r="A1007" t="s">
        <v>1438</v>
      </c>
      <c r="B1007">
        <v>40841</v>
      </c>
      <c r="C1007">
        <v>40841</v>
      </c>
      <c r="D1007" t="str">
        <f>_xlfn.IFERROR(IF(OR(VLOOKUP(PPUList[[#This Row],[AFC POR]],PUFList,1,FALSE),VLOOKUP(PPUList[[#This Row],[AFC POD]],PUFList,1,FALSE)),""),"Y")</f>
        <v/>
      </c>
    </row>
    <row r="1008" spans="1:4" ht="12.75">
      <c r="A1008" t="s">
        <v>1439</v>
      </c>
      <c r="B1008">
        <v>40689</v>
      </c>
      <c r="C1008">
        <v>40689</v>
      </c>
      <c r="D1008" t="str">
        <f>_xlfn.IFERROR(IF(OR(VLOOKUP(PPUList[[#This Row],[AFC POR]],PUFList,1,FALSE),VLOOKUP(PPUList[[#This Row],[AFC POD]],PUFList,1,FALSE)),""),"Y")</f>
        <v/>
      </c>
    </row>
    <row r="1009" spans="1:4" ht="12.75">
      <c r="A1009" t="s">
        <v>1440</v>
      </c>
      <c r="B1009">
        <v>40401</v>
      </c>
      <c r="C1009">
        <v>40401</v>
      </c>
      <c r="D1009" t="str">
        <f>_xlfn.IFERROR(IF(OR(VLOOKUP(PPUList[[#This Row],[AFC POR]],PUFList,1,FALSE),VLOOKUP(PPUList[[#This Row],[AFC POD]],PUFList,1,FALSE)),""),"Y")</f>
        <v/>
      </c>
    </row>
    <row r="1010" spans="1:4" ht="12.75">
      <c r="A1010" t="s">
        <v>1441</v>
      </c>
      <c r="B1010">
        <v>46167</v>
      </c>
      <c r="C1010">
        <v>46167</v>
      </c>
      <c r="D1010" t="str">
        <f>_xlfn.IFERROR(IF(OR(VLOOKUP(PPUList[[#This Row],[AFC POR]],PUFList,1,FALSE),VLOOKUP(PPUList[[#This Row],[AFC POD]],PUFList,1,FALSE)),""),"Y")</f>
        <v/>
      </c>
    </row>
    <row r="1011" spans="1:4" ht="12.75">
      <c r="A1011" t="s">
        <v>1442</v>
      </c>
      <c r="B1011">
        <v>40851</v>
      </c>
      <c r="C1011">
        <v>40851</v>
      </c>
      <c r="D1011" t="str">
        <f>_xlfn.IFERROR(IF(OR(VLOOKUP(PPUList[[#This Row],[AFC POR]],PUFList,1,FALSE),VLOOKUP(PPUList[[#This Row],[AFC POD]],PUFList,1,FALSE)),""),"Y")</f>
        <v/>
      </c>
    </row>
    <row r="1012" spans="1:4" ht="12.75">
      <c r="A1012" t="s">
        <v>1443</v>
      </c>
      <c r="B1012">
        <v>40853</v>
      </c>
      <c r="C1012">
        <v>40853</v>
      </c>
      <c r="D1012" t="str">
        <f>_xlfn.IFERROR(IF(OR(VLOOKUP(PPUList[[#This Row],[AFC POR]],PUFList,1,FALSE),VLOOKUP(PPUList[[#This Row],[AFC POD]],PUFList,1,FALSE)),""),"Y")</f>
        <v/>
      </c>
    </row>
    <row r="1013" spans="1:4" ht="12.75">
      <c r="A1013" t="s">
        <v>1444</v>
      </c>
      <c r="B1013">
        <v>40853</v>
      </c>
      <c r="C1013">
        <v>40853</v>
      </c>
      <c r="D1013" t="str">
        <f>_xlfn.IFERROR(IF(OR(VLOOKUP(PPUList[[#This Row],[AFC POR]],PUFList,1,FALSE),VLOOKUP(PPUList[[#This Row],[AFC POD]],PUFList,1,FALSE)),""),"Y")</f>
        <v/>
      </c>
    </row>
    <row r="1014" spans="1:4" ht="12.75">
      <c r="A1014" t="s">
        <v>1445</v>
      </c>
      <c r="B1014">
        <v>48341</v>
      </c>
      <c r="C1014">
        <v>48341</v>
      </c>
      <c r="D1014" t="str">
        <f>_xlfn.IFERROR(IF(OR(VLOOKUP(PPUList[[#This Row],[AFC POR]],PUFList,1,FALSE),VLOOKUP(PPUList[[#This Row],[AFC POD]],PUFList,1,FALSE)),""),"Y")</f>
        <v/>
      </c>
    </row>
    <row r="1015" spans="1:4" ht="12.75">
      <c r="A1015" t="s">
        <v>1446</v>
      </c>
      <c r="B1015">
        <v>48343</v>
      </c>
      <c r="C1015">
        <v>48343</v>
      </c>
      <c r="D1015" t="str">
        <f>_xlfn.IFERROR(IF(OR(VLOOKUP(PPUList[[#This Row],[AFC POR]],PUFList,1,FALSE),VLOOKUP(PPUList[[#This Row],[AFC POD]],PUFList,1,FALSE)),""),"Y")</f>
        <v/>
      </c>
    </row>
    <row r="1016" spans="1:4" ht="12.75">
      <c r="A1016" t="s">
        <v>1447</v>
      </c>
      <c r="B1016">
        <v>47153</v>
      </c>
      <c r="C1016">
        <v>47153</v>
      </c>
      <c r="D1016" t="str">
        <f>_xlfn.IFERROR(IF(OR(VLOOKUP(PPUList[[#This Row],[AFC POR]],PUFList,1,FALSE),VLOOKUP(PPUList[[#This Row],[AFC POD]],PUFList,1,FALSE)),""),"Y")</f>
        <v/>
      </c>
    </row>
    <row r="1017" spans="1:4" ht="12.75">
      <c r="A1017" t="s">
        <v>1448</v>
      </c>
      <c r="B1017">
        <v>46245</v>
      </c>
      <c r="C1017">
        <v>46245</v>
      </c>
      <c r="D1017" t="str">
        <f>_xlfn.IFERROR(IF(OR(VLOOKUP(PPUList[[#This Row],[AFC POR]],PUFList,1,FALSE),VLOOKUP(PPUList[[#This Row],[AFC POD]],PUFList,1,FALSE)),""),"Y")</f>
        <v/>
      </c>
    </row>
    <row r="1018" spans="1:4" ht="12.75">
      <c r="A1018" t="s">
        <v>1449</v>
      </c>
      <c r="B1018">
        <v>41347</v>
      </c>
      <c r="C1018">
        <v>41347</v>
      </c>
      <c r="D1018" t="str">
        <f>_xlfn.IFERROR(IF(OR(VLOOKUP(PPUList[[#This Row],[AFC POR]],PUFList,1,FALSE),VLOOKUP(PPUList[[#This Row],[AFC POD]],PUFList,1,FALSE)),""),"Y")</f>
        <v/>
      </c>
    </row>
    <row r="1019" spans="1:4" ht="12.75">
      <c r="A1019" t="s">
        <v>1450</v>
      </c>
      <c r="B1019">
        <v>40857</v>
      </c>
      <c r="C1019">
        <v>40857</v>
      </c>
      <c r="D1019" t="str">
        <f>_xlfn.IFERROR(IF(OR(VLOOKUP(PPUList[[#This Row],[AFC POR]],PUFList,1,FALSE),VLOOKUP(PPUList[[#This Row],[AFC POD]],PUFList,1,FALSE)),""),"Y")</f>
        <v/>
      </c>
    </row>
    <row r="1020" spans="1:4" ht="12.75">
      <c r="A1020" t="s">
        <v>1451</v>
      </c>
      <c r="B1020">
        <v>40857</v>
      </c>
      <c r="C1020">
        <v>40857</v>
      </c>
      <c r="D1020" t="str">
        <f>_xlfn.IFERROR(IF(OR(VLOOKUP(PPUList[[#This Row],[AFC POR]],PUFList,1,FALSE),VLOOKUP(PPUList[[#This Row],[AFC POD]],PUFList,1,FALSE)),""),"Y")</f>
        <v/>
      </c>
    </row>
    <row r="1021" spans="1:4" ht="12.75">
      <c r="A1021" t="s">
        <v>1452</v>
      </c>
      <c r="B1021">
        <v>40859</v>
      </c>
      <c r="C1021">
        <v>40859</v>
      </c>
      <c r="D1021" t="str">
        <f>_xlfn.IFERROR(IF(OR(VLOOKUP(PPUList[[#This Row],[AFC POR]],PUFList,1,FALSE),VLOOKUP(PPUList[[#This Row],[AFC POD]],PUFList,1,FALSE)),""),"Y")</f>
        <v/>
      </c>
    </row>
    <row r="1022" spans="1:4" ht="12.75">
      <c r="A1022" t="s">
        <v>1453</v>
      </c>
      <c r="B1022">
        <v>40859</v>
      </c>
      <c r="C1022">
        <v>40859</v>
      </c>
      <c r="D1022" t="str">
        <f>_xlfn.IFERROR(IF(OR(VLOOKUP(PPUList[[#This Row],[AFC POR]],PUFList,1,FALSE),VLOOKUP(PPUList[[#This Row],[AFC POD]],PUFList,1,FALSE)),""),"Y")</f>
        <v/>
      </c>
    </row>
    <row r="1023" spans="1:4" ht="12.75">
      <c r="A1023" t="s">
        <v>1454</v>
      </c>
      <c r="B1023">
        <v>40859</v>
      </c>
      <c r="C1023">
        <v>40859</v>
      </c>
      <c r="D1023" t="str">
        <f>_xlfn.IFERROR(IF(OR(VLOOKUP(PPUList[[#This Row],[AFC POR]],PUFList,1,FALSE),VLOOKUP(PPUList[[#This Row],[AFC POD]],PUFList,1,FALSE)),""),"Y")</f>
        <v/>
      </c>
    </row>
    <row r="1024" spans="1:4" ht="12.75">
      <c r="A1024" t="s">
        <v>1456</v>
      </c>
      <c r="B1024">
        <v>40689</v>
      </c>
      <c r="C1024">
        <v>40689</v>
      </c>
      <c r="D1024" t="str">
        <f>_xlfn.IFERROR(IF(OR(VLOOKUP(PPUList[[#This Row],[AFC POR]],PUFList,1,FALSE),VLOOKUP(PPUList[[#This Row],[AFC POD]],PUFList,1,FALSE)),""),"Y")</f>
        <v/>
      </c>
    </row>
    <row r="1025" spans="1:4" ht="12.75">
      <c r="A1025" t="s">
        <v>1457</v>
      </c>
      <c r="B1025">
        <v>40321</v>
      </c>
      <c r="C1025">
        <v>40321</v>
      </c>
      <c r="D1025" t="str">
        <f>_xlfn.IFERROR(IF(OR(VLOOKUP(PPUList[[#This Row],[AFC POR]],PUFList,1,FALSE),VLOOKUP(PPUList[[#This Row],[AFC POD]],PUFList,1,FALSE)),""),"Y")</f>
        <v/>
      </c>
    </row>
    <row r="1026" spans="1:4" ht="12.75">
      <c r="A1026" t="s">
        <v>1458</v>
      </c>
      <c r="B1026">
        <v>42100</v>
      </c>
      <c r="C1026">
        <v>42100</v>
      </c>
      <c r="D1026" t="str">
        <f>_xlfn.IFERROR(IF(OR(VLOOKUP(PPUList[[#This Row],[AFC POR]],PUFList,1,FALSE),VLOOKUP(PPUList[[#This Row],[AFC POD]],PUFList,1,FALSE)),""),"Y")</f>
        <v/>
      </c>
    </row>
    <row r="1027" spans="1:4" ht="12.75">
      <c r="A1027" t="s">
        <v>1459</v>
      </c>
      <c r="B1027">
        <v>40791</v>
      </c>
      <c r="C1027">
        <v>40791</v>
      </c>
      <c r="D1027" t="str">
        <f>_xlfn.IFERROR(IF(OR(VLOOKUP(PPUList[[#This Row],[AFC POR]],PUFList,1,FALSE),VLOOKUP(PPUList[[#This Row],[AFC POD]],PUFList,1,FALSE)),""),"Y")</f>
        <v/>
      </c>
    </row>
    <row r="1028" spans="1:4" ht="12.75">
      <c r="A1028" t="s">
        <v>1455</v>
      </c>
      <c r="B1028">
        <v>40321</v>
      </c>
      <c r="C1028">
        <v>40321</v>
      </c>
      <c r="D1028" t="str">
        <f>_xlfn.IFERROR(IF(OR(VLOOKUP(PPUList[[#This Row],[AFC POR]],PUFList,1,FALSE),VLOOKUP(PPUList[[#This Row],[AFC POD]],PUFList,1,FALSE)),""),"Y")</f>
        <v/>
      </c>
    </row>
    <row r="1029" spans="1:4" ht="12.75">
      <c r="A1029" t="s">
        <v>1460</v>
      </c>
      <c r="B1029">
        <v>41025</v>
      </c>
      <c r="C1029">
        <v>41025</v>
      </c>
      <c r="D1029" t="str">
        <f>_xlfn.IFERROR(IF(OR(VLOOKUP(PPUList[[#This Row],[AFC POR]],PUFList,1,FALSE),VLOOKUP(PPUList[[#This Row],[AFC POD]],PUFList,1,FALSE)),""),"Y")</f>
        <v/>
      </c>
    </row>
    <row r="1030" spans="1:4" ht="12.75">
      <c r="A1030" t="s">
        <v>1461</v>
      </c>
      <c r="B1030">
        <v>40095</v>
      </c>
      <c r="C1030">
        <v>40689</v>
      </c>
      <c r="D1030" t="str">
        <f>_xlfn.IFERROR(IF(OR(VLOOKUP(PPUList[[#This Row],[AFC POR]],PUFList,1,FALSE),VLOOKUP(PPUList[[#This Row],[AFC POD]],PUFList,1,FALSE)),""),"Y")</f>
        <v/>
      </c>
    </row>
    <row r="1031" spans="1:4" ht="12.75">
      <c r="A1031" t="s">
        <v>1462</v>
      </c>
      <c r="B1031">
        <v>46766</v>
      </c>
      <c r="C1031">
        <v>46766</v>
      </c>
      <c r="D1031" t="str">
        <f>_xlfn.IFERROR(IF(OR(VLOOKUP(PPUList[[#This Row],[AFC POR]],PUFList,1,FALSE),VLOOKUP(PPUList[[#This Row],[AFC POD]],PUFList,1,FALSE)),""),"Y")</f>
        <v/>
      </c>
    </row>
    <row r="1032" spans="1:4" ht="12.75">
      <c r="A1032" t="s">
        <v>2289</v>
      </c>
      <c r="B1032">
        <v>106</v>
      </c>
      <c r="C1032">
        <v>106</v>
      </c>
      <c r="D1032" t="str">
        <f>_xlfn.IFERROR(IF(OR(VLOOKUP(PPUList[[#This Row],[AFC POR]],PUFList,1,FALSE),VLOOKUP(PPUList[[#This Row],[AFC POD]],PUFList,1,FALSE)),""),"Y")</f>
        <v/>
      </c>
    </row>
    <row r="1033" spans="1:4" ht="12.75">
      <c r="A1033" t="s">
        <v>2290</v>
      </c>
      <c r="B1033">
        <v>40621</v>
      </c>
      <c r="C1033">
        <v>40621</v>
      </c>
      <c r="D1033" t="str">
        <f>_xlfn.IFERROR(IF(OR(VLOOKUP(PPUList[[#This Row],[AFC POR]],PUFList,1,FALSE),VLOOKUP(PPUList[[#This Row],[AFC POD]],PUFList,1,FALSE)),""),"Y")</f>
        <v/>
      </c>
    </row>
    <row r="1034" spans="1:4" ht="12.75">
      <c r="A1034" t="s">
        <v>2291</v>
      </c>
      <c r="B1034">
        <v>40401</v>
      </c>
      <c r="C1034">
        <v>40401</v>
      </c>
      <c r="D1034" t="str">
        <f>_xlfn.IFERROR(IF(OR(VLOOKUP(PPUList[[#This Row],[AFC POR]],PUFList,1,FALSE),VLOOKUP(PPUList[[#This Row],[AFC POD]],PUFList,1,FALSE)),""),"Y")</f>
        <v/>
      </c>
    </row>
    <row r="1035" spans="1:4" ht="12.75">
      <c r="A1035" t="s">
        <v>2292</v>
      </c>
      <c r="B1035">
        <v>40401</v>
      </c>
      <c r="C1035">
        <v>40401</v>
      </c>
      <c r="D1035" t="str">
        <f>_xlfn.IFERROR(IF(OR(VLOOKUP(PPUList[[#This Row],[AFC POR]],PUFList,1,FALSE),VLOOKUP(PPUList[[#This Row],[AFC POD]],PUFList,1,FALSE)),""),"Y")</f>
        <v/>
      </c>
    </row>
    <row r="1036" spans="1:4" ht="12.75">
      <c r="A1036" t="s">
        <v>2293</v>
      </c>
      <c r="B1036">
        <v>40401</v>
      </c>
      <c r="C1036">
        <v>40401</v>
      </c>
      <c r="D1036" t="str">
        <f>_xlfn.IFERROR(IF(OR(VLOOKUP(PPUList[[#This Row],[AFC POR]],PUFList,1,FALSE),VLOOKUP(PPUList[[#This Row],[AFC POD]],PUFList,1,FALSE)),""),"Y")</f>
        <v/>
      </c>
    </row>
    <row r="1037" spans="1:4" ht="12.75">
      <c r="A1037" t="s">
        <v>2294</v>
      </c>
      <c r="B1037">
        <v>40621</v>
      </c>
      <c r="C1037">
        <v>40621</v>
      </c>
      <c r="D1037" t="str">
        <f>_xlfn.IFERROR(IF(OR(VLOOKUP(PPUList[[#This Row],[AFC POR]],PUFList,1,FALSE),VLOOKUP(PPUList[[#This Row],[AFC POD]],PUFList,1,FALSE)),""),"Y")</f>
        <v/>
      </c>
    </row>
    <row r="1038" spans="1:4" ht="12.75">
      <c r="A1038" t="s">
        <v>1981</v>
      </c>
      <c r="B1038">
        <v>40621</v>
      </c>
      <c r="C1038">
        <v>40621</v>
      </c>
      <c r="D1038" t="str">
        <f>_xlfn.IFERROR(IF(OR(VLOOKUP(PPUList[[#This Row],[AFC POR]],PUFList,1,FALSE),VLOOKUP(PPUList[[#This Row],[AFC POD]],PUFList,1,FALSE)),""),"Y")</f>
        <v/>
      </c>
    </row>
    <row r="1039" spans="1:4" ht="12.75">
      <c r="A1039" t="s">
        <v>1982</v>
      </c>
      <c r="B1039">
        <v>40863</v>
      </c>
      <c r="C1039">
        <v>40863</v>
      </c>
      <c r="D1039" t="str">
        <f>_xlfn.IFERROR(IF(OR(VLOOKUP(PPUList[[#This Row],[AFC POR]],PUFList,1,FALSE),VLOOKUP(PPUList[[#This Row],[AFC POD]],PUFList,1,FALSE)),""),"Y")</f>
        <v/>
      </c>
    </row>
    <row r="1040" spans="1:4" ht="12.75">
      <c r="A1040" t="s">
        <v>1983</v>
      </c>
      <c r="B1040">
        <v>43776</v>
      </c>
      <c r="C1040">
        <v>43776</v>
      </c>
      <c r="D1040" t="str">
        <f>_xlfn.IFERROR(IF(OR(VLOOKUP(PPUList[[#This Row],[AFC POR]],PUFList,1,FALSE),VLOOKUP(PPUList[[#This Row],[AFC POD]],PUFList,1,FALSE)),""),"Y")</f>
        <v/>
      </c>
    </row>
    <row r="1041" spans="1:4" ht="12.75">
      <c r="A1041" t="s">
        <v>1984</v>
      </c>
      <c r="B1041">
        <v>43776</v>
      </c>
      <c r="C1041">
        <v>43776</v>
      </c>
      <c r="D1041" t="str">
        <f>_xlfn.IFERROR(IF(OR(VLOOKUP(PPUList[[#This Row],[AFC POR]],PUFList,1,FALSE),VLOOKUP(PPUList[[#This Row],[AFC POD]],PUFList,1,FALSE)),""),"Y")</f>
        <v/>
      </c>
    </row>
    <row r="1042" spans="1:4" ht="12.75">
      <c r="A1042" t="s">
        <v>1985</v>
      </c>
      <c r="B1042">
        <v>48355</v>
      </c>
      <c r="C1042">
        <v>48355</v>
      </c>
      <c r="D1042" t="str">
        <f>_xlfn.IFERROR(IF(OR(VLOOKUP(PPUList[[#This Row],[AFC POR]],PUFList,1,FALSE),VLOOKUP(PPUList[[#This Row],[AFC POD]],PUFList,1,FALSE)),""),"Y")</f>
        <v/>
      </c>
    </row>
    <row r="1043" spans="1:4" ht="12.75">
      <c r="A1043" t="s">
        <v>1986</v>
      </c>
      <c r="B1043">
        <v>42442</v>
      </c>
      <c r="C1043">
        <v>42442</v>
      </c>
      <c r="D1043" t="str">
        <f>_xlfn.IFERROR(IF(OR(VLOOKUP(PPUList[[#This Row],[AFC POR]],PUFList,1,FALSE),VLOOKUP(PPUList[[#This Row],[AFC POD]],PUFList,1,FALSE)),""),"Y")</f>
        <v/>
      </c>
    </row>
    <row r="1044" spans="1:4" ht="12.75">
      <c r="A1044" t="s">
        <v>1987</v>
      </c>
      <c r="B1044">
        <v>40457</v>
      </c>
      <c r="C1044">
        <v>40457</v>
      </c>
      <c r="D1044" t="str">
        <f>_xlfn.IFERROR(IF(OR(VLOOKUP(PPUList[[#This Row],[AFC POR]],PUFList,1,FALSE),VLOOKUP(PPUList[[#This Row],[AFC POD]],PUFList,1,FALSE)),""),"Y")</f>
        <v/>
      </c>
    </row>
    <row r="1045" spans="1:4" ht="12.75">
      <c r="A1045" t="s">
        <v>1988</v>
      </c>
      <c r="B1045">
        <v>40871</v>
      </c>
      <c r="C1045">
        <v>40871</v>
      </c>
      <c r="D1045" t="str">
        <f>_xlfn.IFERROR(IF(OR(VLOOKUP(PPUList[[#This Row],[AFC POR]],PUFList,1,FALSE),VLOOKUP(PPUList[[#This Row],[AFC POD]],PUFList,1,FALSE)),""),"Y")</f>
        <v/>
      </c>
    </row>
    <row r="1046" spans="1:4" ht="12.75">
      <c r="A1046" t="s">
        <v>1989</v>
      </c>
      <c r="B1046">
        <v>41402</v>
      </c>
      <c r="C1046">
        <v>41402</v>
      </c>
      <c r="D1046" t="str">
        <f>_xlfn.IFERROR(IF(OR(VLOOKUP(PPUList[[#This Row],[AFC POR]],PUFList,1,FALSE),VLOOKUP(PPUList[[#This Row],[AFC POD]],PUFList,1,FALSE)),""),"Y")</f>
        <v/>
      </c>
    </row>
    <row r="1047" spans="1:4" ht="12.75">
      <c r="A1047" t="s">
        <v>1990</v>
      </c>
      <c r="B1047">
        <v>41402</v>
      </c>
      <c r="C1047">
        <v>41402</v>
      </c>
      <c r="D1047" t="str">
        <f>_xlfn.IFERROR(IF(OR(VLOOKUP(PPUList[[#This Row],[AFC POR]],PUFList,1,FALSE),VLOOKUP(PPUList[[#This Row],[AFC POD]],PUFList,1,FALSE)),""),"Y")</f>
        <v/>
      </c>
    </row>
    <row r="1048" spans="1:4" ht="12.75">
      <c r="A1048" t="s">
        <v>1991</v>
      </c>
      <c r="B1048">
        <v>47288</v>
      </c>
      <c r="C1048">
        <v>47288</v>
      </c>
      <c r="D1048" t="str">
        <f>_xlfn.IFERROR(IF(OR(VLOOKUP(PPUList[[#This Row],[AFC POR]],PUFList,1,FALSE),VLOOKUP(PPUList[[#This Row],[AFC POD]],PUFList,1,FALSE)),""),"Y")</f>
        <v/>
      </c>
    </row>
    <row r="1049" spans="1:4" ht="12.75">
      <c r="A1049" t="s">
        <v>1992</v>
      </c>
      <c r="B1049">
        <v>40875</v>
      </c>
      <c r="C1049">
        <v>40875</v>
      </c>
      <c r="D1049" t="str">
        <f>_xlfn.IFERROR(IF(OR(VLOOKUP(PPUList[[#This Row],[AFC POR]],PUFList,1,FALSE),VLOOKUP(PPUList[[#This Row],[AFC POD]],PUFList,1,FALSE)),""),"Y")</f>
        <v/>
      </c>
    </row>
    <row r="1050" spans="1:4" ht="12.75">
      <c r="A1050" t="s">
        <v>1993</v>
      </c>
      <c r="B1050">
        <v>40873</v>
      </c>
      <c r="C1050">
        <v>40873</v>
      </c>
      <c r="D1050" t="str">
        <f>_xlfn.IFERROR(IF(OR(VLOOKUP(PPUList[[#This Row],[AFC POR]],PUFList,1,FALSE),VLOOKUP(PPUList[[#This Row],[AFC POD]],PUFList,1,FALSE)),""),"Y")</f>
        <v/>
      </c>
    </row>
    <row r="1051" spans="1:4" ht="12.75">
      <c r="A1051" t="s">
        <v>1994</v>
      </c>
      <c r="B1051">
        <v>40873</v>
      </c>
      <c r="C1051">
        <v>40873</v>
      </c>
      <c r="D1051" t="str">
        <f>_xlfn.IFERROR(IF(OR(VLOOKUP(PPUList[[#This Row],[AFC POR]],PUFList,1,FALSE),VLOOKUP(PPUList[[#This Row],[AFC POD]],PUFList,1,FALSE)),""),"Y")</f>
        <v/>
      </c>
    </row>
    <row r="1052" spans="1:4" ht="12.75">
      <c r="A1052" t="s">
        <v>1995</v>
      </c>
      <c r="B1052">
        <v>40875</v>
      </c>
      <c r="C1052">
        <v>40875</v>
      </c>
      <c r="D1052" t="str">
        <f>_xlfn.IFERROR(IF(OR(VLOOKUP(PPUList[[#This Row],[AFC POR]],PUFList,1,FALSE),VLOOKUP(PPUList[[#This Row],[AFC POD]],PUFList,1,FALSE)),""),"Y")</f>
        <v/>
      </c>
    </row>
    <row r="1053" spans="1:4" ht="12.75">
      <c r="A1053" t="s">
        <v>1996</v>
      </c>
      <c r="B1053">
        <v>41250</v>
      </c>
      <c r="C1053">
        <v>41250</v>
      </c>
      <c r="D1053" t="str">
        <f>_xlfn.IFERROR(IF(OR(VLOOKUP(PPUList[[#This Row],[AFC POR]],PUFList,1,FALSE),VLOOKUP(PPUList[[#This Row],[AFC POD]],PUFList,1,FALSE)),""),"Y")</f>
        <v/>
      </c>
    </row>
    <row r="1054" spans="1:4" ht="12.75">
      <c r="A1054" t="s">
        <v>1997</v>
      </c>
      <c r="B1054">
        <v>41250</v>
      </c>
      <c r="C1054">
        <v>41250</v>
      </c>
      <c r="D1054" t="str">
        <f>_xlfn.IFERROR(IF(OR(VLOOKUP(PPUList[[#This Row],[AFC POR]],PUFList,1,FALSE),VLOOKUP(PPUList[[#This Row],[AFC POD]],PUFList,1,FALSE)),""),"Y")</f>
        <v/>
      </c>
    </row>
    <row r="1055" spans="1:4" ht="12.75">
      <c r="A1055" t="s">
        <v>1998</v>
      </c>
      <c r="B1055">
        <v>40872</v>
      </c>
      <c r="C1055">
        <v>40872</v>
      </c>
      <c r="D1055" t="str">
        <f>_xlfn.IFERROR(IF(OR(VLOOKUP(PPUList[[#This Row],[AFC POR]],PUFList,1,FALSE),VLOOKUP(PPUList[[#This Row],[AFC POD]],PUFList,1,FALSE)),""),"Y")</f>
        <v/>
      </c>
    </row>
    <row r="1056" spans="1:4" ht="12.75">
      <c r="A1056" t="s">
        <v>1999</v>
      </c>
      <c r="B1056">
        <v>40877</v>
      </c>
      <c r="C1056">
        <v>40877</v>
      </c>
      <c r="D1056" t="str">
        <f>_xlfn.IFERROR(IF(OR(VLOOKUP(PPUList[[#This Row],[AFC POR]],PUFList,1,FALSE),VLOOKUP(PPUList[[#This Row],[AFC POD]],PUFList,1,FALSE)),""),"Y")</f>
        <v/>
      </c>
    </row>
    <row r="1057" spans="1:4" ht="12.75">
      <c r="A1057" t="s">
        <v>2000</v>
      </c>
      <c r="B1057">
        <v>40877</v>
      </c>
      <c r="C1057">
        <v>40877</v>
      </c>
      <c r="D1057" t="str">
        <f>_xlfn.IFERROR(IF(OR(VLOOKUP(PPUList[[#This Row],[AFC POR]],PUFList,1,FALSE),VLOOKUP(PPUList[[#This Row],[AFC POD]],PUFList,1,FALSE)),""),"Y")</f>
        <v/>
      </c>
    </row>
    <row r="1058" spans="1:4" ht="12.75">
      <c r="A1058" t="s">
        <v>2001</v>
      </c>
      <c r="B1058">
        <v>40879</v>
      </c>
      <c r="C1058">
        <v>40879</v>
      </c>
      <c r="D1058" t="str">
        <f>_xlfn.IFERROR(IF(OR(VLOOKUP(PPUList[[#This Row],[AFC POR]],PUFList,1,FALSE),VLOOKUP(PPUList[[#This Row],[AFC POD]],PUFList,1,FALSE)),""),"Y")</f>
        <v/>
      </c>
    </row>
    <row r="1059" spans="1:4" ht="12.75">
      <c r="A1059" t="s">
        <v>2002</v>
      </c>
      <c r="B1059">
        <v>40883</v>
      </c>
      <c r="C1059">
        <v>40883</v>
      </c>
      <c r="D1059" t="str">
        <f>_xlfn.IFERROR(IF(OR(VLOOKUP(PPUList[[#This Row],[AFC POR]],PUFList,1,FALSE),VLOOKUP(PPUList[[#This Row],[AFC POD]],PUFList,1,FALSE)),""),"Y")</f>
        <v/>
      </c>
    </row>
    <row r="1060" spans="1:4" ht="12.75">
      <c r="A1060" t="s">
        <v>2003</v>
      </c>
      <c r="B1060">
        <v>41147</v>
      </c>
      <c r="C1060">
        <v>41147</v>
      </c>
      <c r="D1060" t="str">
        <f>_xlfn.IFERROR(IF(OR(VLOOKUP(PPUList[[#This Row],[AFC POR]],PUFList,1,FALSE),VLOOKUP(PPUList[[#This Row],[AFC POD]],PUFList,1,FALSE)),""),"Y")</f>
        <v/>
      </c>
    </row>
    <row r="1061" spans="1:4" ht="12.75">
      <c r="A1061" t="s">
        <v>2004</v>
      </c>
      <c r="B1061">
        <v>40885</v>
      </c>
      <c r="C1061">
        <v>40885</v>
      </c>
      <c r="D1061" t="str">
        <f>_xlfn.IFERROR(IF(OR(VLOOKUP(PPUList[[#This Row],[AFC POR]],PUFList,1,FALSE),VLOOKUP(PPUList[[#This Row],[AFC POD]],PUFList,1,FALSE)),""),"Y")</f>
        <v/>
      </c>
    </row>
    <row r="1062" spans="1:4" ht="12.75">
      <c r="A1062" t="s">
        <v>2005</v>
      </c>
      <c r="B1062">
        <v>40885</v>
      </c>
      <c r="C1062">
        <v>40885</v>
      </c>
      <c r="D1062" t="str">
        <f>_xlfn.IFERROR(IF(OR(VLOOKUP(PPUList[[#This Row],[AFC POR]],PUFList,1,FALSE),VLOOKUP(PPUList[[#This Row],[AFC POD]],PUFList,1,FALSE)),""),"Y")</f>
        <v/>
      </c>
    </row>
    <row r="1063" spans="1:4" ht="12.75">
      <c r="A1063" t="s">
        <v>2044</v>
      </c>
      <c r="B1063">
        <v>40507</v>
      </c>
      <c r="C1063">
        <v>40507</v>
      </c>
      <c r="D1063" t="str">
        <f>_xlfn.IFERROR(IF(OR(VLOOKUP(PPUList[[#This Row],[AFC POR]],PUFList,1,FALSE),VLOOKUP(PPUList[[#This Row],[AFC POD]],PUFList,1,FALSE)),""),"Y")</f>
        <v/>
      </c>
    </row>
    <row r="1064" spans="1:4" ht="12.75">
      <c r="A1064" t="s">
        <v>2006</v>
      </c>
      <c r="B1064">
        <v>47075</v>
      </c>
      <c r="C1064">
        <v>47075</v>
      </c>
      <c r="D1064" t="str">
        <f>_xlfn.IFERROR(IF(OR(VLOOKUP(PPUList[[#This Row],[AFC POR]],PUFList,1,FALSE),VLOOKUP(PPUList[[#This Row],[AFC POD]],PUFList,1,FALSE)),""),"Y")</f>
        <v/>
      </c>
    </row>
    <row r="1065" spans="1:4" ht="12.75">
      <c r="A1065" t="s">
        <v>2007</v>
      </c>
      <c r="B1065">
        <v>40887</v>
      </c>
      <c r="C1065">
        <v>40887</v>
      </c>
      <c r="D1065" t="str">
        <f>_xlfn.IFERROR(IF(OR(VLOOKUP(PPUList[[#This Row],[AFC POR]],PUFList,1,FALSE),VLOOKUP(PPUList[[#This Row],[AFC POD]],PUFList,1,FALSE)),""),"Y")</f>
        <v/>
      </c>
    </row>
    <row r="1066" spans="1:4" ht="12.75">
      <c r="A1066" t="s">
        <v>2008</v>
      </c>
      <c r="B1066">
        <v>40887</v>
      </c>
      <c r="C1066">
        <v>40887</v>
      </c>
      <c r="D1066" t="str">
        <f>_xlfn.IFERROR(IF(OR(VLOOKUP(PPUList[[#This Row],[AFC POR]],PUFList,1,FALSE),VLOOKUP(PPUList[[#This Row],[AFC POD]],PUFList,1,FALSE)),""),"Y")</f>
        <v/>
      </c>
    </row>
    <row r="1067" spans="1:4" ht="12.75">
      <c r="A1067" t="s">
        <v>2009</v>
      </c>
      <c r="B1067">
        <v>40887</v>
      </c>
      <c r="C1067">
        <v>40887</v>
      </c>
      <c r="D1067" t="str">
        <f>_xlfn.IFERROR(IF(OR(VLOOKUP(PPUList[[#This Row],[AFC POR]],PUFList,1,FALSE),VLOOKUP(PPUList[[#This Row],[AFC POD]],PUFList,1,FALSE)),""),"Y")</f>
        <v/>
      </c>
    </row>
    <row r="1068" spans="1:4" ht="12.75">
      <c r="A1068" t="s">
        <v>2010</v>
      </c>
      <c r="B1068">
        <v>40887</v>
      </c>
      <c r="C1068">
        <v>40887</v>
      </c>
      <c r="D1068" t="str">
        <f>_xlfn.IFERROR(IF(OR(VLOOKUP(PPUList[[#This Row],[AFC POR]],PUFList,1,FALSE),VLOOKUP(PPUList[[#This Row],[AFC POD]],PUFList,1,FALSE)),""),"Y")</f>
        <v/>
      </c>
    </row>
    <row r="1069" spans="1:4" ht="12.75">
      <c r="A1069" t="s">
        <v>2011</v>
      </c>
      <c r="B1069">
        <v>40551</v>
      </c>
      <c r="C1069">
        <v>40551</v>
      </c>
      <c r="D1069" t="str">
        <f>_xlfn.IFERROR(IF(OR(VLOOKUP(PPUList[[#This Row],[AFC POR]],PUFList,1,FALSE),VLOOKUP(PPUList[[#This Row],[AFC POD]],PUFList,1,FALSE)),""),"Y")</f>
        <v/>
      </c>
    </row>
    <row r="1070" spans="1:4" ht="12.75">
      <c r="A1070" t="s">
        <v>2012</v>
      </c>
      <c r="B1070">
        <v>43459</v>
      </c>
      <c r="C1070">
        <v>43459</v>
      </c>
      <c r="D1070" t="str">
        <f>_xlfn.IFERROR(IF(OR(VLOOKUP(PPUList[[#This Row],[AFC POR]],PUFList,1,FALSE),VLOOKUP(PPUList[[#This Row],[AFC POD]],PUFList,1,FALSE)),""),"Y")</f>
        <v/>
      </c>
    </row>
    <row r="1071" spans="1:4" ht="12.75">
      <c r="A1071" t="s">
        <v>2013</v>
      </c>
      <c r="B1071">
        <v>40621</v>
      </c>
      <c r="C1071">
        <v>40621</v>
      </c>
      <c r="D1071" t="str">
        <f>_xlfn.IFERROR(IF(OR(VLOOKUP(PPUList[[#This Row],[AFC POR]],PUFList,1,FALSE),VLOOKUP(PPUList[[#This Row],[AFC POD]],PUFList,1,FALSE)),""),"Y")</f>
        <v/>
      </c>
    </row>
    <row r="1072" spans="1:4" ht="12.75">
      <c r="A1072" t="s">
        <v>2014</v>
      </c>
      <c r="B1072">
        <v>40621</v>
      </c>
      <c r="C1072">
        <v>40621</v>
      </c>
      <c r="D1072" t="str">
        <f>_xlfn.IFERROR(IF(OR(VLOOKUP(PPUList[[#This Row],[AFC POR]],PUFList,1,FALSE),VLOOKUP(PPUList[[#This Row],[AFC POD]],PUFList,1,FALSE)),""),"Y")</f>
        <v/>
      </c>
    </row>
    <row r="1073" spans="1:4" ht="12.75">
      <c r="A1073" t="s">
        <v>2015</v>
      </c>
      <c r="B1073">
        <v>40621</v>
      </c>
      <c r="C1073">
        <v>40621</v>
      </c>
      <c r="D1073" t="str">
        <f>_xlfn.IFERROR(IF(OR(VLOOKUP(PPUList[[#This Row],[AFC POR]],PUFList,1,FALSE),VLOOKUP(PPUList[[#This Row],[AFC POD]],PUFList,1,FALSE)),""),"Y")</f>
        <v/>
      </c>
    </row>
    <row r="1074" spans="1:4" ht="12.75">
      <c r="A1074" t="s">
        <v>2016</v>
      </c>
      <c r="B1074">
        <v>40621</v>
      </c>
      <c r="C1074">
        <v>40621</v>
      </c>
      <c r="D1074" t="str">
        <f>_xlfn.IFERROR(IF(OR(VLOOKUP(PPUList[[#This Row],[AFC POR]],PUFList,1,FALSE),VLOOKUP(PPUList[[#This Row],[AFC POD]],PUFList,1,FALSE)),""),"Y")</f>
        <v/>
      </c>
    </row>
    <row r="1075" spans="1:4" ht="12.75">
      <c r="A1075" t="s">
        <v>2017</v>
      </c>
      <c r="B1075">
        <v>46832</v>
      </c>
      <c r="C1075">
        <v>46832</v>
      </c>
      <c r="D1075" t="str">
        <f>_xlfn.IFERROR(IF(OR(VLOOKUP(PPUList[[#This Row],[AFC POR]],PUFList,1,FALSE),VLOOKUP(PPUList[[#This Row],[AFC POD]],PUFList,1,FALSE)),""),"Y")</f>
        <v/>
      </c>
    </row>
    <row r="1076" spans="1:4" ht="12.75">
      <c r="A1076" t="s">
        <v>2018</v>
      </c>
      <c r="B1076">
        <v>46832</v>
      </c>
      <c r="C1076">
        <v>46832</v>
      </c>
      <c r="D1076" t="str">
        <f>_xlfn.IFERROR(IF(OR(VLOOKUP(PPUList[[#This Row],[AFC POR]],PUFList,1,FALSE),VLOOKUP(PPUList[[#This Row],[AFC POD]],PUFList,1,FALSE)),""),"Y")</f>
        <v/>
      </c>
    </row>
    <row r="1077" spans="1:4" ht="12.75">
      <c r="A1077" t="s">
        <v>2019</v>
      </c>
      <c r="B1077">
        <v>45295</v>
      </c>
      <c r="C1077">
        <v>45295</v>
      </c>
      <c r="D1077" t="str">
        <f>_xlfn.IFERROR(IF(OR(VLOOKUP(PPUList[[#This Row],[AFC POR]],PUFList,1,FALSE),VLOOKUP(PPUList[[#This Row],[AFC POD]],PUFList,1,FALSE)),""),"Y")</f>
        <v/>
      </c>
    </row>
    <row r="1078" spans="1:4" ht="12.75">
      <c r="A1078" t="s">
        <v>2020</v>
      </c>
      <c r="B1078">
        <v>41402</v>
      </c>
      <c r="C1078">
        <v>41402</v>
      </c>
      <c r="D1078" t="str">
        <f>_xlfn.IFERROR(IF(OR(VLOOKUP(PPUList[[#This Row],[AFC POR]],PUFList,1,FALSE),VLOOKUP(PPUList[[#This Row],[AFC POD]],PUFList,1,FALSE)),""),"Y")</f>
        <v/>
      </c>
    </row>
    <row r="1079" spans="1:4" ht="12.75">
      <c r="A1079" t="s">
        <v>2021</v>
      </c>
      <c r="B1079">
        <v>41402</v>
      </c>
      <c r="C1079">
        <v>41402</v>
      </c>
      <c r="D1079" t="str">
        <f>_xlfn.IFERROR(IF(OR(VLOOKUP(PPUList[[#This Row],[AFC POR]],PUFList,1,FALSE),VLOOKUP(PPUList[[#This Row],[AFC POD]],PUFList,1,FALSE)),""),"Y")</f>
        <v/>
      </c>
    </row>
    <row r="1080" spans="1:4" ht="12.75">
      <c r="A1080" t="s">
        <v>2022</v>
      </c>
      <c r="B1080">
        <v>41402</v>
      </c>
      <c r="C1080">
        <v>41402</v>
      </c>
      <c r="D1080" t="str">
        <f>_xlfn.IFERROR(IF(OR(VLOOKUP(PPUList[[#This Row],[AFC POR]],PUFList,1,FALSE),VLOOKUP(PPUList[[#This Row],[AFC POD]],PUFList,1,FALSE)),""),"Y")</f>
        <v/>
      </c>
    </row>
    <row r="1081" spans="1:4" ht="12.75">
      <c r="A1081" t="s">
        <v>2023</v>
      </c>
      <c r="B1081">
        <v>48367</v>
      </c>
      <c r="C1081">
        <v>48367</v>
      </c>
      <c r="D1081" t="str">
        <f>_xlfn.IFERROR(IF(OR(VLOOKUP(PPUList[[#This Row],[AFC POR]],PUFList,1,FALSE),VLOOKUP(PPUList[[#This Row],[AFC POD]],PUFList,1,FALSE)),""),"Y")</f>
        <v/>
      </c>
    </row>
    <row r="1082" spans="1:4" ht="12.75">
      <c r="A1082" t="s">
        <v>2024</v>
      </c>
      <c r="B1082">
        <v>40633</v>
      </c>
      <c r="C1082">
        <v>40633</v>
      </c>
      <c r="D1082" t="str">
        <f>_xlfn.IFERROR(IF(OR(VLOOKUP(PPUList[[#This Row],[AFC POR]],PUFList,1,FALSE),VLOOKUP(PPUList[[#This Row],[AFC POD]],PUFList,1,FALSE)),""),"Y")</f>
        <v/>
      </c>
    </row>
    <row r="1083" spans="1:4" ht="12.75">
      <c r="A1083" t="s">
        <v>2025</v>
      </c>
      <c r="B1083">
        <v>46156</v>
      </c>
      <c r="C1083">
        <v>46156</v>
      </c>
      <c r="D1083" t="str">
        <f>_xlfn.IFERROR(IF(OR(VLOOKUP(PPUList[[#This Row],[AFC POR]],PUFList,1,FALSE),VLOOKUP(PPUList[[#This Row],[AFC POD]],PUFList,1,FALSE)),""),"Y")</f>
        <v/>
      </c>
    </row>
    <row r="1084" spans="1:4" ht="12.75">
      <c r="A1084" t="s">
        <v>2026</v>
      </c>
      <c r="B1084">
        <v>40621</v>
      </c>
      <c r="C1084">
        <v>40621</v>
      </c>
      <c r="D1084" t="str">
        <f>_xlfn.IFERROR(IF(OR(VLOOKUP(PPUList[[#This Row],[AFC POR]],PUFList,1,FALSE),VLOOKUP(PPUList[[#This Row],[AFC POD]],PUFList,1,FALSE)),""),"Y")</f>
        <v/>
      </c>
    </row>
    <row r="1085" spans="1:4" ht="12.75">
      <c r="A1085" t="s">
        <v>2027</v>
      </c>
      <c r="B1085">
        <v>40621</v>
      </c>
      <c r="C1085">
        <v>40621</v>
      </c>
      <c r="D1085" t="str">
        <f>_xlfn.IFERROR(IF(OR(VLOOKUP(PPUList[[#This Row],[AFC POR]],PUFList,1,FALSE),VLOOKUP(PPUList[[#This Row],[AFC POD]],PUFList,1,FALSE)),""),"Y")</f>
        <v/>
      </c>
    </row>
    <row r="1086" spans="1:4" ht="12.75">
      <c r="A1086" t="s">
        <v>2028</v>
      </c>
      <c r="B1086">
        <v>40621</v>
      </c>
      <c r="C1086">
        <v>40621</v>
      </c>
      <c r="D1086" t="str">
        <f>_xlfn.IFERROR(IF(OR(VLOOKUP(PPUList[[#This Row],[AFC POR]],PUFList,1,FALSE),VLOOKUP(PPUList[[#This Row],[AFC POD]],PUFList,1,FALSE)),""),"Y")</f>
        <v/>
      </c>
    </row>
    <row r="1087" spans="1:4" ht="12.75">
      <c r="A1087" t="s">
        <v>2029</v>
      </c>
      <c r="B1087">
        <v>40621</v>
      </c>
      <c r="C1087">
        <v>40621</v>
      </c>
      <c r="D1087" t="str">
        <f>_xlfn.IFERROR(IF(OR(VLOOKUP(PPUList[[#This Row],[AFC POR]],PUFList,1,FALSE),VLOOKUP(PPUList[[#This Row],[AFC POD]],PUFList,1,FALSE)),""),"Y")</f>
        <v/>
      </c>
    </row>
    <row r="1088" spans="1:4" ht="12.75">
      <c r="A1088" t="s">
        <v>2030</v>
      </c>
      <c r="B1088">
        <v>40621</v>
      </c>
      <c r="C1088">
        <v>40621</v>
      </c>
      <c r="D1088" t="str">
        <f>_xlfn.IFERROR(IF(OR(VLOOKUP(PPUList[[#This Row],[AFC POR]],PUFList,1,FALSE),VLOOKUP(PPUList[[#This Row],[AFC POD]],PUFList,1,FALSE)),""),"Y")</f>
        <v/>
      </c>
    </row>
    <row r="1089" spans="1:4" ht="12.75">
      <c r="A1089" t="s">
        <v>2031</v>
      </c>
      <c r="B1089">
        <v>40621</v>
      </c>
      <c r="C1089">
        <v>40621</v>
      </c>
      <c r="D1089" t="str">
        <f>_xlfn.IFERROR(IF(OR(VLOOKUP(PPUList[[#This Row],[AFC POR]],PUFList,1,FALSE),VLOOKUP(PPUList[[#This Row],[AFC POD]],PUFList,1,FALSE)),""),"Y")</f>
        <v/>
      </c>
    </row>
    <row r="1090" spans="1:4" ht="12.75">
      <c r="A1090" t="s">
        <v>2032</v>
      </c>
      <c r="B1090">
        <v>40621</v>
      </c>
      <c r="C1090">
        <v>40621</v>
      </c>
      <c r="D1090" t="str">
        <f>_xlfn.IFERROR(IF(OR(VLOOKUP(PPUList[[#This Row],[AFC POR]],PUFList,1,FALSE),VLOOKUP(PPUList[[#This Row],[AFC POD]],PUFList,1,FALSE)),""),"Y")</f>
        <v/>
      </c>
    </row>
    <row r="1091" spans="1:4" ht="12.75">
      <c r="A1091" t="s">
        <v>2033</v>
      </c>
      <c r="B1091">
        <v>40621</v>
      </c>
      <c r="C1091">
        <v>40621</v>
      </c>
      <c r="D1091" t="str">
        <f>_xlfn.IFERROR(IF(OR(VLOOKUP(PPUList[[#This Row],[AFC POR]],PUFList,1,FALSE),VLOOKUP(PPUList[[#This Row],[AFC POD]],PUFList,1,FALSE)),""),"Y")</f>
        <v/>
      </c>
    </row>
    <row r="1092" spans="1:4" ht="12.75">
      <c r="A1092" t="s">
        <v>2034</v>
      </c>
      <c r="B1092">
        <v>48369</v>
      </c>
      <c r="C1092">
        <v>48369</v>
      </c>
      <c r="D1092" t="str">
        <f>_xlfn.IFERROR(IF(OR(VLOOKUP(PPUList[[#This Row],[AFC POR]],PUFList,1,FALSE),VLOOKUP(PPUList[[#This Row],[AFC POD]],PUFList,1,FALSE)),""),"Y")</f>
        <v/>
      </c>
    </row>
    <row r="1093" spans="1:4" ht="12.75">
      <c r="A1093" t="s">
        <v>2035</v>
      </c>
      <c r="B1093">
        <v>40897</v>
      </c>
      <c r="C1093">
        <v>40897</v>
      </c>
      <c r="D1093" t="str">
        <f>_xlfn.IFERROR(IF(OR(VLOOKUP(PPUList[[#This Row],[AFC POR]],PUFList,1,FALSE),VLOOKUP(PPUList[[#This Row],[AFC POD]],PUFList,1,FALSE)),""),"Y")</f>
        <v/>
      </c>
    </row>
    <row r="1094" spans="1:4" ht="12.75">
      <c r="A1094" t="s">
        <v>2036</v>
      </c>
      <c r="B1094">
        <v>40899</v>
      </c>
      <c r="C1094">
        <v>40899</v>
      </c>
      <c r="D1094" t="str">
        <f>_xlfn.IFERROR(IF(OR(VLOOKUP(PPUList[[#This Row],[AFC POR]],PUFList,1,FALSE),VLOOKUP(PPUList[[#This Row],[AFC POD]],PUFList,1,FALSE)),""),"Y")</f>
        <v/>
      </c>
    </row>
    <row r="1095" spans="1:4" ht="12.75">
      <c r="A1095" t="s">
        <v>2037</v>
      </c>
      <c r="B1095">
        <v>40905</v>
      </c>
      <c r="C1095">
        <v>40905</v>
      </c>
      <c r="D1095" t="str">
        <f>_xlfn.IFERROR(IF(OR(VLOOKUP(PPUList[[#This Row],[AFC POR]],PUFList,1,FALSE),VLOOKUP(PPUList[[#This Row],[AFC POD]],PUFList,1,FALSE)),""),"Y")</f>
        <v/>
      </c>
    </row>
    <row r="1096" spans="1:4" ht="12.75">
      <c r="A1096" t="s">
        <v>2038</v>
      </c>
      <c r="B1096">
        <v>40903</v>
      </c>
      <c r="C1096">
        <v>40903</v>
      </c>
      <c r="D1096" t="str">
        <f>_xlfn.IFERROR(IF(OR(VLOOKUP(PPUList[[#This Row],[AFC POR]],PUFList,1,FALSE),VLOOKUP(PPUList[[#This Row],[AFC POD]],PUFList,1,FALSE)),""),"Y")</f>
        <v/>
      </c>
    </row>
    <row r="1097" spans="1:4" ht="12.75">
      <c r="A1097" t="s">
        <v>2039</v>
      </c>
      <c r="B1097">
        <v>40621</v>
      </c>
      <c r="C1097">
        <v>40621</v>
      </c>
      <c r="D1097" t="str">
        <f>_xlfn.IFERROR(IF(OR(VLOOKUP(PPUList[[#This Row],[AFC POR]],PUFList,1,FALSE),VLOOKUP(PPUList[[#This Row],[AFC POD]],PUFList,1,FALSE)),""),"Y")</f>
        <v/>
      </c>
    </row>
    <row r="1098" spans="1:4" ht="12.75">
      <c r="A1098" t="s">
        <v>2040</v>
      </c>
      <c r="B1098">
        <v>48375</v>
      </c>
      <c r="C1098">
        <v>48375</v>
      </c>
      <c r="D1098" t="str">
        <f>_xlfn.IFERROR(IF(OR(VLOOKUP(PPUList[[#This Row],[AFC POR]],PUFList,1,FALSE),VLOOKUP(PPUList[[#This Row],[AFC POD]],PUFList,1,FALSE)),""),"Y")</f>
        <v/>
      </c>
    </row>
    <row r="1099" spans="1:4" ht="12.75">
      <c r="A1099" t="s">
        <v>2041</v>
      </c>
      <c r="B1099">
        <v>40586</v>
      </c>
      <c r="C1099">
        <v>40586</v>
      </c>
      <c r="D1099" t="str">
        <f>_xlfn.IFERROR(IF(OR(VLOOKUP(PPUList[[#This Row],[AFC POR]],PUFList,1,FALSE),VLOOKUP(PPUList[[#This Row],[AFC POD]],PUFList,1,FALSE)),""),"Y")</f>
        <v/>
      </c>
    </row>
    <row r="1100" spans="1:4" ht="12.75">
      <c r="A1100" t="s">
        <v>2042</v>
      </c>
      <c r="B1100">
        <v>41286</v>
      </c>
      <c r="C1100">
        <v>41286</v>
      </c>
      <c r="D1100" t="str">
        <f>_xlfn.IFERROR(IF(OR(VLOOKUP(PPUList[[#This Row],[AFC POR]],PUFList,1,FALSE),VLOOKUP(PPUList[[#This Row],[AFC POD]],PUFList,1,FALSE)),""),"Y")</f>
        <v/>
      </c>
    </row>
    <row r="1101" spans="1:4" ht="12.75">
      <c r="A1101" t="s">
        <v>2043</v>
      </c>
      <c r="B1101">
        <v>40621</v>
      </c>
      <c r="C1101">
        <v>40621</v>
      </c>
      <c r="D1101" t="str">
        <f>_xlfn.IFERROR(IF(OR(VLOOKUP(PPUList[[#This Row],[AFC POR]],PUFList,1,FALSE),VLOOKUP(PPUList[[#This Row],[AFC POD]],PUFList,1,FALSE)),""),"Y")</f>
        <v/>
      </c>
    </row>
    <row r="1102" spans="1:4" ht="12.75">
      <c r="A1102" t="s">
        <v>2045</v>
      </c>
      <c r="B1102">
        <v>40919</v>
      </c>
      <c r="C1102">
        <v>40919</v>
      </c>
      <c r="D1102" t="str">
        <f>_xlfn.IFERROR(IF(OR(VLOOKUP(PPUList[[#This Row],[AFC POR]],PUFList,1,FALSE),VLOOKUP(PPUList[[#This Row],[AFC POD]],PUFList,1,FALSE)),""),"Y")</f>
        <v/>
      </c>
    </row>
    <row r="1103" spans="1:4" ht="12.75">
      <c r="A1103" t="s">
        <v>2046</v>
      </c>
      <c r="B1103">
        <v>40921</v>
      </c>
      <c r="C1103">
        <v>40921</v>
      </c>
      <c r="D1103" t="str">
        <f>_xlfn.IFERROR(IF(OR(VLOOKUP(PPUList[[#This Row],[AFC POR]],PUFList,1,FALSE),VLOOKUP(PPUList[[#This Row],[AFC POD]],PUFList,1,FALSE)),""),"Y")</f>
        <v/>
      </c>
    </row>
    <row r="1104" spans="1:4" ht="12.75">
      <c r="A1104" t="s">
        <v>2047</v>
      </c>
      <c r="B1104">
        <v>40921</v>
      </c>
      <c r="C1104">
        <v>40921</v>
      </c>
      <c r="D1104" t="str">
        <f>_xlfn.IFERROR(IF(OR(VLOOKUP(PPUList[[#This Row],[AFC POR]],PUFList,1,FALSE),VLOOKUP(PPUList[[#This Row],[AFC POD]],PUFList,1,FALSE)),""),"Y")</f>
        <v/>
      </c>
    </row>
    <row r="1105" spans="1:4" ht="12.75">
      <c r="A1105" t="s">
        <v>2048</v>
      </c>
      <c r="B1105">
        <v>40921</v>
      </c>
      <c r="C1105">
        <v>40921</v>
      </c>
      <c r="D1105" t="str">
        <f>_xlfn.IFERROR(IF(OR(VLOOKUP(PPUList[[#This Row],[AFC POR]],PUFList,1,FALSE),VLOOKUP(PPUList[[#This Row],[AFC POD]],PUFList,1,FALSE)),""),"Y")</f>
        <v/>
      </c>
    </row>
    <row r="1106" spans="1:4" ht="12.75">
      <c r="A1106" t="s">
        <v>2049</v>
      </c>
      <c r="B1106">
        <v>40925</v>
      </c>
      <c r="C1106">
        <v>40925</v>
      </c>
      <c r="D1106" t="str">
        <f>_xlfn.IFERROR(IF(OR(VLOOKUP(PPUList[[#This Row],[AFC POR]],PUFList,1,FALSE),VLOOKUP(PPUList[[#This Row],[AFC POD]],PUFList,1,FALSE)),""),"Y")</f>
        <v/>
      </c>
    </row>
    <row r="1107" spans="1:4" ht="12.75">
      <c r="A1107" t="s">
        <v>2050</v>
      </c>
      <c r="B1107">
        <v>40925</v>
      </c>
      <c r="C1107">
        <v>40925</v>
      </c>
      <c r="D1107" t="str">
        <f>_xlfn.IFERROR(IF(OR(VLOOKUP(PPUList[[#This Row],[AFC POR]],PUFList,1,FALSE),VLOOKUP(PPUList[[#This Row],[AFC POD]],PUFList,1,FALSE)),""),"Y")</f>
        <v/>
      </c>
    </row>
    <row r="1108" spans="1:4" ht="12.75">
      <c r="A1108" t="s">
        <v>2051</v>
      </c>
      <c r="B1108">
        <v>40921</v>
      </c>
      <c r="C1108">
        <v>40921</v>
      </c>
      <c r="D1108" t="str">
        <f>_xlfn.IFERROR(IF(OR(VLOOKUP(PPUList[[#This Row],[AFC POR]],PUFList,1,FALSE),VLOOKUP(PPUList[[#This Row],[AFC POD]],PUFList,1,FALSE)),""),"Y")</f>
        <v/>
      </c>
    </row>
    <row r="1109" spans="1:4" ht="12.75">
      <c r="A1109" t="s">
        <v>2052</v>
      </c>
      <c r="B1109">
        <v>40921</v>
      </c>
      <c r="C1109">
        <v>40921</v>
      </c>
      <c r="D1109" t="str">
        <f>_xlfn.IFERROR(IF(OR(VLOOKUP(PPUList[[#This Row],[AFC POR]],PUFList,1,FALSE),VLOOKUP(PPUList[[#This Row],[AFC POD]],PUFList,1,FALSE)),""),"Y")</f>
        <v/>
      </c>
    </row>
    <row r="1110" spans="1:4" ht="12.75">
      <c r="A1110" t="s">
        <v>2171</v>
      </c>
      <c r="B1110">
        <v>40921</v>
      </c>
      <c r="C1110">
        <v>40921</v>
      </c>
      <c r="D1110" t="str">
        <f>_xlfn.IFERROR(IF(OR(VLOOKUP(PPUList[[#This Row],[AFC POR]],PUFList,1,FALSE),VLOOKUP(PPUList[[#This Row],[AFC POD]],PUFList,1,FALSE)),""),"Y")</f>
        <v/>
      </c>
    </row>
    <row r="1111" spans="1:4" ht="12.75">
      <c r="A1111" t="s">
        <v>2172</v>
      </c>
      <c r="B1111">
        <v>40621</v>
      </c>
      <c r="C1111">
        <v>40621</v>
      </c>
      <c r="D1111" t="str">
        <f>_xlfn.IFERROR(IF(OR(VLOOKUP(PPUList[[#This Row],[AFC POR]],PUFList,1,FALSE),VLOOKUP(PPUList[[#This Row],[AFC POD]],PUFList,1,FALSE)),""),"Y")</f>
        <v/>
      </c>
    </row>
    <row r="1112" spans="1:4" ht="12.75">
      <c r="A1112" t="s">
        <v>2173</v>
      </c>
      <c r="B1112">
        <v>42300</v>
      </c>
      <c r="C1112">
        <v>42300</v>
      </c>
      <c r="D1112" t="str">
        <f>_xlfn.IFERROR(IF(OR(VLOOKUP(PPUList[[#This Row],[AFC POR]],PUFList,1,FALSE),VLOOKUP(PPUList[[#This Row],[AFC POD]],PUFList,1,FALSE)),""),"Y")</f>
        <v/>
      </c>
    </row>
    <row r="1113" spans="1:4" ht="12.75">
      <c r="A1113" t="s">
        <v>2174</v>
      </c>
      <c r="B1113">
        <v>40927</v>
      </c>
      <c r="C1113">
        <v>40927</v>
      </c>
      <c r="D1113" t="str">
        <f>_xlfn.IFERROR(IF(OR(VLOOKUP(PPUList[[#This Row],[AFC POR]],PUFList,1,FALSE),VLOOKUP(PPUList[[#This Row],[AFC POD]],PUFList,1,FALSE)),""),"Y")</f>
        <v/>
      </c>
    </row>
    <row r="1114" spans="1:4" ht="12.75">
      <c r="A1114" t="s">
        <v>2175</v>
      </c>
      <c r="B1114">
        <v>40929</v>
      </c>
      <c r="C1114">
        <v>40929</v>
      </c>
      <c r="D1114" t="str">
        <f>_xlfn.IFERROR(IF(OR(VLOOKUP(PPUList[[#This Row],[AFC POR]],PUFList,1,FALSE),VLOOKUP(PPUList[[#This Row],[AFC POD]],PUFList,1,FALSE)),""),"Y")</f>
        <v/>
      </c>
    </row>
    <row r="1115" spans="1:4" ht="12.75">
      <c r="A1115" t="s">
        <v>2176</v>
      </c>
      <c r="B1115">
        <v>47271</v>
      </c>
      <c r="C1115">
        <v>47271</v>
      </c>
      <c r="D1115" t="str">
        <f>_xlfn.IFERROR(IF(OR(VLOOKUP(PPUList[[#This Row],[AFC POR]],PUFList,1,FALSE),VLOOKUP(PPUList[[#This Row],[AFC POD]],PUFList,1,FALSE)),""),"Y")</f>
        <v/>
      </c>
    </row>
    <row r="1116" spans="1:4" ht="12.75">
      <c r="A1116" t="s">
        <v>2177</v>
      </c>
      <c r="B1116">
        <v>40608</v>
      </c>
      <c r="C1116">
        <v>40608</v>
      </c>
      <c r="D1116" t="str">
        <f>_xlfn.IFERROR(IF(OR(VLOOKUP(PPUList[[#This Row],[AFC POR]],PUFList,1,FALSE),VLOOKUP(PPUList[[#This Row],[AFC POD]],PUFList,1,FALSE)),""),"Y")</f>
        <v/>
      </c>
    </row>
    <row r="1117" spans="1:4" ht="12.75">
      <c r="A1117" t="s">
        <v>2178</v>
      </c>
      <c r="B1117">
        <v>40933</v>
      </c>
      <c r="C1117">
        <v>40933</v>
      </c>
      <c r="D1117" t="str">
        <f>_xlfn.IFERROR(IF(OR(VLOOKUP(PPUList[[#This Row],[AFC POR]],PUFList,1,FALSE),VLOOKUP(PPUList[[#This Row],[AFC POD]],PUFList,1,FALSE)),""),"Y")</f>
        <v/>
      </c>
    </row>
    <row r="1118" spans="1:4" ht="12.75">
      <c r="A1118" t="s">
        <v>2179</v>
      </c>
      <c r="B1118">
        <v>45475</v>
      </c>
      <c r="C1118">
        <v>45475</v>
      </c>
      <c r="D1118" t="str">
        <f>_xlfn.IFERROR(IF(OR(VLOOKUP(PPUList[[#This Row],[AFC POR]],PUFList,1,FALSE),VLOOKUP(PPUList[[#This Row],[AFC POD]],PUFList,1,FALSE)),""),"Y")</f>
        <v/>
      </c>
    </row>
    <row r="1119" spans="1:4" ht="12.75">
      <c r="A1119" t="s">
        <v>2180</v>
      </c>
      <c r="B1119">
        <v>45475</v>
      </c>
      <c r="C1119">
        <v>45475</v>
      </c>
      <c r="D1119" t="str">
        <f>_xlfn.IFERROR(IF(OR(VLOOKUP(PPUList[[#This Row],[AFC POR]],PUFList,1,FALSE),VLOOKUP(PPUList[[#This Row],[AFC POD]],PUFList,1,FALSE)),""),"Y")</f>
        <v/>
      </c>
    </row>
    <row r="1120" spans="1:4" ht="12.75">
      <c r="A1120" t="s">
        <v>2181</v>
      </c>
      <c r="B1120">
        <v>45475</v>
      </c>
      <c r="C1120">
        <v>45475</v>
      </c>
      <c r="D1120" t="str">
        <f>_xlfn.IFERROR(IF(OR(VLOOKUP(PPUList[[#This Row],[AFC POR]],PUFList,1,FALSE),VLOOKUP(PPUList[[#This Row],[AFC POD]],PUFList,1,FALSE)),""),"Y")</f>
        <v/>
      </c>
    </row>
    <row r="1121" spans="1:4" ht="12.75">
      <c r="A1121" t="s">
        <v>2182</v>
      </c>
      <c r="B1121">
        <v>45475</v>
      </c>
      <c r="C1121">
        <v>45475</v>
      </c>
      <c r="D1121" t="str">
        <f>_xlfn.IFERROR(IF(OR(VLOOKUP(PPUList[[#This Row],[AFC POR]],PUFList,1,FALSE),VLOOKUP(PPUList[[#This Row],[AFC POD]],PUFList,1,FALSE)),""),"Y")</f>
        <v/>
      </c>
    </row>
    <row r="1122" spans="1:4" ht="12.75">
      <c r="A1122" t="s">
        <v>2183</v>
      </c>
      <c r="B1122">
        <v>40943</v>
      </c>
      <c r="C1122">
        <v>40943</v>
      </c>
      <c r="D1122" t="str">
        <f>_xlfn.IFERROR(IF(OR(VLOOKUP(PPUList[[#This Row],[AFC POR]],PUFList,1,FALSE),VLOOKUP(PPUList[[#This Row],[AFC POD]],PUFList,1,FALSE)),""),"Y")</f>
        <v/>
      </c>
    </row>
    <row r="1123" spans="1:4" ht="12.75">
      <c r="A1123" t="s">
        <v>2184</v>
      </c>
      <c r="B1123">
        <v>40947</v>
      </c>
      <c r="C1123">
        <v>40947</v>
      </c>
      <c r="D1123" t="str">
        <f>_xlfn.IFERROR(IF(OR(VLOOKUP(PPUList[[#This Row],[AFC POR]],PUFList,1,FALSE),VLOOKUP(PPUList[[#This Row],[AFC POD]],PUFList,1,FALSE)),""),"Y")</f>
        <v/>
      </c>
    </row>
    <row r="1124" spans="1:4" ht="12.75">
      <c r="A1124" t="s">
        <v>2185</v>
      </c>
      <c r="B1124">
        <v>40947</v>
      </c>
      <c r="C1124">
        <v>40947</v>
      </c>
      <c r="D1124" t="str">
        <f>_xlfn.IFERROR(IF(OR(VLOOKUP(PPUList[[#This Row],[AFC POR]],PUFList,1,FALSE),VLOOKUP(PPUList[[#This Row],[AFC POD]],PUFList,1,FALSE)),""),"Y")</f>
        <v/>
      </c>
    </row>
    <row r="1125" spans="1:4" ht="12.75">
      <c r="A1125" t="s">
        <v>2186</v>
      </c>
      <c r="B1125">
        <v>40949</v>
      </c>
      <c r="C1125">
        <v>40949</v>
      </c>
      <c r="D1125" t="str">
        <f>_xlfn.IFERROR(IF(OR(VLOOKUP(PPUList[[#This Row],[AFC POR]],PUFList,1,FALSE),VLOOKUP(PPUList[[#This Row],[AFC POD]],PUFList,1,FALSE)),""),"Y")</f>
        <v/>
      </c>
    </row>
    <row r="1126" spans="1:4" ht="12.75">
      <c r="A1126" t="s">
        <v>2187</v>
      </c>
      <c r="B1126">
        <v>47341</v>
      </c>
      <c r="C1126">
        <v>47341</v>
      </c>
      <c r="D1126" t="str">
        <f>_xlfn.IFERROR(IF(OR(VLOOKUP(PPUList[[#This Row],[AFC POR]],PUFList,1,FALSE),VLOOKUP(PPUList[[#This Row],[AFC POD]],PUFList,1,FALSE)),""),"Y")</f>
        <v/>
      </c>
    </row>
    <row r="1127" spans="1:4" ht="12.75">
      <c r="A1127" t="s">
        <v>2188</v>
      </c>
      <c r="B1127">
        <v>40931</v>
      </c>
      <c r="C1127">
        <v>40931</v>
      </c>
      <c r="D1127" t="str">
        <f>_xlfn.IFERROR(IF(OR(VLOOKUP(PPUList[[#This Row],[AFC POR]],PUFList,1,FALSE),VLOOKUP(PPUList[[#This Row],[AFC POD]],PUFList,1,FALSE)),""),"Y")</f>
        <v/>
      </c>
    </row>
    <row r="1128" spans="1:4" ht="12.75">
      <c r="A1128" t="s">
        <v>2189</v>
      </c>
      <c r="B1128">
        <v>40955</v>
      </c>
      <c r="C1128">
        <v>40955</v>
      </c>
      <c r="D1128" t="str">
        <f>_xlfn.IFERROR(IF(OR(VLOOKUP(PPUList[[#This Row],[AFC POR]],PUFList,1,FALSE),VLOOKUP(PPUList[[#This Row],[AFC POD]],PUFList,1,FALSE)),""),"Y")</f>
        <v/>
      </c>
    </row>
    <row r="1129" spans="1:4" ht="12.75">
      <c r="A1129" t="s">
        <v>2190</v>
      </c>
      <c r="B1129">
        <v>43511</v>
      </c>
      <c r="C1129">
        <v>43511</v>
      </c>
      <c r="D1129" t="str">
        <f>_xlfn.IFERROR(IF(OR(VLOOKUP(PPUList[[#This Row],[AFC POR]],PUFList,1,FALSE),VLOOKUP(PPUList[[#This Row],[AFC POD]],PUFList,1,FALSE)),""),"Y")</f>
        <v/>
      </c>
    </row>
    <row r="1130" spans="1:4" ht="12.75">
      <c r="A1130" t="s">
        <v>2191</v>
      </c>
      <c r="B1130">
        <v>40959</v>
      </c>
      <c r="C1130">
        <v>40959</v>
      </c>
      <c r="D1130" t="str">
        <f>_xlfn.IFERROR(IF(OR(VLOOKUP(PPUList[[#This Row],[AFC POR]],PUFList,1,FALSE),VLOOKUP(PPUList[[#This Row],[AFC POD]],PUFList,1,FALSE)),""),"Y")</f>
        <v/>
      </c>
    </row>
    <row r="1131" spans="1:4" ht="12.75">
      <c r="A1131" t="s">
        <v>2192</v>
      </c>
      <c r="B1131">
        <v>40959</v>
      </c>
      <c r="C1131">
        <v>40959</v>
      </c>
      <c r="D1131" t="str">
        <f>_xlfn.IFERROR(IF(OR(VLOOKUP(PPUList[[#This Row],[AFC POR]],PUFList,1,FALSE),VLOOKUP(PPUList[[#This Row],[AFC POD]],PUFList,1,FALSE)),""),"Y")</f>
        <v/>
      </c>
    </row>
    <row r="1132" spans="1:4" ht="12.75">
      <c r="A1132" t="s">
        <v>2193</v>
      </c>
      <c r="B1132">
        <v>40959</v>
      </c>
      <c r="C1132">
        <v>40959</v>
      </c>
      <c r="D1132" t="str">
        <f>_xlfn.IFERROR(IF(OR(VLOOKUP(PPUList[[#This Row],[AFC POR]],PUFList,1,FALSE),VLOOKUP(PPUList[[#This Row],[AFC POD]],PUFList,1,FALSE)),""),"Y")</f>
        <v/>
      </c>
    </row>
    <row r="1133" spans="1:4" ht="12.75">
      <c r="A1133" t="s">
        <v>2194</v>
      </c>
      <c r="B1133">
        <v>40303</v>
      </c>
      <c r="C1133">
        <v>40303</v>
      </c>
      <c r="D1133" t="str">
        <f>_xlfn.IFERROR(IF(OR(VLOOKUP(PPUList[[#This Row],[AFC POR]],PUFList,1,FALSE),VLOOKUP(PPUList[[#This Row],[AFC POD]],PUFList,1,FALSE)),""),"Y")</f>
        <v/>
      </c>
    </row>
    <row r="1134" spans="1:4" ht="12.75">
      <c r="A1134" t="s">
        <v>2195</v>
      </c>
      <c r="B1134">
        <v>40689</v>
      </c>
      <c r="C1134">
        <v>40689</v>
      </c>
      <c r="D1134" t="str">
        <f>_xlfn.IFERROR(IF(OR(VLOOKUP(PPUList[[#This Row],[AFC POR]],PUFList,1,FALSE),VLOOKUP(PPUList[[#This Row],[AFC POD]],PUFList,1,FALSE)),""),"Y")</f>
        <v/>
      </c>
    </row>
    <row r="1135" spans="1:4" ht="12.75">
      <c r="A1135" t="s">
        <v>2196</v>
      </c>
      <c r="B1135">
        <v>42100</v>
      </c>
      <c r="C1135">
        <v>42100</v>
      </c>
      <c r="D1135" t="str">
        <f>_xlfn.IFERROR(IF(OR(VLOOKUP(PPUList[[#This Row],[AFC POR]],PUFList,1,FALSE),VLOOKUP(PPUList[[#This Row],[AFC POD]],PUFList,1,FALSE)),""),"Y")</f>
        <v/>
      </c>
    </row>
    <row r="1136" spans="1:4" ht="12.75">
      <c r="A1136" t="s">
        <v>2197</v>
      </c>
      <c r="B1136">
        <v>40103</v>
      </c>
      <c r="C1136">
        <v>40103</v>
      </c>
      <c r="D1136" t="str">
        <f>_xlfn.IFERROR(IF(OR(VLOOKUP(PPUList[[#This Row],[AFC POR]],PUFList,1,FALSE),VLOOKUP(PPUList[[#This Row],[AFC POD]],PUFList,1,FALSE)),""),"Y")</f>
        <v/>
      </c>
    </row>
    <row r="1137" spans="1:4" ht="12.75">
      <c r="A1137" t="s">
        <v>2198</v>
      </c>
      <c r="B1137">
        <v>40965</v>
      </c>
      <c r="C1137">
        <v>40965</v>
      </c>
      <c r="D1137" t="str">
        <f>_xlfn.IFERROR(IF(OR(VLOOKUP(PPUList[[#This Row],[AFC POR]],PUFList,1,FALSE),VLOOKUP(PPUList[[#This Row],[AFC POD]],PUFList,1,FALSE)),""),"Y")</f>
        <v/>
      </c>
    </row>
    <row r="1138" spans="1:4" ht="12.75">
      <c r="A1138" t="s">
        <v>2199</v>
      </c>
      <c r="B1138">
        <v>42052</v>
      </c>
      <c r="C1138">
        <v>42052</v>
      </c>
      <c r="D1138" t="str">
        <f>_xlfn.IFERROR(IF(OR(VLOOKUP(PPUList[[#This Row],[AFC POR]],PUFList,1,FALSE),VLOOKUP(PPUList[[#This Row],[AFC POD]],PUFList,1,FALSE)),""),"Y")</f>
        <v/>
      </c>
    </row>
    <row r="1139" spans="1:4" ht="12.75">
      <c r="A1139" t="s">
        <v>2200</v>
      </c>
      <c r="B1139">
        <v>40433</v>
      </c>
      <c r="C1139">
        <v>40433</v>
      </c>
      <c r="D1139" t="str">
        <f>_xlfn.IFERROR(IF(OR(VLOOKUP(PPUList[[#This Row],[AFC POR]],PUFList,1,FALSE),VLOOKUP(PPUList[[#This Row],[AFC POD]],PUFList,1,FALSE)),""),"Y")</f>
        <v/>
      </c>
    </row>
    <row r="1140" spans="1:4" ht="12.75">
      <c r="A1140" t="s">
        <v>2201</v>
      </c>
      <c r="B1140">
        <v>44896</v>
      </c>
      <c r="C1140">
        <v>44896</v>
      </c>
      <c r="D1140" t="str">
        <f>_xlfn.IFERROR(IF(OR(VLOOKUP(PPUList[[#This Row],[AFC POR]],PUFList,1,FALSE),VLOOKUP(PPUList[[#This Row],[AFC POD]],PUFList,1,FALSE)),""),"Y")</f>
        <v/>
      </c>
    </row>
    <row r="1141" spans="1:4" ht="12.75">
      <c r="A1141" t="s">
        <v>2202</v>
      </c>
      <c r="B1141">
        <v>40968</v>
      </c>
      <c r="C1141">
        <v>40968</v>
      </c>
      <c r="D1141" t="str">
        <f>_xlfn.IFERROR(IF(OR(VLOOKUP(PPUList[[#This Row],[AFC POR]],PUFList,1,FALSE),VLOOKUP(PPUList[[#This Row],[AFC POD]],PUFList,1,FALSE)),""),"Y")</f>
        <v/>
      </c>
    </row>
    <row r="1142" spans="1:4" ht="12.75">
      <c r="A1142" t="s">
        <v>2203</v>
      </c>
      <c r="B1142">
        <v>40969</v>
      </c>
      <c r="C1142">
        <v>40969</v>
      </c>
      <c r="D1142" t="str">
        <f>_xlfn.IFERROR(IF(OR(VLOOKUP(PPUList[[#This Row],[AFC POR]],PUFList,1,FALSE),VLOOKUP(PPUList[[#This Row],[AFC POD]],PUFList,1,FALSE)),""),"Y")</f>
        <v/>
      </c>
    </row>
    <row r="1143" spans="1:4" ht="12.75">
      <c r="A1143" t="s">
        <v>2204</v>
      </c>
      <c r="B1143">
        <v>40613</v>
      </c>
      <c r="C1143">
        <v>40613</v>
      </c>
      <c r="D1143" t="str">
        <f>_xlfn.IFERROR(IF(OR(VLOOKUP(PPUList[[#This Row],[AFC POR]],PUFList,1,FALSE),VLOOKUP(PPUList[[#This Row],[AFC POD]],PUFList,1,FALSE)),""),"Y")</f>
        <v/>
      </c>
    </row>
    <row r="1144" spans="1:4" ht="12.75">
      <c r="A1144" t="s">
        <v>2205</v>
      </c>
      <c r="B1144">
        <v>40343</v>
      </c>
      <c r="C1144">
        <v>40343</v>
      </c>
      <c r="D1144" t="str">
        <f>_xlfn.IFERROR(IF(OR(VLOOKUP(PPUList[[#This Row],[AFC POR]],PUFList,1,FALSE),VLOOKUP(PPUList[[#This Row],[AFC POD]],PUFList,1,FALSE)),""),"Y")</f>
        <v/>
      </c>
    </row>
    <row r="1145" spans="1:4" ht="12.75">
      <c r="A1145" t="s">
        <v>2206</v>
      </c>
      <c r="B1145">
        <v>40343</v>
      </c>
      <c r="C1145">
        <v>40343</v>
      </c>
      <c r="D1145" t="str">
        <f>_xlfn.IFERROR(IF(OR(VLOOKUP(PPUList[[#This Row],[AFC POR]],PUFList,1,FALSE),VLOOKUP(PPUList[[#This Row],[AFC POD]],PUFList,1,FALSE)),""),"Y")</f>
        <v/>
      </c>
    </row>
    <row r="1146" spans="1:4" ht="12.75">
      <c r="A1146" t="s">
        <v>2207</v>
      </c>
      <c r="B1146">
        <v>47023</v>
      </c>
      <c r="C1146">
        <v>47023</v>
      </c>
      <c r="D1146" t="str">
        <f>_xlfn.IFERROR(IF(OR(VLOOKUP(PPUList[[#This Row],[AFC POR]],PUFList,1,FALSE),VLOOKUP(PPUList[[#This Row],[AFC POD]],PUFList,1,FALSE)),""),"Y")</f>
        <v/>
      </c>
    </row>
    <row r="1147" spans="1:4" ht="12.75">
      <c r="A1147" t="s">
        <v>2208</v>
      </c>
      <c r="B1147">
        <v>47031</v>
      </c>
      <c r="C1147">
        <v>47031</v>
      </c>
      <c r="D1147" t="str">
        <f>_xlfn.IFERROR(IF(OR(VLOOKUP(PPUList[[#This Row],[AFC POR]],PUFList,1,FALSE),VLOOKUP(PPUList[[#This Row],[AFC POD]],PUFList,1,FALSE)),""),"Y")</f>
        <v/>
      </c>
    </row>
    <row r="1148" spans="1:4" ht="12.75">
      <c r="A1148" t="s">
        <v>2209</v>
      </c>
      <c r="B1148">
        <v>47031</v>
      </c>
      <c r="C1148">
        <v>47031</v>
      </c>
      <c r="D1148" t="str">
        <f>_xlfn.IFERROR(IF(OR(VLOOKUP(PPUList[[#This Row],[AFC POR]],PUFList,1,FALSE),VLOOKUP(PPUList[[#This Row],[AFC POD]],PUFList,1,FALSE)),""),"Y")</f>
        <v/>
      </c>
    </row>
    <row r="1149" spans="1:4" ht="12.75">
      <c r="A1149" t="s">
        <v>2210</v>
      </c>
      <c r="B1149">
        <v>40979</v>
      </c>
      <c r="C1149">
        <v>40979</v>
      </c>
      <c r="D1149" t="str">
        <f>_xlfn.IFERROR(IF(OR(VLOOKUP(PPUList[[#This Row],[AFC POR]],PUFList,1,FALSE),VLOOKUP(PPUList[[#This Row],[AFC POD]],PUFList,1,FALSE)),""),"Y")</f>
        <v/>
      </c>
    </row>
    <row r="1150" spans="1:4" ht="12.75">
      <c r="A1150" t="s">
        <v>2211</v>
      </c>
      <c r="B1150">
        <v>40843</v>
      </c>
      <c r="C1150">
        <v>40843</v>
      </c>
      <c r="D1150" t="str">
        <f>_xlfn.IFERROR(IF(OR(VLOOKUP(PPUList[[#This Row],[AFC POR]],PUFList,1,FALSE),VLOOKUP(PPUList[[#This Row],[AFC POD]],PUFList,1,FALSE)),""),"Y")</f>
        <v/>
      </c>
    </row>
    <row r="1151" spans="1:4" ht="12.75">
      <c r="A1151" t="s">
        <v>2212</v>
      </c>
      <c r="B1151">
        <v>40457</v>
      </c>
      <c r="C1151">
        <v>40457</v>
      </c>
      <c r="D1151" t="str">
        <f>_xlfn.IFERROR(IF(OR(VLOOKUP(PPUList[[#This Row],[AFC POR]],PUFList,1,FALSE),VLOOKUP(PPUList[[#This Row],[AFC POD]],PUFList,1,FALSE)),""),"Y")</f>
        <v/>
      </c>
    </row>
    <row r="1152" spans="1:4" ht="12.75">
      <c r="A1152" t="s">
        <v>2213</v>
      </c>
      <c r="B1152">
        <v>40457</v>
      </c>
      <c r="C1152">
        <v>40457</v>
      </c>
      <c r="D1152" t="str">
        <f>_xlfn.IFERROR(IF(OR(VLOOKUP(PPUList[[#This Row],[AFC POR]],PUFList,1,FALSE),VLOOKUP(PPUList[[#This Row],[AFC POD]],PUFList,1,FALSE)),""),"Y")</f>
        <v/>
      </c>
    </row>
    <row r="1153" spans="1:4" ht="12.75">
      <c r="A1153" t="s">
        <v>2214</v>
      </c>
      <c r="B1153">
        <v>40985</v>
      </c>
      <c r="C1153">
        <v>40985</v>
      </c>
      <c r="D1153" t="str">
        <f>_xlfn.IFERROR(IF(OR(VLOOKUP(PPUList[[#This Row],[AFC POR]],PUFList,1,FALSE),VLOOKUP(PPUList[[#This Row],[AFC POD]],PUFList,1,FALSE)),""),"Y")</f>
        <v/>
      </c>
    </row>
    <row r="1154" spans="1:4" ht="12.75">
      <c r="A1154" t="s">
        <v>2215</v>
      </c>
      <c r="B1154">
        <v>40457</v>
      </c>
      <c r="C1154">
        <v>40457</v>
      </c>
      <c r="D1154" t="str">
        <f>_xlfn.IFERROR(IF(OR(VLOOKUP(PPUList[[#This Row],[AFC POR]],PUFList,1,FALSE),VLOOKUP(PPUList[[#This Row],[AFC POD]],PUFList,1,FALSE)),""),"Y")</f>
        <v/>
      </c>
    </row>
    <row r="1155" spans="1:4" ht="12.75">
      <c r="A1155" t="s">
        <v>2216</v>
      </c>
      <c r="B1155">
        <v>47047</v>
      </c>
      <c r="C1155">
        <v>47047</v>
      </c>
      <c r="D1155" t="str">
        <f>_xlfn.IFERROR(IF(OR(VLOOKUP(PPUList[[#This Row],[AFC POR]],PUFList,1,FALSE),VLOOKUP(PPUList[[#This Row],[AFC POD]],PUFList,1,FALSE)),""),"Y")</f>
        <v/>
      </c>
    </row>
    <row r="1156" spans="1:4" ht="12.75">
      <c r="A1156" t="s">
        <v>2217</v>
      </c>
      <c r="B1156">
        <v>40139</v>
      </c>
      <c r="C1156">
        <v>40139</v>
      </c>
      <c r="D1156" t="str">
        <f>_xlfn.IFERROR(IF(OR(VLOOKUP(PPUList[[#This Row],[AFC POR]],PUFList,1,FALSE),VLOOKUP(PPUList[[#This Row],[AFC POD]],PUFList,1,FALSE)),""),"Y")</f>
        <v/>
      </c>
    </row>
    <row r="1157" spans="1:4" ht="12.75">
      <c r="A1157" t="s">
        <v>2218</v>
      </c>
      <c r="B1157">
        <v>40139</v>
      </c>
      <c r="C1157">
        <v>40139</v>
      </c>
      <c r="D1157" t="str">
        <f>_xlfn.IFERROR(IF(OR(VLOOKUP(PPUList[[#This Row],[AFC POR]],PUFList,1,FALSE),VLOOKUP(PPUList[[#This Row],[AFC POD]],PUFList,1,FALSE)),""),"Y")</f>
        <v/>
      </c>
    </row>
    <row r="1158" spans="1:4" ht="12.75">
      <c r="A1158" t="s">
        <v>2219</v>
      </c>
      <c r="B1158">
        <v>47226</v>
      </c>
      <c r="C1158">
        <v>47226</v>
      </c>
      <c r="D1158" t="str">
        <f>_xlfn.IFERROR(IF(OR(VLOOKUP(PPUList[[#This Row],[AFC POR]],PUFList,1,FALSE),VLOOKUP(PPUList[[#This Row],[AFC POD]],PUFList,1,FALSE)),""),"Y")</f>
        <v/>
      </c>
    </row>
    <row r="1159" spans="1:4" ht="12.75">
      <c r="A1159" t="s">
        <v>2220</v>
      </c>
      <c r="B1159">
        <v>40989</v>
      </c>
      <c r="C1159">
        <v>40989</v>
      </c>
      <c r="D1159" t="str">
        <f>_xlfn.IFERROR(IF(OR(VLOOKUP(PPUList[[#This Row],[AFC POR]],PUFList,1,FALSE),VLOOKUP(PPUList[[#This Row],[AFC POD]],PUFList,1,FALSE)),""),"Y")</f>
        <v/>
      </c>
    </row>
    <row r="1160" spans="1:4" ht="12.75">
      <c r="A1160" t="s">
        <v>2221</v>
      </c>
      <c r="B1160">
        <v>47849</v>
      </c>
      <c r="C1160">
        <v>47849</v>
      </c>
      <c r="D1160" t="str">
        <f>_xlfn.IFERROR(IF(OR(VLOOKUP(PPUList[[#This Row],[AFC POR]],PUFList,1,FALSE),VLOOKUP(PPUList[[#This Row],[AFC POD]],PUFList,1,FALSE)),""),"Y")</f>
        <v/>
      </c>
    </row>
    <row r="1161" spans="1:4" ht="12.75">
      <c r="A1161" t="s">
        <v>2222</v>
      </c>
      <c r="B1161">
        <v>47394</v>
      </c>
      <c r="C1161">
        <v>47394</v>
      </c>
      <c r="D1161" t="str">
        <f>_xlfn.IFERROR(IF(OR(VLOOKUP(PPUList[[#This Row],[AFC POR]],PUFList,1,FALSE),VLOOKUP(PPUList[[#This Row],[AFC POD]],PUFList,1,FALSE)),""),"Y")</f>
        <v/>
      </c>
    </row>
    <row r="1162" spans="1:4" ht="12.75">
      <c r="A1162" t="s">
        <v>2223</v>
      </c>
      <c r="B1162">
        <v>43046</v>
      </c>
      <c r="C1162">
        <v>43046</v>
      </c>
      <c r="D1162" t="str">
        <f>_xlfn.IFERROR(IF(OR(VLOOKUP(PPUList[[#This Row],[AFC POR]],PUFList,1,FALSE),VLOOKUP(PPUList[[#This Row],[AFC POD]],PUFList,1,FALSE)),""),"Y")</f>
        <v/>
      </c>
    </row>
    <row r="1163" spans="1:4" ht="12.75">
      <c r="A1163" t="s">
        <v>2224</v>
      </c>
      <c r="B1163">
        <v>40989</v>
      </c>
      <c r="C1163">
        <v>40989</v>
      </c>
      <c r="D1163" t="str">
        <f>_xlfn.IFERROR(IF(OR(VLOOKUP(PPUList[[#This Row],[AFC POR]],PUFList,1,FALSE),VLOOKUP(PPUList[[#This Row],[AFC POD]],PUFList,1,FALSE)),""),"Y")</f>
        <v/>
      </c>
    </row>
    <row r="1164" spans="1:4" ht="12.75">
      <c r="A1164" t="s">
        <v>2225</v>
      </c>
      <c r="B1164">
        <v>40989</v>
      </c>
      <c r="C1164">
        <v>40989</v>
      </c>
      <c r="D1164" t="str">
        <f>_xlfn.IFERROR(IF(OR(VLOOKUP(PPUList[[#This Row],[AFC POR]],PUFList,1,FALSE),VLOOKUP(PPUList[[#This Row],[AFC POD]],PUFList,1,FALSE)),""),"Y")</f>
        <v/>
      </c>
    </row>
    <row r="1165" spans="1:4" ht="12.75">
      <c r="A1165" t="s">
        <v>2226</v>
      </c>
      <c r="B1165">
        <v>40989</v>
      </c>
      <c r="C1165">
        <v>40989</v>
      </c>
      <c r="D1165" t="str">
        <f>_xlfn.IFERROR(IF(OR(VLOOKUP(PPUList[[#This Row],[AFC POR]],PUFList,1,FALSE),VLOOKUP(PPUList[[#This Row],[AFC POD]],PUFList,1,FALSE)),""),"Y")</f>
        <v/>
      </c>
    </row>
    <row r="1166" spans="1:4" ht="12.75">
      <c r="A1166" t="s">
        <v>2227</v>
      </c>
      <c r="B1166">
        <v>40989</v>
      </c>
      <c r="C1166">
        <v>40989</v>
      </c>
      <c r="D1166" t="str">
        <f>_xlfn.IFERROR(IF(OR(VLOOKUP(PPUList[[#This Row],[AFC POR]],PUFList,1,FALSE),VLOOKUP(PPUList[[#This Row],[AFC POD]],PUFList,1,FALSE)),""),"Y")</f>
        <v/>
      </c>
    </row>
    <row r="1167" spans="1:4" ht="12.75">
      <c r="A1167" t="s">
        <v>2228</v>
      </c>
      <c r="B1167">
        <v>40989</v>
      </c>
      <c r="C1167">
        <v>40989</v>
      </c>
      <c r="D1167" t="str">
        <f>_xlfn.IFERROR(IF(OR(VLOOKUP(PPUList[[#This Row],[AFC POR]],PUFList,1,FALSE),VLOOKUP(PPUList[[#This Row],[AFC POD]],PUFList,1,FALSE)),""),"Y")</f>
        <v/>
      </c>
    </row>
    <row r="1168" spans="1:4" ht="12.75">
      <c r="A1168" t="s">
        <v>2229</v>
      </c>
      <c r="B1168">
        <v>41298</v>
      </c>
      <c r="C1168">
        <v>41298</v>
      </c>
      <c r="D1168" t="str">
        <f>_xlfn.IFERROR(IF(OR(VLOOKUP(PPUList[[#This Row],[AFC POR]],PUFList,1,FALSE),VLOOKUP(PPUList[[#This Row],[AFC POD]],PUFList,1,FALSE)),""),"Y")</f>
        <v/>
      </c>
    </row>
    <row r="1169" spans="1:4" ht="12.75">
      <c r="A1169" t="s">
        <v>2230</v>
      </c>
      <c r="B1169">
        <v>41299</v>
      </c>
      <c r="C1169">
        <v>41299</v>
      </c>
      <c r="D1169" t="str">
        <f>_xlfn.IFERROR(IF(OR(VLOOKUP(PPUList[[#This Row],[AFC POR]],PUFList,1,FALSE),VLOOKUP(PPUList[[#This Row],[AFC POD]],PUFList,1,FALSE)),""),"Y")</f>
        <v/>
      </c>
    </row>
    <row r="1170" spans="1:4" ht="12.75">
      <c r="A1170" t="s">
        <v>2231</v>
      </c>
      <c r="B1170">
        <v>41043</v>
      </c>
      <c r="C1170">
        <v>41043</v>
      </c>
      <c r="D1170" t="str">
        <f>_xlfn.IFERROR(IF(OR(VLOOKUP(PPUList[[#This Row],[AFC POR]],PUFList,1,FALSE),VLOOKUP(PPUList[[#This Row],[AFC POD]],PUFList,1,FALSE)),""),"Y")</f>
        <v/>
      </c>
    </row>
    <row r="1171" spans="1:4" ht="12.75">
      <c r="A1171" t="s">
        <v>2232</v>
      </c>
      <c r="B1171">
        <v>40621</v>
      </c>
      <c r="C1171">
        <v>40621</v>
      </c>
      <c r="D1171" t="str">
        <f>_xlfn.IFERROR(IF(OR(VLOOKUP(PPUList[[#This Row],[AFC POR]],PUFList,1,FALSE),VLOOKUP(PPUList[[#This Row],[AFC POD]],PUFList,1,FALSE)),""),"Y")</f>
        <v/>
      </c>
    </row>
    <row r="1172" spans="1:4" ht="12.75">
      <c r="A1172" t="s">
        <v>2233</v>
      </c>
      <c r="B1172">
        <v>45685</v>
      </c>
      <c r="C1172">
        <v>45685</v>
      </c>
      <c r="D1172" t="str">
        <f>_xlfn.IFERROR(IF(OR(VLOOKUP(PPUList[[#This Row],[AFC POR]],PUFList,1,FALSE),VLOOKUP(PPUList[[#This Row],[AFC POD]],PUFList,1,FALSE)),""),"Y")</f>
        <v/>
      </c>
    </row>
    <row r="1173" spans="1:4" ht="12.75">
      <c r="A1173" t="s">
        <v>2234</v>
      </c>
      <c r="B1173">
        <v>41328</v>
      </c>
      <c r="C1173">
        <v>41328</v>
      </c>
      <c r="D1173" t="str">
        <f>_xlfn.IFERROR(IF(OR(VLOOKUP(PPUList[[#This Row],[AFC POR]],PUFList,1,FALSE),VLOOKUP(PPUList[[#This Row],[AFC POD]],PUFList,1,FALSE)),""),"Y")</f>
        <v/>
      </c>
    </row>
    <row r="1174" spans="1:4" ht="12.75">
      <c r="A1174" t="s">
        <v>2235</v>
      </c>
      <c r="B1174">
        <v>40988</v>
      </c>
      <c r="C1174">
        <v>40988</v>
      </c>
      <c r="D1174" t="str">
        <f>_xlfn.IFERROR(IF(OR(VLOOKUP(PPUList[[#This Row],[AFC POR]],PUFList,1,FALSE),VLOOKUP(PPUList[[#This Row],[AFC POD]],PUFList,1,FALSE)),""),"Y")</f>
        <v/>
      </c>
    </row>
    <row r="1175" spans="1:4" ht="12.75">
      <c r="A1175" t="s">
        <v>2236</v>
      </c>
      <c r="B1175">
        <v>40988</v>
      </c>
      <c r="C1175">
        <v>40988</v>
      </c>
      <c r="D1175" t="str">
        <f>_xlfn.IFERROR(IF(OR(VLOOKUP(PPUList[[#This Row],[AFC POR]],PUFList,1,FALSE),VLOOKUP(PPUList[[#This Row],[AFC POD]],PUFList,1,FALSE)),""),"Y")</f>
        <v/>
      </c>
    </row>
    <row r="1176" spans="1:4" ht="12.75">
      <c r="A1176" t="s">
        <v>2237</v>
      </c>
      <c r="B1176">
        <v>41012</v>
      </c>
      <c r="C1176">
        <v>41012</v>
      </c>
      <c r="D1176" t="str">
        <f>_xlfn.IFERROR(IF(OR(VLOOKUP(PPUList[[#This Row],[AFC POR]],PUFList,1,FALSE),VLOOKUP(PPUList[[#This Row],[AFC POD]],PUFList,1,FALSE)),""),"Y")</f>
        <v/>
      </c>
    </row>
    <row r="1177" spans="1:4" ht="12.75">
      <c r="A1177" t="s">
        <v>2238</v>
      </c>
      <c r="B1177">
        <v>41006</v>
      </c>
      <c r="C1177">
        <v>41006</v>
      </c>
      <c r="D1177" t="str">
        <f>_xlfn.IFERROR(IF(OR(VLOOKUP(PPUList[[#This Row],[AFC POR]],PUFList,1,FALSE),VLOOKUP(PPUList[[#This Row],[AFC POD]],PUFList,1,FALSE)),""),"Y")</f>
        <v/>
      </c>
    </row>
    <row r="1178" spans="1:4" ht="12.75">
      <c r="A1178" t="s">
        <v>2239</v>
      </c>
      <c r="B1178">
        <v>40481</v>
      </c>
      <c r="C1178">
        <v>40481</v>
      </c>
      <c r="D1178" t="str">
        <f>_xlfn.IFERROR(IF(OR(VLOOKUP(PPUList[[#This Row],[AFC POR]],PUFList,1,FALSE),VLOOKUP(PPUList[[#This Row],[AFC POD]],PUFList,1,FALSE)),""),"Y")</f>
        <v/>
      </c>
    </row>
    <row r="1179" spans="1:4" ht="12.75">
      <c r="A1179" t="s">
        <v>2240</v>
      </c>
      <c r="B1179">
        <v>41009</v>
      </c>
      <c r="C1179">
        <v>41009</v>
      </c>
      <c r="D1179" t="str">
        <f>_xlfn.IFERROR(IF(OR(VLOOKUP(PPUList[[#This Row],[AFC POR]],PUFList,1,FALSE),VLOOKUP(PPUList[[#This Row],[AFC POD]],PUFList,1,FALSE)),""),"Y")</f>
        <v/>
      </c>
    </row>
    <row r="1180" spans="1:4" ht="12.75">
      <c r="A1180" t="s">
        <v>2241</v>
      </c>
      <c r="B1180">
        <v>40621</v>
      </c>
      <c r="C1180">
        <v>40621</v>
      </c>
      <c r="D1180" t="str">
        <f>_xlfn.IFERROR(IF(OR(VLOOKUP(PPUList[[#This Row],[AFC POR]],PUFList,1,FALSE),VLOOKUP(PPUList[[#This Row],[AFC POD]],PUFList,1,FALSE)),""),"Y")</f>
        <v/>
      </c>
    </row>
    <row r="1181" spans="1:4" ht="12.75">
      <c r="A1181" t="s">
        <v>2242</v>
      </c>
      <c r="B1181">
        <v>40903</v>
      </c>
      <c r="C1181">
        <v>40903</v>
      </c>
      <c r="D1181" t="str">
        <f>_xlfn.IFERROR(IF(OR(VLOOKUP(PPUList[[#This Row],[AFC POR]],PUFList,1,FALSE),VLOOKUP(PPUList[[#This Row],[AFC POD]],PUFList,1,FALSE)),""),"Y")</f>
        <v/>
      </c>
    </row>
    <row r="1182" spans="1:4" ht="12.75">
      <c r="A1182" t="s">
        <v>2243</v>
      </c>
      <c r="B1182">
        <v>40551</v>
      </c>
      <c r="C1182">
        <v>40551</v>
      </c>
      <c r="D1182" t="str">
        <f>_xlfn.IFERROR(IF(OR(VLOOKUP(PPUList[[#This Row],[AFC POR]],PUFList,1,FALSE),VLOOKUP(PPUList[[#This Row],[AFC POD]],PUFList,1,FALSE)),""),"Y")</f>
        <v/>
      </c>
    </row>
    <row r="1183" spans="1:4" ht="12.75">
      <c r="A1183" t="s">
        <v>2244</v>
      </c>
      <c r="B1183">
        <v>47217</v>
      </c>
      <c r="C1183">
        <v>47217</v>
      </c>
      <c r="D1183" t="str">
        <f>_xlfn.IFERROR(IF(OR(VLOOKUP(PPUList[[#This Row],[AFC POR]],PUFList,1,FALSE),VLOOKUP(PPUList[[#This Row],[AFC POD]],PUFList,1,FALSE)),""),"Y")</f>
        <v/>
      </c>
    </row>
    <row r="1184" spans="1:4" ht="12.75">
      <c r="A1184" t="s">
        <v>2245</v>
      </c>
      <c r="B1184">
        <v>40457</v>
      </c>
      <c r="C1184">
        <v>40457</v>
      </c>
      <c r="D1184" t="str">
        <f>_xlfn.IFERROR(IF(OR(VLOOKUP(PPUList[[#This Row],[AFC POR]],PUFList,1,FALSE),VLOOKUP(PPUList[[#This Row],[AFC POD]],PUFList,1,FALSE)),""),"Y")</f>
        <v/>
      </c>
    </row>
    <row r="1185" spans="1:4" ht="12.75">
      <c r="A1185" t="s">
        <v>2246</v>
      </c>
      <c r="B1185">
        <v>47292</v>
      </c>
      <c r="C1185">
        <v>47292</v>
      </c>
      <c r="D1185" t="str">
        <f>_xlfn.IFERROR(IF(OR(VLOOKUP(PPUList[[#This Row],[AFC POR]],PUFList,1,FALSE),VLOOKUP(PPUList[[#This Row],[AFC POD]],PUFList,1,FALSE)),""),"Y")</f>
        <v/>
      </c>
    </row>
    <row r="1186" spans="1:4" ht="12.75">
      <c r="A1186" t="s">
        <v>2247</v>
      </c>
      <c r="B1186">
        <v>40071</v>
      </c>
      <c r="C1186">
        <v>40071</v>
      </c>
      <c r="D1186" t="str">
        <f>_xlfn.IFERROR(IF(OR(VLOOKUP(PPUList[[#This Row],[AFC POR]],PUFList,1,FALSE),VLOOKUP(PPUList[[#This Row],[AFC POD]],PUFList,1,FALSE)),""),"Y")</f>
        <v/>
      </c>
    </row>
    <row r="1187" spans="1:4" ht="12.75">
      <c r="A1187" t="s">
        <v>2248</v>
      </c>
      <c r="B1187">
        <v>40621</v>
      </c>
      <c r="C1187">
        <v>40621</v>
      </c>
      <c r="D1187" t="str">
        <f>_xlfn.IFERROR(IF(OR(VLOOKUP(PPUList[[#This Row],[AFC POR]],PUFList,1,FALSE),VLOOKUP(PPUList[[#This Row],[AFC POD]],PUFList,1,FALSE)),""),"Y")</f>
        <v/>
      </c>
    </row>
    <row r="1188" spans="1:4" ht="12.75">
      <c r="A1188" t="s">
        <v>2249</v>
      </c>
      <c r="B1188">
        <v>40547</v>
      </c>
      <c r="C1188">
        <v>40547</v>
      </c>
      <c r="D1188" t="str">
        <f>_xlfn.IFERROR(IF(OR(VLOOKUP(PPUList[[#This Row],[AFC POR]],PUFList,1,FALSE),VLOOKUP(PPUList[[#This Row],[AFC POD]],PUFList,1,FALSE)),""),"Y")</f>
        <v/>
      </c>
    </row>
    <row r="1189" spans="1:4" ht="12.75">
      <c r="A1189" t="s">
        <v>2250</v>
      </c>
      <c r="B1189">
        <v>47578</v>
      </c>
      <c r="C1189">
        <v>47578</v>
      </c>
      <c r="D1189" t="str">
        <f>_xlfn.IFERROR(IF(OR(VLOOKUP(PPUList[[#This Row],[AFC POR]],PUFList,1,FALSE),VLOOKUP(PPUList[[#This Row],[AFC POD]],PUFList,1,FALSE)),""),"Y")</f>
        <v/>
      </c>
    </row>
    <row r="1190" spans="1:4" ht="12.75">
      <c r="A1190" t="s">
        <v>2251</v>
      </c>
      <c r="B1190">
        <v>46609</v>
      </c>
      <c r="C1190">
        <v>46609</v>
      </c>
      <c r="D1190" t="str">
        <f>_xlfn.IFERROR(IF(OR(VLOOKUP(PPUList[[#This Row],[AFC POR]],PUFList,1,FALSE),VLOOKUP(PPUList[[#This Row],[AFC POD]],PUFList,1,FALSE)),""),"Y")</f>
        <v/>
      </c>
    </row>
    <row r="1191" spans="1:4" ht="12.75">
      <c r="A1191" t="s">
        <v>2252</v>
      </c>
      <c r="B1191">
        <v>48397</v>
      </c>
      <c r="C1191">
        <v>48397</v>
      </c>
      <c r="D1191" t="str">
        <f>_xlfn.IFERROR(IF(OR(VLOOKUP(PPUList[[#This Row],[AFC POR]],PUFList,1,FALSE),VLOOKUP(PPUList[[#This Row],[AFC POD]],PUFList,1,FALSE)),""),"Y")</f>
        <v/>
      </c>
    </row>
    <row r="1192" spans="1:4" ht="12.75">
      <c r="A1192" t="s">
        <v>2253</v>
      </c>
      <c r="B1192">
        <v>40621</v>
      </c>
      <c r="C1192">
        <v>40621</v>
      </c>
      <c r="D1192" t="str">
        <f>_xlfn.IFERROR(IF(OR(VLOOKUP(PPUList[[#This Row],[AFC POR]],PUFList,1,FALSE),VLOOKUP(PPUList[[#This Row],[AFC POD]],PUFList,1,FALSE)),""),"Y")</f>
        <v/>
      </c>
    </row>
    <row r="1193" spans="1:4" ht="12.75">
      <c r="A1193" t="s">
        <v>2254</v>
      </c>
      <c r="B1193">
        <v>40217</v>
      </c>
      <c r="C1193">
        <v>40217</v>
      </c>
      <c r="D1193" t="str">
        <f>_xlfn.IFERROR(IF(OR(VLOOKUP(PPUList[[#This Row],[AFC POR]],PUFList,1,FALSE),VLOOKUP(PPUList[[#This Row],[AFC POD]],PUFList,1,FALSE)),""),"Y")</f>
        <v/>
      </c>
    </row>
    <row r="1194" spans="1:4" ht="12.75">
      <c r="A1194" t="s">
        <v>2255</v>
      </c>
      <c r="B1194">
        <v>41011</v>
      </c>
      <c r="C1194">
        <v>41011</v>
      </c>
      <c r="D1194" t="str">
        <f>_xlfn.IFERROR(IF(OR(VLOOKUP(PPUList[[#This Row],[AFC POR]],PUFList,1,FALSE),VLOOKUP(PPUList[[#This Row],[AFC POD]],PUFList,1,FALSE)),""),"Y")</f>
        <v/>
      </c>
    </row>
    <row r="1195" spans="1:4" ht="12.75">
      <c r="A1195" t="s">
        <v>2256</v>
      </c>
      <c r="B1195">
        <v>48399</v>
      </c>
      <c r="C1195">
        <v>48399</v>
      </c>
      <c r="D1195" t="str">
        <f>_xlfn.IFERROR(IF(OR(VLOOKUP(PPUList[[#This Row],[AFC POR]],PUFList,1,FALSE),VLOOKUP(PPUList[[#This Row],[AFC POD]],PUFList,1,FALSE)),""),"Y")</f>
        <v/>
      </c>
    </row>
    <row r="1196" spans="1:4" ht="12.75">
      <c r="A1196" t="s">
        <v>2257</v>
      </c>
      <c r="B1196">
        <v>40087</v>
      </c>
      <c r="C1196">
        <v>40087</v>
      </c>
      <c r="D1196" t="str">
        <f>_xlfn.IFERROR(IF(OR(VLOOKUP(PPUList[[#This Row],[AFC POR]],PUFList,1,FALSE),VLOOKUP(PPUList[[#This Row],[AFC POD]],PUFList,1,FALSE)),""),"Y")</f>
        <v/>
      </c>
    </row>
    <row r="1197" spans="1:4" ht="12.75">
      <c r="A1197" t="s">
        <v>2258</v>
      </c>
      <c r="B1197">
        <v>40537</v>
      </c>
      <c r="C1197">
        <v>40537</v>
      </c>
      <c r="D1197" t="str">
        <f>_xlfn.IFERROR(IF(OR(VLOOKUP(PPUList[[#This Row],[AFC POR]],PUFList,1,FALSE),VLOOKUP(PPUList[[#This Row],[AFC POD]],PUFList,1,FALSE)),""),"Y")</f>
        <v/>
      </c>
    </row>
    <row r="1198" spans="1:4" ht="12.75">
      <c r="A1198" t="s">
        <v>2259</v>
      </c>
      <c r="B1198">
        <v>40433</v>
      </c>
      <c r="C1198">
        <v>40433</v>
      </c>
      <c r="D1198" t="str">
        <f>_xlfn.IFERROR(IF(OR(VLOOKUP(PPUList[[#This Row],[AFC POR]],PUFList,1,FALSE),VLOOKUP(PPUList[[#This Row],[AFC POD]],PUFList,1,FALSE)),""),"Y")</f>
        <v/>
      </c>
    </row>
    <row r="1199" spans="1:4" ht="12.75">
      <c r="A1199" t="s">
        <v>2260</v>
      </c>
      <c r="B1199">
        <v>40686</v>
      </c>
      <c r="C1199">
        <v>40686</v>
      </c>
      <c r="D1199" t="str">
        <f>_xlfn.IFERROR(IF(OR(VLOOKUP(PPUList[[#This Row],[AFC POR]],PUFList,1,FALSE),VLOOKUP(PPUList[[#This Row],[AFC POD]],PUFList,1,FALSE)),""),"Y")</f>
        <v/>
      </c>
    </row>
    <row r="1200" spans="1:4" ht="12.75">
      <c r="A1200" t="s">
        <v>2261</v>
      </c>
      <c r="B1200">
        <v>40686</v>
      </c>
      <c r="C1200">
        <v>40686</v>
      </c>
      <c r="D1200" t="str">
        <f>_xlfn.IFERROR(IF(OR(VLOOKUP(PPUList[[#This Row],[AFC POR]],PUFList,1,FALSE),VLOOKUP(PPUList[[#This Row],[AFC POD]],PUFList,1,FALSE)),""),"Y")</f>
        <v/>
      </c>
    </row>
    <row r="1201" spans="1:4" ht="12.75">
      <c r="A1201" t="s">
        <v>2262</v>
      </c>
      <c r="B1201">
        <v>40047</v>
      </c>
      <c r="C1201">
        <v>40047</v>
      </c>
      <c r="D1201" t="str">
        <f>_xlfn.IFERROR(IF(OR(VLOOKUP(PPUList[[#This Row],[AFC POR]],PUFList,1,FALSE),VLOOKUP(PPUList[[#This Row],[AFC POD]],PUFList,1,FALSE)),""),"Y")</f>
        <v/>
      </c>
    </row>
    <row r="1202" spans="1:4" ht="12.75">
      <c r="A1202" t="s">
        <v>2263</v>
      </c>
      <c r="B1202">
        <v>41013</v>
      </c>
      <c r="C1202">
        <v>41013</v>
      </c>
      <c r="D1202" t="str">
        <f>_xlfn.IFERROR(IF(OR(VLOOKUP(PPUList[[#This Row],[AFC POR]],PUFList,1,FALSE),VLOOKUP(PPUList[[#This Row],[AFC POD]],PUFList,1,FALSE)),""),"Y")</f>
        <v/>
      </c>
    </row>
    <row r="1203" spans="1:4" ht="12.75">
      <c r="A1203" t="s">
        <v>2264</v>
      </c>
      <c r="B1203">
        <v>40047</v>
      </c>
      <c r="C1203">
        <v>40047</v>
      </c>
      <c r="D1203" t="str">
        <f>_xlfn.IFERROR(IF(OR(VLOOKUP(PPUList[[#This Row],[AFC POR]],PUFList,1,FALSE),VLOOKUP(PPUList[[#This Row],[AFC POD]],PUFList,1,FALSE)),""),"Y")</f>
        <v/>
      </c>
    </row>
    <row r="1204" spans="1:4" ht="12.75">
      <c r="A1204" t="s">
        <v>2265</v>
      </c>
      <c r="B1204">
        <v>41015</v>
      </c>
      <c r="C1204">
        <v>41015</v>
      </c>
      <c r="D1204" t="str">
        <f>_xlfn.IFERROR(IF(OR(VLOOKUP(PPUList[[#This Row],[AFC POR]],PUFList,1,FALSE),VLOOKUP(PPUList[[#This Row],[AFC POD]],PUFList,1,FALSE)),""),"Y")</f>
        <v/>
      </c>
    </row>
    <row r="1205" spans="1:4" ht="12.75">
      <c r="A1205" t="s">
        <v>2266</v>
      </c>
      <c r="B1205">
        <v>40686</v>
      </c>
      <c r="C1205">
        <v>40686</v>
      </c>
      <c r="D1205" t="str">
        <f>_xlfn.IFERROR(IF(OR(VLOOKUP(PPUList[[#This Row],[AFC POR]],PUFList,1,FALSE),VLOOKUP(PPUList[[#This Row],[AFC POD]],PUFList,1,FALSE)),""),"Y")</f>
        <v/>
      </c>
    </row>
    <row r="1206" spans="1:4" ht="12.75">
      <c r="A1206" t="s">
        <v>2267</v>
      </c>
      <c r="B1206">
        <v>40686</v>
      </c>
      <c r="C1206">
        <v>40686</v>
      </c>
      <c r="D1206" t="str">
        <f>_xlfn.IFERROR(IF(OR(VLOOKUP(PPUList[[#This Row],[AFC POR]],PUFList,1,FALSE),VLOOKUP(PPUList[[#This Row],[AFC POD]],PUFList,1,FALSE)),""),"Y")</f>
        <v/>
      </c>
    </row>
    <row r="1207" spans="1:4" ht="12.75">
      <c r="A1207" t="s">
        <v>2268</v>
      </c>
      <c r="B1207">
        <v>40167</v>
      </c>
      <c r="C1207">
        <v>40167</v>
      </c>
      <c r="D1207" t="str">
        <f>_xlfn.IFERROR(IF(OR(VLOOKUP(PPUList[[#This Row],[AFC POR]],PUFList,1,FALSE),VLOOKUP(PPUList[[#This Row],[AFC POD]],PUFList,1,FALSE)),""),"Y")</f>
        <v/>
      </c>
    </row>
    <row r="1208" spans="1:4" ht="12.75">
      <c r="A1208" t="s">
        <v>1119</v>
      </c>
      <c r="B1208">
        <v>40507</v>
      </c>
      <c r="C1208">
        <v>40507</v>
      </c>
      <c r="D1208" t="str">
        <f>_xlfn.IFERROR(IF(OR(VLOOKUP(PPUList[[#This Row],[AFC POR]],PUFList,1,FALSE),VLOOKUP(PPUList[[#This Row],[AFC POD]],PUFList,1,FALSE)),""),"Y")</f>
        <v/>
      </c>
    </row>
    <row r="1209" spans="1:4" ht="12.75">
      <c r="A1209" t="s">
        <v>2269</v>
      </c>
      <c r="B1209">
        <v>41258</v>
      </c>
      <c r="C1209">
        <v>41258</v>
      </c>
      <c r="D1209" t="str">
        <f>_xlfn.IFERROR(IF(OR(VLOOKUP(PPUList[[#This Row],[AFC POR]],PUFList,1,FALSE),VLOOKUP(PPUList[[#This Row],[AFC POD]],PUFList,1,FALSE)),""),"Y")</f>
        <v/>
      </c>
    </row>
    <row r="1210" spans="1:4" ht="12.75">
      <c r="A1210" t="s">
        <v>2270</v>
      </c>
      <c r="B1210">
        <v>41258</v>
      </c>
      <c r="C1210">
        <v>41258</v>
      </c>
      <c r="D1210" t="str">
        <f>_xlfn.IFERROR(IF(OR(VLOOKUP(PPUList[[#This Row],[AFC POR]],PUFList,1,FALSE),VLOOKUP(PPUList[[#This Row],[AFC POD]],PUFList,1,FALSE)),""),"Y")</f>
        <v/>
      </c>
    </row>
    <row r="1211" spans="1:4" ht="12.75">
      <c r="A1211" t="s">
        <v>2271</v>
      </c>
      <c r="B1211">
        <v>47551</v>
      </c>
      <c r="C1211">
        <v>47551</v>
      </c>
      <c r="D1211" t="str">
        <f>_xlfn.IFERROR(IF(OR(VLOOKUP(PPUList[[#This Row],[AFC POR]],PUFList,1,FALSE),VLOOKUP(PPUList[[#This Row],[AFC POD]],PUFList,1,FALSE)),""),"Y")</f>
        <v/>
      </c>
    </row>
    <row r="1212" spans="1:4" ht="12.75">
      <c r="A1212" t="s">
        <v>2272</v>
      </c>
      <c r="B1212">
        <v>42802</v>
      </c>
      <c r="C1212">
        <v>42802</v>
      </c>
      <c r="D1212" t="str">
        <f>_xlfn.IFERROR(IF(OR(VLOOKUP(PPUList[[#This Row],[AFC POR]],PUFList,1,FALSE),VLOOKUP(PPUList[[#This Row],[AFC POD]],PUFList,1,FALSE)),""),"Y")</f>
        <v/>
      </c>
    </row>
    <row r="1213" spans="1:4" ht="12.75">
      <c r="A1213" t="s">
        <v>2273</v>
      </c>
      <c r="B1213">
        <v>41056</v>
      </c>
      <c r="C1213">
        <v>41056</v>
      </c>
      <c r="D1213" t="str">
        <f>_xlfn.IFERROR(IF(OR(VLOOKUP(PPUList[[#This Row],[AFC POR]],PUFList,1,FALSE),VLOOKUP(PPUList[[#This Row],[AFC POD]],PUFList,1,FALSE)),""),"Y")</f>
        <v/>
      </c>
    </row>
    <row r="1214" spans="1:4" ht="12.75">
      <c r="A1214" t="s">
        <v>2274</v>
      </c>
      <c r="B1214">
        <v>41049</v>
      </c>
      <c r="C1214">
        <v>41049</v>
      </c>
      <c r="D1214" t="str">
        <f>_xlfn.IFERROR(IF(OR(VLOOKUP(PPUList[[#This Row],[AFC POR]],PUFList,1,FALSE),VLOOKUP(PPUList[[#This Row],[AFC POD]],PUFList,1,FALSE)),""),"Y")</f>
        <v/>
      </c>
    </row>
    <row r="1215" spans="1:4" ht="12.75">
      <c r="A1215" t="s">
        <v>2275</v>
      </c>
      <c r="B1215">
        <v>41031</v>
      </c>
      <c r="C1215">
        <v>41031</v>
      </c>
      <c r="D1215" t="str">
        <f>_xlfn.IFERROR(IF(OR(VLOOKUP(PPUList[[#This Row],[AFC POR]],PUFList,1,FALSE),VLOOKUP(PPUList[[#This Row],[AFC POD]],PUFList,1,FALSE)),""),"Y")</f>
        <v/>
      </c>
    </row>
    <row r="1216" spans="1:4" ht="12.75">
      <c r="A1216" t="s">
        <v>2276</v>
      </c>
      <c r="B1216">
        <v>41037</v>
      </c>
      <c r="C1216">
        <v>41037</v>
      </c>
      <c r="D1216" t="str">
        <f>_xlfn.IFERROR(IF(OR(VLOOKUP(PPUList[[#This Row],[AFC POR]],PUFList,1,FALSE),VLOOKUP(PPUList[[#This Row],[AFC POD]],PUFList,1,FALSE)),""),"Y")</f>
        <v/>
      </c>
    </row>
    <row r="1217" spans="1:4" ht="12.75">
      <c r="A1217" t="s">
        <v>2277</v>
      </c>
      <c r="B1217">
        <v>40551</v>
      </c>
      <c r="C1217">
        <v>40551</v>
      </c>
      <c r="D1217" t="str">
        <f>_xlfn.IFERROR(IF(OR(VLOOKUP(PPUList[[#This Row],[AFC POR]],PUFList,1,FALSE),VLOOKUP(PPUList[[#This Row],[AFC POD]],PUFList,1,FALSE)),""),"Y")</f>
        <v/>
      </c>
    </row>
    <row r="1218" spans="1:4" ht="12.75">
      <c r="A1218" t="s">
        <v>2278</v>
      </c>
      <c r="B1218">
        <v>40457</v>
      </c>
      <c r="C1218">
        <v>40457</v>
      </c>
      <c r="D1218" t="str">
        <f>_xlfn.IFERROR(IF(OR(VLOOKUP(PPUList[[#This Row],[AFC POR]],PUFList,1,FALSE),VLOOKUP(PPUList[[#This Row],[AFC POD]],PUFList,1,FALSE)),""),"Y")</f>
        <v/>
      </c>
    </row>
    <row r="1219" spans="1:4" ht="12.75">
      <c r="A1219" t="s">
        <v>2279</v>
      </c>
      <c r="B1219">
        <v>43545</v>
      </c>
      <c r="C1219">
        <v>43545</v>
      </c>
      <c r="D1219" t="str">
        <f>_xlfn.IFERROR(IF(OR(VLOOKUP(PPUList[[#This Row],[AFC POR]],PUFList,1,FALSE),VLOOKUP(PPUList[[#This Row],[AFC POD]],PUFList,1,FALSE)),""),"Y")</f>
        <v/>
      </c>
    </row>
    <row r="1220" spans="1:4" ht="12.75">
      <c r="A1220" t="s">
        <v>2280</v>
      </c>
      <c r="B1220">
        <v>43613</v>
      </c>
      <c r="C1220">
        <v>43613</v>
      </c>
      <c r="D1220" t="str">
        <f>_xlfn.IFERROR(IF(OR(VLOOKUP(PPUList[[#This Row],[AFC POR]],PUFList,1,FALSE),VLOOKUP(PPUList[[#This Row],[AFC POD]],PUFList,1,FALSE)),""),"Y")</f>
        <v/>
      </c>
    </row>
    <row r="1221" spans="1:4" ht="12.75">
      <c r="A1221" t="s">
        <v>2281</v>
      </c>
      <c r="B1221">
        <v>43613</v>
      </c>
      <c r="C1221">
        <v>43613</v>
      </c>
      <c r="D1221" t="str">
        <f>_xlfn.IFERROR(IF(OR(VLOOKUP(PPUList[[#This Row],[AFC POR]],PUFList,1,FALSE),VLOOKUP(PPUList[[#This Row],[AFC POD]],PUFList,1,FALSE)),""),"Y")</f>
        <v/>
      </c>
    </row>
    <row r="1222" spans="1:4" ht="12.75">
      <c r="A1222" t="s">
        <v>2282</v>
      </c>
      <c r="B1222">
        <v>41039</v>
      </c>
      <c r="C1222">
        <v>41039</v>
      </c>
      <c r="D1222" t="str">
        <f>_xlfn.IFERROR(IF(OR(VLOOKUP(PPUList[[#This Row],[AFC POR]],PUFList,1,FALSE),VLOOKUP(PPUList[[#This Row],[AFC POD]],PUFList,1,FALSE)),""),"Y")</f>
        <v/>
      </c>
    </row>
    <row r="1223" spans="1:4" ht="12.75">
      <c r="A1223" t="s">
        <v>2283</v>
      </c>
      <c r="B1223">
        <v>41019</v>
      </c>
      <c r="C1223">
        <v>41019</v>
      </c>
      <c r="D1223" t="str">
        <f>_xlfn.IFERROR(IF(OR(VLOOKUP(PPUList[[#This Row],[AFC POR]],PUFList,1,FALSE),VLOOKUP(PPUList[[#This Row],[AFC POD]],PUFList,1,FALSE)),""),"Y")</f>
        <v/>
      </c>
    </row>
    <row r="1224" spans="1:4" ht="12.75">
      <c r="A1224" t="s">
        <v>2284</v>
      </c>
      <c r="B1224">
        <v>40621</v>
      </c>
      <c r="C1224">
        <v>40621</v>
      </c>
      <c r="D1224" t="str">
        <f>_xlfn.IFERROR(IF(OR(VLOOKUP(PPUList[[#This Row],[AFC POR]],PUFList,1,FALSE),VLOOKUP(PPUList[[#This Row],[AFC POD]],PUFList,1,FALSE)),""),"Y")</f>
        <v/>
      </c>
    </row>
    <row r="1225" spans="1:4" ht="12.75">
      <c r="A1225" t="s">
        <v>2285</v>
      </c>
      <c r="B1225">
        <v>41117</v>
      </c>
      <c r="C1225">
        <v>41117</v>
      </c>
      <c r="D1225" t="str">
        <f>_xlfn.IFERROR(IF(OR(VLOOKUP(PPUList[[#This Row],[AFC POR]],PUFList,1,FALSE),VLOOKUP(PPUList[[#This Row],[AFC POD]],PUFList,1,FALSE)),""),"Y")</f>
        <v/>
      </c>
    </row>
    <row r="1226" spans="1:4" ht="12.75">
      <c r="A1226" t="s">
        <v>2286</v>
      </c>
      <c r="B1226">
        <v>42021</v>
      </c>
      <c r="C1226">
        <v>42021</v>
      </c>
      <c r="D1226" t="str">
        <f>_xlfn.IFERROR(IF(OR(VLOOKUP(PPUList[[#This Row],[AFC POR]],PUFList,1,FALSE),VLOOKUP(PPUList[[#This Row],[AFC POD]],PUFList,1,FALSE)),""),"Y")</f>
        <v/>
      </c>
    </row>
    <row r="1227" spans="1:4" ht="12.75">
      <c r="A1227" t="s">
        <v>2287</v>
      </c>
      <c r="B1227">
        <v>42021</v>
      </c>
      <c r="C1227">
        <v>42021</v>
      </c>
      <c r="D1227" t="str">
        <f>_xlfn.IFERROR(IF(OR(VLOOKUP(PPUList[[#This Row],[AFC POR]],PUFList,1,FALSE),VLOOKUP(PPUList[[#This Row],[AFC POD]],PUFList,1,FALSE)),""),"Y")</f>
        <v/>
      </c>
    </row>
    <row r="1228" spans="1:4" ht="12.75">
      <c r="A1228" t="s">
        <v>2288</v>
      </c>
      <c r="B1228">
        <v>41043</v>
      </c>
      <c r="C1228">
        <v>41043</v>
      </c>
      <c r="D1228" t="str">
        <f>_xlfn.IFERROR(IF(OR(VLOOKUP(PPUList[[#This Row],[AFC POR]],PUFList,1,FALSE),VLOOKUP(PPUList[[#This Row],[AFC POD]],PUFList,1,FALSE)),""),"Y")</f>
        <v/>
      </c>
    </row>
    <row r="1229" spans="1:4" ht="12.75">
      <c r="A1229" t="s">
        <v>1107</v>
      </c>
      <c r="B1229">
        <v>40107</v>
      </c>
      <c r="C1229">
        <v>40107</v>
      </c>
      <c r="D1229" t="str">
        <f>_xlfn.IFERROR(IF(OR(VLOOKUP(PPUList[[#This Row],[AFC POR]],PUFList,1,FALSE),VLOOKUP(PPUList[[#This Row],[AFC POD]],PUFList,1,FALSE)),""),"Y")</f>
        <v/>
      </c>
    </row>
    <row r="1230" spans="1:4" ht="12.75">
      <c r="A1230" t="s">
        <v>1108</v>
      </c>
      <c r="B1230">
        <v>41045</v>
      </c>
      <c r="C1230">
        <v>41045</v>
      </c>
      <c r="D1230" t="str">
        <f>_xlfn.IFERROR(IF(OR(VLOOKUP(PPUList[[#This Row],[AFC POR]],PUFList,1,FALSE),VLOOKUP(PPUList[[#This Row],[AFC POD]],PUFList,1,FALSE)),""),"Y")</f>
        <v/>
      </c>
    </row>
    <row r="1231" spans="1:4" ht="12.75">
      <c r="A1231" t="s">
        <v>1109</v>
      </c>
      <c r="B1231">
        <v>40911</v>
      </c>
      <c r="C1231">
        <v>40911</v>
      </c>
      <c r="D1231" t="str">
        <f>_xlfn.IFERROR(IF(OR(VLOOKUP(PPUList[[#This Row],[AFC POR]],PUFList,1,FALSE),VLOOKUP(PPUList[[#This Row],[AFC POD]],PUFList,1,FALSE)),""),"Y")</f>
        <v/>
      </c>
    </row>
    <row r="1232" spans="1:4" ht="12.75">
      <c r="A1232" t="s">
        <v>1110</v>
      </c>
      <c r="B1232">
        <v>40911</v>
      </c>
      <c r="C1232">
        <v>40911</v>
      </c>
      <c r="D1232" t="str">
        <f>_xlfn.IFERROR(IF(OR(VLOOKUP(PPUList[[#This Row],[AFC POR]],PUFList,1,FALSE),VLOOKUP(PPUList[[#This Row],[AFC POD]],PUFList,1,FALSE)),""),"Y")</f>
        <v/>
      </c>
    </row>
    <row r="1233" spans="1:4" ht="12.75">
      <c r="A1233" t="s">
        <v>1111</v>
      </c>
      <c r="B1233">
        <v>40547</v>
      </c>
      <c r="C1233">
        <v>40547</v>
      </c>
      <c r="D1233" t="str">
        <f>_xlfn.IFERROR(IF(OR(VLOOKUP(PPUList[[#This Row],[AFC POR]],PUFList,1,FALSE),VLOOKUP(PPUList[[#This Row],[AFC POD]],PUFList,1,FALSE)),""),"Y")</f>
        <v/>
      </c>
    </row>
    <row r="1234" spans="1:4" ht="12.75">
      <c r="A1234" t="s">
        <v>1120</v>
      </c>
      <c r="B1234">
        <v>40507</v>
      </c>
      <c r="C1234">
        <v>40507</v>
      </c>
      <c r="D1234" t="str">
        <f>_xlfn.IFERROR(IF(OR(VLOOKUP(PPUList[[#This Row],[AFC POR]],PUFList,1,FALSE),VLOOKUP(PPUList[[#This Row],[AFC POD]],PUFList,1,FALSE)),""),"Y")</f>
        <v/>
      </c>
    </row>
    <row r="1235" spans="1:4" ht="12.75">
      <c r="A1235" t="s">
        <v>1112</v>
      </c>
      <c r="B1235">
        <v>41054</v>
      </c>
      <c r="C1235">
        <v>41054</v>
      </c>
      <c r="D1235" t="str">
        <f>_xlfn.IFERROR(IF(OR(VLOOKUP(PPUList[[#This Row],[AFC POR]],PUFList,1,FALSE),VLOOKUP(PPUList[[#This Row],[AFC POD]],PUFList,1,FALSE)),""),"Y")</f>
        <v/>
      </c>
    </row>
    <row r="1236" spans="1:4" ht="12.75">
      <c r="A1236" t="s">
        <v>1113</v>
      </c>
      <c r="B1236">
        <v>41043</v>
      </c>
      <c r="C1236">
        <v>41043</v>
      </c>
      <c r="D1236" t="str">
        <f>_xlfn.IFERROR(IF(OR(VLOOKUP(PPUList[[#This Row],[AFC POR]],PUFList,1,FALSE),VLOOKUP(PPUList[[#This Row],[AFC POD]],PUFList,1,FALSE)),""),"Y")</f>
        <v/>
      </c>
    </row>
    <row r="1237" spans="1:4" ht="12.75">
      <c r="A1237" t="s">
        <v>1114</v>
      </c>
      <c r="B1237">
        <v>40167</v>
      </c>
      <c r="C1237">
        <v>40167</v>
      </c>
      <c r="D1237" t="str">
        <f>_xlfn.IFERROR(IF(OR(VLOOKUP(PPUList[[#This Row],[AFC POR]],PUFList,1,FALSE),VLOOKUP(PPUList[[#This Row],[AFC POD]],PUFList,1,FALSE)),""),"Y")</f>
        <v/>
      </c>
    </row>
    <row r="1238" spans="1:4" ht="12.75">
      <c r="A1238" t="s">
        <v>1115</v>
      </c>
      <c r="B1238">
        <v>40621</v>
      </c>
      <c r="C1238">
        <v>40621</v>
      </c>
      <c r="D1238" t="str">
        <f>_xlfn.IFERROR(IF(OR(VLOOKUP(PPUList[[#This Row],[AFC POR]],PUFList,1,FALSE),VLOOKUP(PPUList[[#This Row],[AFC POD]],PUFList,1,FALSE)),""),"Y")</f>
        <v/>
      </c>
    </row>
    <row r="1239" spans="1:4" ht="12.75">
      <c r="A1239" t="s">
        <v>1116</v>
      </c>
      <c r="B1239">
        <v>48423</v>
      </c>
      <c r="C1239">
        <v>48423</v>
      </c>
      <c r="D1239" t="str">
        <f>_xlfn.IFERROR(IF(OR(VLOOKUP(PPUList[[#This Row],[AFC POR]],PUFList,1,FALSE),VLOOKUP(PPUList[[#This Row],[AFC POD]],PUFList,1,FALSE)),""),"Y")</f>
        <v/>
      </c>
    </row>
    <row r="1240" spans="1:4" ht="12.75">
      <c r="A1240" t="s">
        <v>1117</v>
      </c>
      <c r="B1240">
        <v>45543</v>
      </c>
      <c r="C1240">
        <v>45543</v>
      </c>
      <c r="D1240" t="str">
        <f>_xlfn.IFERROR(IF(OR(VLOOKUP(PPUList[[#This Row],[AFC POR]],PUFList,1,FALSE),VLOOKUP(PPUList[[#This Row],[AFC POD]],PUFList,1,FALSE)),""),"Y")</f>
        <v/>
      </c>
    </row>
    <row r="1241" spans="1:4" ht="12.75">
      <c r="A1241" t="s">
        <v>1118</v>
      </c>
      <c r="B1241">
        <v>45287</v>
      </c>
      <c r="C1241">
        <v>45287</v>
      </c>
      <c r="D1241" t="str">
        <f>_xlfn.IFERROR(IF(OR(VLOOKUP(PPUList[[#This Row],[AFC POR]],PUFList,1,FALSE),VLOOKUP(PPUList[[#This Row],[AFC POD]],PUFList,1,FALSE)),""),"Y")</f>
        <v/>
      </c>
    </row>
    <row r="1242" spans="1:4" ht="12.75">
      <c r="A1242" t="s">
        <v>1121</v>
      </c>
      <c r="B1242">
        <v>41049</v>
      </c>
      <c r="C1242">
        <v>41049</v>
      </c>
      <c r="D1242" t="str">
        <f>_xlfn.IFERROR(IF(OR(VLOOKUP(PPUList[[#This Row],[AFC POR]],PUFList,1,FALSE),VLOOKUP(PPUList[[#This Row],[AFC POD]],PUFList,1,FALSE)),""),"Y")</f>
        <v/>
      </c>
    </row>
    <row r="1243" spans="1:4" ht="12.75">
      <c r="A1243" t="s">
        <v>1122</v>
      </c>
      <c r="B1243">
        <v>46609</v>
      </c>
      <c r="C1243">
        <v>46609</v>
      </c>
      <c r="D1243" t="str">
        <f>_xlfn.IFERROR(IF(OR(VLOOKUP(PPUList[[#This Row],[AFC POR]],PUFList,1,FALSE),VLOOKUP(PPUList[[#This Row],[AFC POD]],PUFList,1,FALSE)),""),"Y")</f>
        <v/>
      </c>
    </row>
    <row r="1244" spans="1:4" ht="12.75">
      <c r="A1244" t="s">
        <v>1123</v>
      </c>
      <c r="B1244">
        <v>46609</v>
      </c>
      <c r="C1244">
        <v>46609</v>
      </c>
      <c r="D1244" t="str">
        <f>_xlfn.IFERROR(IF(OR(VLOOKUP(PPUList[[#This Row],[AFC POR]],PUFList,1,FALSE),VLOOKUP(PPUList[[#This Row],[AFC POD]],PUFList,1,FALSE)),""),"Y")</f>
        <v/>
      </c>
    </row>
    <row r="1245" spans="1:4" ht="12.75">
      <c r="A1245" t="s">
        <v>1124</v>
      </c>
      <c r="B1245">
        <v>41322</v>
      </c>
      <c r="C1245">
        <v>41322</v>
      </c>
      <c r="D1245" t="str">
        <f>_xlfn.IFERROR(IF(OR(VLOOKUP(PPUList[[#This Row],[AFC POR]],PUFList,1,FALSE),VLOOKUP(PPUList[[#This Row],[AFC POD]],PUFList,1,FALSE)),""),"Y")</f>
        <v/>
      </c>
    </row>
    <row r="1246" spans="1:4" ht="12.75">
      <c r="A1246" t="s">
        <v>1125</v>
      </c>
      <c r="B1246">
        <v>40689</v>
      </c>
      <c r="C1246">
        <v>40689</v>
      </c>
      <c r="D1246" t="str">
        <f>_xlfn.IFERROR(IF(OR(VLOOKUP(PPUList[[#This Row],[AFC POR]],PUFList,1,FALSE),VLOOKUP(PPUList[[#This Row],[AFC POD]],PUFList,1,FALSE)),""),"Y")</f>
        <v/>
      </c>
    </row>
    <row r="1247" spans="1:4" ht="12.75">
      <c r="A1247" t="s">
        <v>1126</v>
      </c>
      <c r="B1247">
        <v>41063</v>
      </c>
      <c r="C1247">
        <v>41063</v>
      </c>
      <c r="D1247" t="str">
        <f>_xlfn.IFERROR(IF(OR(VLOOKUP(PPUList[[#This Row],[AFC POR]],PUFList,1,FALSE),VLOOKUP(PPUList[[#This Row],[AFC POD]],PUFList,1,FALSE)),""),"Y")</f>
        <v/>
      </c>
    </row>
    <row r="1248" spans="1:4" ht="12.75">
      <c r="A1248" t="s">
        <v>1127</v>
      </c>
      <c r="B1248">
        <v>41137</v>
      </c>
      <c r="C1248">
        <v>41137</v>
      </c>
      <c r="D1248" t="str">
        <f>_xlfn.IFERROR(IF(OR(VLOOKUP(PPUList[[#This Row],[AFC POR]],PUFList,1,FALSE),VLOOKUP(PPUList[[#This Row],[AFC POD]],PUFList,1,FALSE)),""),"Y")</f>
        <v/>
      </c>
    </row>
    <row r="1249" spans="1:4" ht="12.75">
      <c r="A1249" t="s">
        <v>1128</v>
      </c>
      <c r="B1249">
        <v>40551</v>
      </c>
      <c r="C1249">
        <v>40551</v>
      </c>
      <c r="D1249" t="str">
        <f>_xlfn.IFERROR(IF(OR(VLOOKUP(PPUList[[#This Row],[AFC POR]],PUFList,1,FALSE),VLOOKUP(PPUList[[#This Row],[AFC POD]],PUFList,1,FALSE)),""),"Y")</f>
        <v/>
      </c>
    </row>
    <row r="1250" spans="1:4" ht="12.75">
      <c r="A1250" t="s">
        <v>1129</v>
      </c>
      <c r="B1250">
        <v>40551</v>
      </c>
      <c r="C1250">
        <v>40551</v>
      </c>
      <c r="D1250" t="str">
        <f>_xlfn.IFERROR(IF(OR(VLOOKUP(PPUList[[#This Row],[AFC POR]],PUFList,1,FALSE),VLOOKUP(PPUList[[#This Row],[AFC POD]],PUFList,1,FALSE)),""),"Y")</f>
        <v/>
      </c>
    </row>
    <row r="1251" spans="1:4" ht="12.75">
      <c r="A1251" t="s">
        <v>1130</v>
      </c>
      <c r="B1251">
        <v>40457</v>
      </c>
      <c r="C1251">
        <v>40457</v>
      </c>
      <c r="D1251" t="str">
        <f>_xlfn.IFERROR(IF(OR(VLOOKUP(PPUList[[#This Row],[AFC POR]],PUFList,1,FALSE),VLOOKUP(PPUList[[#This Row],[AFC POD]],PUFList,1,FALSE)),""),"Y")</f>
        <v/>
      </c>
    </row>
    <row r="1252" spans="1:4" ht="12.75">
      <c r="A1252" t="s">
        <v>1131</v>
      </c>
      <c r="B1252">
        <v>41331</v>
      </c>
      <c r="C1252">
        <v>41331</v>
      </c>
      <c r="D1252" t="str">
        <f>_xlfn.IFERROR(IF(OR(VLOOKUP(PPUList[[#This Row],[AFC POR]],PUFList,1,FALSE),VLOOKUP(PPUList[[#This Row],[AFC POD]],PUFList,1,FALSE)),""),"Y")</f>
        <v/>
      </c>
    </row>
    <row r="1253" spans="1:4" ht="12.75">
      <c r="A1253" t="s">
        <v>1132</v>
      </c>
      <c r="B1253">
        <v>42316</v>
      </c>
      <c r="C1253">
        <v>42316</v>
      </c>
      <c r="D1253" t="str">
        <f>_xlfn.IFERROR(IF(OR(VLOOKUP(PPUList[[#This Row],[AFC POR]],PUFList,1,FALSE),VLOOKUP(PPUList[[#This Row],[AFC POD]],PUFList,1,FALSE)),""),"Y")</f>
        <v/>
      </c>
    </row>
    <row r="1254" spans="1:4" ht="12.75">
      <c r="A1254" t="s">
        <v>1133</v>
      </c>
      <c r="B1254">
        <v>40621</v>
      </c>
      <c r="C1254">
        <v>40621</v>
      </c>
      <c r="D1254" t="str">
        <f>_xlfn.IFERROR(IF(OR(VLOOKUP(PPUList[[#This Row],[AFC POR]],PUFList,1,FALSE),VLOOKUP(PPUList[[#This Row],[AFC POD]],PUFList,1,FALSE)),""),"Y")</f>
        <v/>
      </c>
    </row>
    <row r="1255" spans="1:4" ht="12.75">
      <c r="A1255" t="s">
        <v>1134</v>
      </c>
      <c r="B1255">
        <v>40621</v>
      </c>
      <c r="C1255">
        <v>40621</v>
      </c>
      <c r="D1255" t="str">
        <f>_xlfn.IFERROR(IF(OR(VLOOKUP(PPUList[[#This Row],[AFC POR]],PUFList,1,FALSE),VLOOKUP(PPUList[[#This Row],[AFC POD]],PUFList,1,FALSE)),""),"Y")</f>
        <v/>
      </c>
    </row>
    <row r="1256" spans="1:4" ht="12.75">
      <c r="A1256" t="s">
        <v>1135</v>
      </c>
      <c r="B1256">
        <v>41069</v>
      </c>
      <c r="C1256">
        <v>41069</v>
      </c>
      <c r="D1256" t="str">
        <f>_xlfn.IFERROR(IF(OR(VLOOKUP(PPUList[[#This Row],[AFC POR]],PUFList,1,FALSE),VLOOKUP(PPUList[[#This Row],[AFC POD]],PUFList,1,FALSE)),""),"Y")</f>
        <v/>
      </c>
    </row>
    <row r="1257" spans="1:4" ht="12.75">
      <c r="A1257" t="s">
        <v>1136</v>
      </c>
      <c r="B1257">
        <v>41067</v>
      </c>
      <c r="C1257">
        <v>41067</v>
      </c>
      <c r="D1257" t="str">
        <f>_xlfn.IFERROR(IF(OR(VLOOKUP(PPUList[[#This Row],[AFC POR]],PUFList,1,FALSE),VLOOKUP(PPUList[[#This Row],[AFC POD]],PUFList,1,FALSE)),""),"Y")</f>
        <v/>
      </c>
    </row>
    <row r="1258" spans="1:4" ht="12.75">
      <c r="A1258" t="s">
        <v>1137</v>
      </c>
      <c r="B1258">
        <v>41071</v>
      </c>
      <c r="C1258">
        <v>41071</v>
      </c>
      <c r="D1258" t="str">
        <f>_xlfn.IFERROR(IF(OR(VLOOKUP(PPUList[[#This Row],[AFC POR]],PUFList,1,FALSE),VLOOKUP(PPUList[[#This Row],[AFC POD]],PUFList,1,FALSE)),""),"Y")</f>
        <v/>
      </c>
    </row>
    <row r="1259" spans="1:4" ht="12.75">
      <c r="A1259" t="s">
        <v>1138</v>
      </c>
      <c r="B1259">
        <v>41341</v>
      </c>
      <c r="C1259">
        <v>41341</v>
      </c>
      <c r="D1259" t="str">
        <f>_xlfn.IFERROR(IF(OR(VLOOKUP(PPUList[[#This Row],[AFC POR]],PUFList,1,FALSE),VLOOKUP(PPUList[[#This Row],[AFC POD]],PUFList,1,FALSE)),""),"Y")</f>
        <v/>
      </c>
    </row>
    <row r="1260" spans="1:4" ht="12.75">
      <c r="A1260" t="s">
        <v>1139</v>
      </c>
      <c r="B1260">
        <v>48051</v>
      </c>
      <c r="C1260">
        <v>48051</v>
      </c>
      <c r="D1260" t="str">
        <f>_xlfn.IFERROR(IF(OR(VLOOKUP(PPUList[[#This Row],[AFC POR]],PUFList,1,FALSE),VLOOKUP(PPUList[[#This Row],[AFC POD]],PUFList,1,FALSE)),""),"Y")</f>
        <v/>
      </c>
    </row>
    <row r="1261" spans="1:4" ht="12.75">
      <c r="A1261" t="s">
        <v>1140</v>
      </c>
      <c r="B1261">
        <v>46255</v>
      </c>
      <c r="C1261">
        <v>46255</v>
      </c>
      <c r="D1261" t="str">
        <f>_xlfn.IFERROR(IF(OR(VLOOKUP(PPUList[[#This Row],[AFC POR]],PUFList,1,FALSE),VLOOKUP(PPUList[[#This Row],[AFC POD]],PUFList,1,FALSE)),""),"Y")</f>
        <v/>
      </c>
    </row>
    <row r="1262" spans="1:4" ht="12.75">
      <c r="A1262" t="s">
        <v>1141</v>
      </c>
      <c r="B1262">
        <v>41073</v>
      </c>
      <c r="C1262">
        <v>41073</v>
      </c>
      <c r="D1262" t="str">
        <f>_xlfn.IFERROR(IF(OR(VLOOKUP(PPUList[[#This Row],[AFC POR]],PUFList,1,FALSE),VLOOKUP(PPUList[[#This Row],[AFC POD]],PUFList,1,FALSE)),""),"Y")</f>
        <v/>
      </c>
    </row>
    <row r="1263" spans="1:4" ht="12.75">
      <c r="A1263" t="s">
        <v>1142</v>
      </c>
      <c r="B1263">
        <v>41073</v>
      </c>
      <c r="C1263">
        <v>41073</v>
      </c>
      <c r="D1263" t="str">
        <f>_xlfn.IFERROR(IF(OR(VLOOKUP(PPUList[[#This Row],[AFC POR]],PUFList,1,FALSE),VLOOKUP(PPUList[[#This Row],[AFC POD]],PUFList,1,FALSE)),""),"Y")</f>
        <v/>
      </c>
    </row>
    <row r="1264" spans="1:4" ht="12.75">
      <c r="A1264" t="s">
        <v>1143</v>
      </c>
      <c r="B1264">
        <v>41073</v>
      </c>
      <c r="C1264">
        <v>41073</v>
      </c>
      <c r="D1264" t="str">
        <f>_xlfn.IFERROR(IF(OR(VLOOKUP(PPUList[[#This Row],[AFC POR]],PUFList,1,FALSE),VLOOKUP(PPUList[[#This Row],[AFC POD]],PUFList,1,FALSE)),""),"Y")</f>
        <v/>
      </c>
    </row>
    <row r="1265" spans="1:4" ht="12.75">
      <c r="A1265" t="s">
        <v>1144</v>
      </c>
      <c r="B1265">
        <v>41073</v>
      </c>
      <c r="C1265">
        <v>41073</v>
      </c>
      <c r="D1265" t="str">
        <f>_xlfn.IFERROR(IF(OR(VLOOKUP(PPUList[[#This Row],[AFC POR]],PUFList,1,FALSE),VLOOKUP(PPUList[[#This Row],[AFC POD]],PUFList,1,FALSE)),""),"Y")</f>
        <v/>
      </c>
    </row>
    <row r="1266" spans="1:4" ht="12.75">
      <c r="A1266" t="s">
        <v>1145</v>
      </c>
      <c r="B1266">
        <v>41077</v>
      </c>
      <c r="C1266">
        <v>41077</v>
      </c>
      <c r="D1266" t="str">
        <f>_xlfn.IFERROR(IF(OR(VLOOKUP(PPUList[[#This Row],[AFC POR]],PUFList,1,FALSE),VLOOKUP(PPUList[[#This Row],[AFC POD]],PUFList,1,FALSE)),""),"Y")</f>
        <v/>
      </c>
    </row>
    <row r="1267" spans="1:4" ht="12.75">
      <c r="A1267" t="s">
        <v>1146</v>
      </c>
      <c r="B1267">
        <v>40621</v>
      </c>
      <c r="C1267">
        <v>40621</v>
      </c>
      <c r="D1267" t="str">
        <f>_xlfn.IFERROR(IF(OR(VLOOKUP(PPUList[[#This Row],[AFC POR]],PUFList,1,FALSE),VLOOKUP(PPUList[[#This Row],[AFC POD]],PUFList,1,FALSE)),""),"Y")</f>
        <v/>
      </c>
    </row>
    <row r="1268" spans="1:4" ht="12.75">
      <c r="A1268" t="s">
        <v>1147</v>
      </c>
      <c r="B1268">
        <v>41073</v>
      </c>
      <c r="C1268">
        <v>41073</v>
      </c>
      <c r="D1268" t="str">
        <f>_xlfn.IFERROR(IF(OR(VLOOKUP(PPUList[[#This Row],[AFC POR]],PUFList,1,FALSE),VLOOKUP(PPUList[[#This Row],[AFC POD]],PUFList,1,FALSE)),""),"Y")</f>
        <v/>
      </c>
    </row>
    <row r="1269" spans="1:4" ht="12.75">
      <c r="A1269" t="s">
        <v>1148</v>
      </c>
      <c r="B1269">
        <v>66837</v>
      </c>
      <c r="C1269">
        <v>66837</v>
      </c>
      <c r="D1269" t="str">
        <f>_xlfn.IFERROR(IF(OR(VLOOKUP(PPUList[[#This Row],[AFC POR]],PUFList,1,FALSE),VLOOKUP(PPUList[[#This Row],[AFC POD]],PUFList,1,FALSE)),""),"Y")</f>
        <v/>
      </c>
    </row>
    <row r="1270" spans="1:4" ht="12.75">
      <c r="A1270" t="s">
        <v>1149</v>
      </c>
      <c r="B1270">
        <v>41081</v>
      </c>
      <c r="C1270">
        <v>41081</v>
      </c>
      <c r="D1270" t="str">
        <f>_xlfn.IFERROR(IF(OR(VLOOKUP(PPUList[[#This Row],[AFC POR]],PUFList,1,FALSE),VLOOKUP(PPUList[[#This Row],[AFC POD]],PUFList,1,FALSE)),""),"Y")</f>
        <v/>
      </c>
    </row>
    <row r="1271" spans="1:4" ht="12.75">
      <c r="A1271" t="s">
        <v>1150</v>
      </c>
      <c r="B1271">
        <v>41081</v>
      </c>
      <c r="C1271">
        <v>41081</v>
      </c>
      <c r="D1271" t="str">
        <f>_xlfn.IFERROR(IF(OR(VLOOKUP(PPUList[[#This Row],[AFC POR]],PUFList,1,FALSE),VLOOKUP(PPUList[[#This Row],[AFC POD]],PUFList,1,FALSE)),""),"Y")</f>
        <v/>
      </c>
    </row>
    <row r="1272" spans="1:4" ht="12.75">
      <c r="A1272" t="s">
        <v>1151</v>
      </c>
      <c r="B1272">
        <v>41085</v>
      </c>
      <c r="C1272">
        <v>41085</v>
      </c>
      <c r="D1272" t="str">
        <f>_xlfn.IFERROR(IF(OR(VLOOKUP(PPUList[[#This Row],[AFC POR]],PUFList,1,FALSE),VLOOKUP(PPUList[[#This Row],[AFC POD]],PUFList,1,FALSE)),""),"Y")</f>
        <v/>
      </c>
    </row>
    <row r="1273" spans="1:4" ht="12.75">
      <c r="A1273" t="s">
        <v>1152</v>
      </c>
      <c r="B1273">
        <v>40371</v>
      </c>
      <c r="C1273">
        <v>40371</v>
      </c>
      <c r="D1273" t="str">
        <f>_xlfn.IFERROR(IF(OR(VLOOKUP(PPUList[[#This Row],[AFC POR]],PUFList,1,FALSE),VLOOKUP(PPUList[[#This Row],[AFC POD]],PUFList,1,FALSE)),""),"Y")</f>
        <v/>
      </c>
    </row>
    <row r="1274" spans="1:4" ht="12.75">
      <c r="A1274" t="s">
        <v>1153</v>
      </c>
      <c r="B1274">
        <v>40457</v>
      </c>
      <c r="C1274">
        <v>40457</v>
      </c>
      <c r="D1274" t="str">
        <f>_xlfn.IFERROR(IF(OR(VLOOKUP(PPUList[[#This Row],[AFC POR]],PUFList,1,FALSE),VLOOKUP(PPUList[[#This Row],[AFC POD]],PUFList,1,FALSE)),""),"Y")</f>
        <v/>
      </c>
    </row>
    <row r="1275" spans="1:4" ht="12.75">
      <c r="A1275" t="s">
        <v>1154</v>
      </c>
      <c r="B1275">
        <v>40459</v>
      </c>
      <c r="C1275">
        <v>40459</v>
      </c>
      <c r="D1275" t="str">
        <f>_xlfn.IFERROR(IF(OR(VLOOKUP(PPUList[[#This Row],[AFC POR]],PUFList,1,FALSE),VLOOKUP(PPUList[[#This Row],[AFC POD]],PUFList,1,FALSE)),""),"Y")</f>
        <v/>
      </c>
    </row>
    <row r="1276" spans="1:4" ht="12.75">
      <c r="A1276" t="s">
        <v>1155</v>
      </c>
      <c r="B1276">
        <v>40457</v>
      </c>
      <c r="C1276">
        <v>40457</v>
      </c>
      <c r="D1276" t="str">
        <f>_xlfn.IFERROR(IF(OR(VLOOKUP(PPUList[[#This Row],[AFC POR]],PUFList,1,FALSE),VLOOKUP(PPUList[[#This Row],[AFC POD]],PUFList,1,FALSE)),""),"Y")</f>
        <v/>
      </c>
    </row>
    <row r="1277" spans="1:4" ht="12.75">
      <c r="A1277" t="s">
        <v>1156</v>
      </c>
      <c r="B1277">
        <v>40459</v>
      </c>
      <c r="C1277">
        <v>40459</v>
      </c>
      <c r="D1277" t="str">
        <f>_xlfn.IFERROR(IF(OR(VLOOKUP(PPUList[[#This Row],[AFC POR]],PUFList,1,FALSE),VLOOKUP(PPUList[[#This Row],[AFC POD]],PUFList,1,FALSE)),""),"Y")</f>
        <v/>
      </c>
    </row>
    <row r="1278" spans="1:4" ht="12.75">
      <c r="A1278" t="s">
        <v>1157</v>
      </c>
      <c r="B1278">
        <v>41087</v>
      </c>
      <c r="C1278">
        <v>41087</v>
      </c>
      <c r="D1278" t="str">
        <f>_xlfn.IFERROR(IF(OR(VLOOKUP(PPUList[[#This Row],[AFC POR]],PUFList,1,FALSE),VLOOKUP(PPUList[[#This Row],[AFC POD]],PUFList,1,FALSE)),""),"Y")</f>
        <v/>
      </c>
    </row>
    <row r="1279" spans="1:4" ht="12.75">
      <c r="A1279" t="s">
        <v>1158</v>
      </c>
      <c r="B1279">
        <v>41089</v>
      </c>
      <c r="C1279">
        <v>41089</v>
      </c>
      <c r="D1279" t="str">
        <f>_xlfn.IFERROR(IF(OR(VLOOKUP(PPUList[[#This Row],[AFC POR]],PUFList,1,FALSE),VLOOKUP(PPUList[[#This Row],[AFC POD]],PUFList,1,FALSE)),""),"Y")</f>
        <v/>
      </c>
    </row>
    <row r="1280" spans="1:4" ht="12.75">
      <c r="A1280" t="s">
        <v>1159</v>
      </c>
      <c r="B1280">
        <v>41089</v>
      </c>
      <c r="C1280">
        <v>41089</v>
      </c>
      <c r="D1280" t="str">
        <f>_xlfn.IFERROR(IF(OR(VLOOKUP(PPUList[[#This Row],[AFC POR]],PUFList,1,FALSE),VLOOKUP(PPUList[[#This Row],[AFC POD]],PUFList,1,FALSE)),""),"Y")</f>
        <v/>
      </c>
    </row>
    <row r="1281" spans="1:4" ht="12.75">
      <c r="A1281" t="s">
        <v>1160</v>
      </c>
      <c r="B1281">
        <v>43597</v>
      </c>
      <c r="C1281">
        <v>43597</v>
      </c>
      <c r="D1281" t="str">
        <f>_xlfn.IFERROR(IF(OR(VLOOKUP(PPUList[[#This Row],[AFC POR]],PUFList,1,FALSE),VLOOKUP(PPUList[[#This Row],[AFC POD]],PUFList,1,FALSE)),""),"Y")</f>
        <v/>
      </c>
    </row>
    <row r="1282" spans="1:4" ht="12.75">
      <c r="A1282" t="s">
        <v>1161</v>
      </c>
      <c r="B1282">
        <v>43597</v>
      </c>
      <c r="C1282">
        <v>43597</v>
      </c>
      <c r="D1282" t="str">
        <f>_xlfn.IFERROR(IF(OR(VLOOKUP(PPUList[[#This Row],[AFC POR]],PUFList,1,FALSE),VLOOKUP(PPUList[[#This Row],[AFC POD]],PUFList,1,FALSE)),""),"Y")</f>
        <v/>
      </c>
    </row>
    <row r="1283" spans="1:4" ht="12.75">
      <c r="A1283" t="s">
        <v>1162</v>
      </c>
      <c r="B1283">
        <v>41091</v>
      </c>
      <c r="C1283">
        <v>41091</v>
      </c>
      <c r="D1283" t="str">
        <f>_xlfn.IFERROR(IF(OR(VLOOKUP(PPUList[[#This Row],[AFC POR]],PUFList,1,FALSE),VLOOKUP(PPUList[[#This Row],[AFC POD]],PUFList,1,FALSE)),""),"Y")</f>
        <v/>
      </c>
    </row>
    <row r="1284" spans="1:4" ht="12.75">
      <c r="A1284" t="s">
        <v>1163</v>
      </c>
      <c r="B1284">
        <v>45301</v>
      </c>
      <c r="C1284">
        <v>45301</v>
      </c>
      <c r="D1284" t="str">
        <f>_xlfn.IFERROR(IF(OR(VLOOKUP(PPUList[[#This Row],[AFC POR]],PUFList,1,FALSE),VLOOKUP(PPUList[[#This Row],[AFC POD]],PUFList,1,FALSE)),""),"Y")</f>
        <v/>
      </c>
    </row>
    <row r="1285" spans="1:4" ht="12.75">
      <c r="A1285" t="s">
        <v>1164</v>
      </c>
      <c r="B1285">
        <v>45301</v>
      </c>
      <c r="C1285">
        <v>45301</v>
      </c>
      <c r="D1285" t="str">
        <f>_xlfn.IFERROR(IF(OR(VLOOKUP(PPUList[[#This Row],[AFC POR]],PUFList,1,FALSE),VLOOKUP(PPUList[[#This Row],[AFC POD]],PUFList,1,FALSE)),""),"Y")</f>
        <v/>
      </c>
    </row>
    <row r="1286" spans="1:4" ht="12.75">
      <c r="A1286" t="s">
        <v>1165</v>
      </c>
      <c r="B1286">
        <v>41097</v>
      </c>
      <c r="C1286">
        <v>41097</v>
      </c>
      <c r="D1286" t="str">
        <f>_xlfn.IFERROR(IF(OR(VLOOKUP(PPUList[[#This Row],[AFC POR]],PUFList,1,FALSE),VLOOKUP(PPUList[[#This Row],[AFC POD]],PUFList,1,FALSE)),""),"Y")</f>
        <v/>
      </c>
    </row>
    <row r="1287" spans="1:4" ht="12.75">
      <c r="A1287" t="s">
        <v>1166</v>
      </c>
      <c r="B1287">
        <v>41097</v>
      </c>
      <c r="C1287">
        <v>41097</v>
      </c>
      <c r="D1287" t="str">
        <f>_xlfn.IFERROR(IF(OR(VLOOKUP(PPUList[[#This Row],[AFC POR]],PUFList,1,FALSE),VLOOKUP(PPUList[[#This Row],[AFC POD]],PUFList,1,FALSE)),""),"Y")</f>
        <v/>
      </c>
    </row>
    <row r="1288" spans="1:4" ht="12.75">
      <c r="A1288" t="s">
        <v>1167</v>
      </c>
      <c r="B1288">
        <v>41097</v>
      </c>
      <c r="C1288">
        <v>41097</v>
      </c>
      <c r="D1288" t="str">
        <f>_xlfn.IFERROR(IF(OR(VLOOKUP(PPUList[[#This Row],[AFC POR]],PUFList,1,FALSE),VLOOKUP(PPUList[[#This Row],[AFC POD]],PUFList,1,FALSE)),""),"Y")</f>
        <v/>
      </c>
    </row>
    <row r="1289" spans="1:4" ht="12.75">
      <c r="A1289" t="s">
        <v>1168</v>
      </c>
      <c r="B1289">
        <v>41097</v>
      </c>
      <c r="C1289">
        <v>41097</v>
      </c>
      <c r="D1289" t="str">
        <f>_xlfn.IFERROR(IF(OR(VLOOKUP(PPUList[[#This Row],[AFC POR]],PUFList,1,FALSE),VLOOKUP(PPUList[[#This Row],[AFC POD]],PUFList,1,FALSE)),""),"Y")</f>
        <v/>
      </c>
    </row>
    <row r="1290" spans="1:4" ht="12.75">
      <c r="A1290" t="s">
        <v>1169</v>
      </c>
      <c r="B1290">
        <v>41097</v>
      </c>
      <c r="C1290">
        <v>41097</v>
      </c>
      <c r="D1290" t="str">
        <f>_xlfn.IFERROR(IF(OR(VLOOKUP(PPUList[[#This Row],[AFC POR]],PUFList,1,FALSE),VLOOKUP(PPUList[[#This Row],[AFC POD]],PUFList,1,FALSE)),""),"Y")</f>
        <v/>
      </c>
    </row>
    <row r="1291" spans="1:4" ht="12.75">
      <c r="A1291" t="s">
        <v>1170</v>
      </c>
      <c r="B1291">
        <v>47360</v>
      </c>
      <c r="C1291">
        <v>47360</v>
      </c>
      <c r="D1291" t="str">
        <f>_xlfn.IFERROR(IF(OR(VLOOKUP(PPUList[[#This Row],[AFC POR]],PUFList,1,FALSE),VLOOKUP(PPUList[[#This Row],[AFC POD]],PUFList,1,FALSE)),""),"Y")</f>
        <v/>
      </c>
    </row>
    <row r="1292" spans="1:4" ht="12.75">
      <c r="A1292" t="s">
        <v>1171</v>
      </c>
      <c r="B1292">
        <v>40541</v>
      </c>
      <c r="C1292">
        <v>40541</v>
      </c>
      <c r="D1292" t="str">
        <f>_xlfn.IFERROR(IF(OR(VLOOKUP(PPUList[[#This Row],[AFC POR]],PUFList,1,FALSE),VLOOKUP(PPUList[[#This Row],[AFC POD]],PUFList,1,FALSE)),""),"Y")</f>
        <v/>
      </c>
    </row>
    <row r="1293" spans="1:4" ht="12.75">
      <c r="A1293" t="s">
        <v>1172</v>
      </c>
      <c r="B1293">
        <v>41400</v>
      </c>
      <c r="C1293">
        <v>41400</v>
      </c>
      <c r="D1293" t="str">
        <f>_xlfn.IFERROR(IF(OR(VLOOKUP(PPUList[[#This Row],[AFC POR]],PUFList,1,FALSE),VLOOKUP(PPUList[[#This Row],[AFC POD]],PUFList,1,FALSE)),""),"Y")</f>
        <v/>
      </c>
    </row>
    <row r="1294" spans="1:4" ht="12.75">
      <c r="A1294" t="s">
        <v>1173</v>
      </c>
      <c r="B1294">
        <v>41400</v>
      </c>
      <c r="C1294">
        <v>41400</v>
      </c>
      <c r="D1294" t="str">
        <f>_xlfn.IFERROR(IF(OR(VLOOKUP(PPUList[[#This Row],[AFC POR]],PUFList,1,FALSE),VLOOKUP(PPUList[[#This Row],[AFC POD]],PUFList,1,FALSE)),""),"Y")</f>
        <v/>
      </c>
    </row>
    <row r="1295" spans="1:4" ht="12.75">
      <c r="A1295" t="s">
        <v>1174</v>
      </c>
      <c r="B1295">
        <v>41079</v>
      </c>
      <c r="C1295">
        <v>41079</v>
      </c>
      <c r="D1295" t="str">
        <f>_xlfn.IFERROR(IF(OR(VLOOKUP(PPUList[[#This Row],[AFC POR]],PUFList,1,FALSE),VLOOKUP(PPUList[[#This Row],[AFC POD]],PUFList,1,FALSE)),""),"Y")</f>
        <v/>
      </c>
    </row>
    <row r="1296" spans="1:4" ht="12.75">
      <c r="A1296" t="s">
        <v>1175</v>
      </c>
      <c r="B1296">
        <v>41099</v>
      </c>
      <c r="C1296">
        <v>41099</v>
      </c>
      <c r="D1296" t="str">
        <f>_xlfn.IFERROR(IF(OR(VLOOKUP(PPUList[[#This Row],[AFC POR]],PUFList,1,FALSE),VLOOKUP(PPUList[[#This Row],[AFC POD]],PUFList,1,FALSE)),""),"Y")</f>
        <v/>
      </c>
    </row>
    <row r="1297" spans="1:4" ht="12.75">
      <c r="A1297" t="s">
        <v>1176</v>
      </c>
      <c r="B1297">
        <v>47251</v>
      </c>
      <c r="C1297">
        <v>47251</v>
      </c>
      <c r="D1297" t="str">
        <f>_xlfn.IFERROR(IF(OR(VLOOKUP(PPUList[[#This Row],[AFC POR]],PUFList,1,FALSE),VLOOKUP(PPUList[[#This Row],[AFC POD]],PUFList,1,FALSE)),""),"Y")</f>
        <v/>
      </c>
    </row>
    <row r="1298" spans="1:4" ht="12.75">
      <c r="A1298" t="s">
        <v>1177</v>
      </c>
      <c r="B1298">
        <v>41269</v>
      </c>
      <c r="C1298">
        <v>41269</v>
      </c>
      <c r="D1298" t="str">
        <f>_xlfn.IFERROR(IF(OR(VLOOKUP(PPUList[[#This Row],[AFC POR]],PUFList,1,FALSE),VLOOKUP(PPUList[[#This Row],[AFC POD]],PUFList,1,FALSE)),""),"Y")</f>
        <v/>
      </c>
    </row>
    <row r="1299" spans="1:4" ht="12.75">
      <c r="A1299" t="s">
        <v>1178</v>
      </c>
      <c r="B1299">
        <v>47547</v>
      </c>
      <c r="C1299">
        <v>47547</v>
      </c>
      <c r="D1299" t="str">
        <f>_xlfn.IFERROR(IF(OR(VLOOKUP(PPUList[[#This Row],[AFC POR]],PUFList,1,FALSE),VLOOKUP(PPUList[[#This Row],[AFC POD]],PUFList,1,FALSE)),""),"Y")</f>
        <v/>
      </c>
    </row>
    <row r="1300" spans="1:4" ht="12.75">
      <c r="A1300" t="s">
        <v>1179</v>
      </c>
      <c r="B1300">
        <v>41270</v>
      </c>
      <c r="C1300">
        <v>41270</v>
      </c>
      <c r="D1300" t="str">
        <f>_xlfn.IFERROR(IF(OR(VLOOKUP(PPUList[[#This Row],[AFC POR]],PUFList,1,FALSE),VLOOKUP(PPUList[[#This Row],[AFC POD]],PUFList,1,FALSE)),""),"Y")</f>
        <v/>
      </c>
    </row>
    <row r="1301" spans="1:4" ht="12.75">
      <c r="A1301" t="s">
        <v>1180</v>
      </c>
      <c r="B1301">
        <v>41271</v>
      </c>
      <c r="C1301">
        <v>41271</v>
      </c>
      <c r="D1301" t="str">
        <f>_xlfn.IFERROR(IF(OR(VLOOKUP(PPUList[[#This Row],[AFC POR]],PUFList,1,FALSE),VLOOKUP(PPUList[[#This Row],[AFC POD]],PUFList,1,FALSE)),""),"Y")</f>
        <v/>
      </c>
    </row>
    <row r="1302" spans="1:4" ht="12.75">
      <c r="A1302" t="s">
        <v>1181</v>
      </c>
      <c r="B1302">
        <v>40127</v>
      </c>
      <c r="C1302">
        <v>40127</v>
      </c>
      <c r="D1302" t="str">
        <f>_xlfn.IFERROR(IF(OR(VLOOKUP(PPUList[[#This Row],[AFC POR]],PUFList,1,FALSE),VLOOKUP(PPUList[[#This Row],[AFC POD]],PUFList,1,FALSE)),""),"Y")</f>
        <v/>
      </c>
    </row>
    <row r="1303" spans="1:4" ht="12.75">
      <c r="A1303" t="s">
        <v>1182</v>
      </c>
      <c r="B1303">
        <v>40127</v>
      </c>
      <c r="C1303">
        <v>40127</v>
      </c>
      <c r="D1303" t="str">
        <f>_xlfn.IFERROR(IF(OR(VLOOKUP(PPUList[[#This Row],[AFC POR]],PUFList,1,FALSE),VLOOKUP(PPUList[[#This Row],[AFC POD]],PUFList,1,FALSE)),""),"Y")</f>
        <v/>
      </c>
    </row>
    <row r="1304" spans="1:4" ht="12.75">
      <c r="A1304" t="s">
        <v>1183</v>
      </c>
      <c r="B1304">
        <v>41352</v>
      </c>
      <c r="C1304">
        <v>41352</v>
      </c>
      <c r="D1304" t="str">
        <f>_xlfn.IFERROR(IF(OR(VLOOKUP(PPUList[[#This Row],[AFC POR]],PUFList,1,FALSE),VLOOKUP(PPUList[[#This Row],[AFC POD]],PUFList,1,FALSE)),""),"Y")</f>
        <v/>
      </c>
    </row>
    <row r="1305" spans="1:4" ht="12.75">
      <c r="A1305" t="s">
        <v>1184</v>
      </c>
      <c r="B1305">
        <v>45093</v>
      </c>
      <c r="C1305">
        <v>45093</v>
      </c>
      <c r="D1305" t="str">
        <f>_xlfn.IFERROR(IF(OR(VLOOKUP(PPUList[[#This Row],[AFC POR]],PUFList,1,FALSE),VLOOKUP(PPUList[[#This Row],[AFC POD]],PUFList,1,FALSE)),""),"Y")</f>
        <v/>
      </c>
    </row>
    <row r="1306" spans="1:4" ht="12.75">
      <c r="A1306" t="s">
        <v>1185</v>
      </c>
      <c r="B1306">
        <v>45093</v>
      </c>
      <c r="C1306">
        <v>45093</v>
      </c>
      <c r="D1306" t="str">
        <f>_xlfn.IFERROR(IF(OR(VLOOKUP(PPUList[[#This Row],[AFC POR]],PUFList,1,FALSE),VLOOKUP(PPUList[[#This Row],[AFC POD]],PUFList,1,FALSE)),""),"Y")</f>
        <v/>
      </c>
    </row>
    <row r="1307" spans="1:4" ht="12.75">
      <c r="A1307" t="s">
        <v>1186</v>
      </c>
      <c r="B1307">
        <v>41103</v>
      </c>
      <c r="C1307">
        <v>41103</v>
      </c>
      <c r="D1307" t="str">
        <f>_xlfn.IFERROR(IF(OR(VLOOKUP(PPUList[[#This Row],[AFC POR]],PUFList,1,FALSE),VLOOKUP(PPUList[[#This Row],[AFC POD]],PUFList,1,FALSE)),""),"Y")</f>
        <v/>
      </c>
    </row>
    <row r="1308" spans="1:4" ht="12.75">
      <c r="A1308" t="s">
        <v>1187</v>
      </c>
      <c r="B1308">
        <v>40621</v>
      </c>
      <c r="C1308">
        <v>40621</v>
      </c>
      <c r="D1308" t="str">
        <f>_xlfn.IFERROR(IF(OR(VLOOKUP(PPUList[[#This Row],[AFC POR]],PUFList,1,FALSE),VLOOKUP(PPUList[[#This Row],[AFC POD]],PUFList,1,FALSE)),""),"Y")</f>
        <v/>
      </c>
    </row>
    <row r="1309" spans="1:4" ht="12.75">
      <c r="A1309" t="s">
        <v>1188</v>
      </c>
      <c r="B1309">
        <v>40621</v>
      </c>
      <c r="C1309">
        <v>40621</v>
      </c>
      <c r="D1309" t="str">
        <f>_xlfn.IFERROR(IF(OR(VLOOKUP(PPUList[[#This Row],[AFC POR]],PUFList,1,FALSE),VLOOKUP(PPUList[[#This Row],[AFC POD]],PUFList,1,FALSE)),""),"Y")</f>
        <v/>
      </c>
    </row>
    <row r="1310" spans="1:4" ht="12.75">
      <c r="A1310" t="s">
        <v>1189</v>
      </c>
      <c r="B1310">
        <v>40621</v>
      </c>
      <c r="C1310">
        <v>40621</v>
      </c>
      <c r="D1310" t="str">
        <f>_xlfn.IFERROR(IF(OR(VLOOKUP(PPUList[[#This Row],[AFC POR]],PUFList,1,FALSE),VLOOKUP(PPUList[[#This Row],[AFC POD]],PUFList,1,FALSE)),""),"Y")</f>
        <v/>
      </c>
    </row>
    <row r="1311" spans="1:4" ht="12.75">
      <c r="A1311" t="s">
        <v>1190</v>
      </c>
      <c r="B1311">
        <v>40047</v>
      </c>
      <c r="C1311">
        <v>40047</v>
      </c>
      <c r="D1311" t="str">
        <f>_xlfn.IFERROR(IF(OR(VLOOKUP(PPUList[[#This Row],[AFC POR]],PUFList,1,FALSE),VLOOKUP(PPUList[[#This Row],[AFC POD]],PUFList,1,FALSE)),""),"Y")</f>
        <v/>
      </c>
    </row>
    <row r="1312" spans="1:4" ht="12.75">
      <c r="A1312" t="s">
        <v>1191</v>
      </c>
      <c r="B1312">
        <v>40039</v>
      </c>
      <c r="C1312">
        <v>40039</v>
      </c>
      <c r="D1312" t="str">
        <f>_xlfn.IFERROR(IF(OR(VLOOKUP(PPUList[[#This Row],[AFC POR]],PUFList,1,FALSE),VLOOKUP(PPUList[[#This Row],[AFC POD]],PUFList,1,FALSE)),""),"Y")</f>
        <v/>
      </c>
    </row>
    <row r="1313" spans="1:4" ht="12.75">
      <c r="A1313" t="s">
        <v>1192</v>
      </c>
      <c r="B1313">
        <v>40039</v>
      </c>
      <c r="C1313">
        <v>40039</v>
      </c>
      <c r="D1313" t="str">
        <f>_xlfn.IFERROR(IF(OR(VLOOKUP(PPUList[[#This Row],[AFC POR]],PUFList,1,FALSE),VLOOKUP(PPUList[[#This Row],[AFC POD]],PUFList,1,FALSE)),""),"Y")</f>
        <v/>
      </c>
    </row>
    <row r="1314" spans="1:4" ht="12.75">
      <c r="A1314" t="s">
        <v>1193</v>
      </c>
      <c r="B1314">
        <v>40323</v>
      </c>
      <c r="C1314">
        <v>40323</v>
      </c>
      <c r="D1314" t="str">
        <f>_xlfn.IFERROR(IF(OR(VLOOKUP(PPUList[[#This Row],[AFC POR]],PUFList,1,FALSE),VLOOKUP(PPUList[[#This Row],[AFC POD]],PUFList,1,FALSE)),""),"Y")</f>
        <v/>
      </c>
    </row>
    <row r="1315" spans="1:4" ht="12.75">
      <c r="A1315" t="s">
        <v>1194</v>
      </c>
      <c r="B1315">
        <v>40145</v>
      </c>
      <c r="C1315">
        <v>40145</v>
      </c>
      <c r="D1315" t="str">
        <f>_xlfn.IFERROR(IF(OR(VLOOKUP(PPUList[[#This Row],[AFC POR]],PUFList,1,FALSE),VLOOKUP(PPUList[[#This Row],[AFC POD]],PUFList,1,FALSE)),""),"Y")</f>
        <v/>
      </c>
    </row>
    <row r="1316" spans="1:4" ht="12.75">
      <c r="A1316" t="s">
        <v>1195</v>
      </c>
      <c r="B1316">
        <v>40323</v>
      </c>
      <c r="C1316">
        <v>40323</v>
      </c>
      <c r="D1316" t="str">
        <f>_xlfn.IFERROR(IF(OR(VLOOKUP(PPUList[[#This Row],[AFC POR]],PUFList,1,FALSE),VLOOKUP(PPUList[[#This Row],[AFC POD]],PUFList,1,FALSE)),""),"Y")</f>
        <v/>
      </c>
    </row>
    <row r="1317" spans="1:4" ht="12.75">
      <c r="A1317" t="s">
        <v>1196</v>
      </c>
      <c r="B1317">
        <v>40323</v>
      </c>
      <c r="C1317">
        <v>40323</v>
      </c>
      <c r="D1317" t="str">
        <f>_xlfn.IFERROR(IF(OR(VLOOKUP(PPUList[[#This Row],[AFC POR]],PUFList,1,FALSE),VLOOKUP(PPUList[[#This Row],[AFC POD]],PUFList,1,FALSE)),""),"Y")</f>
        <v/>
      </c>
    </row>
    <row r="1318" spans="1:4" ht="12.75">
      <c r="A1318" t="s">
        <v>1197</v>
      </c>
      <c r="B1318">
        <v>40025</v>
      </c>
      <c r="C1318">
        <v>40025</v>
      </c>
      <c r="D1318" t="str">
        <f>_xlfn.IFERROR(IF(OR(VLOOKUP(PPUList[[#This Row],[AFC POR]],PUFList,1,FALSE),VLOOKUP(PPUList[[#This Row],[AFC POD]],PUFList,1,FALSE)),""),"Y")</f>
        <v/>
      </c>
    </row>
    <row r="1319" spans="1:4" ht="12.75">
      <c r="A1319" t="s">
        <v>1198</v>
      </c>
      <c r="B1319">
        <v>41347</v>
      </c>
      <c r="C1319">
        <v>41347</v>
      </c>
      <c r="D1319" t="str">
        <f>_xlfn.IFERROR(IF(OR(VLOOKUP(PPUList[[#This Row],[AFC POR]],PUFList,1,FALSE),VLOOKUP(PPUList[[#This Row],[AFC POD]],PUFList,1,FALSE)),""),"Y")</f>
        <v/>
      </c>
    </row>
    <row r="1320" spans="1:4" ht="12.75">
      <c r="A1320" t="s">
        <v>1200</v>
      </c>
      <c r="B1320">
        <v>47091</v>
      </c>
      <c r="C1320">
        <v>47091</v>
      </c>
      <c r="D1320" t="str">
        <f>_xlfn.IFERROR(IF(OR(VLOOKUP(PPUList[[#This Row],[AFC POR]],PUFList,1,FALSE),VLOOKUP(PPUList[[#This Row],[AFC POD]],PUFList,1,FALSE)),""),"Y")</f>
        <v/>
      </c>
    </row>
    <row r="1321" spans="1:4" ht="12.75">
      <c r="A1321" t="s">
        <v>1199</v>
      </c>
      <c r="B1321">
        <v>47091</v>
      </c>
      <c r="C1321">
        <v>47091</v>
      </c>
      <c r="D1321" t="str">
        <f>_xlfn.IFERROR(IF(OR(VLOOKUP(PPUList[[#This Row],[AFC POR]],PUFList,1,FALSE),VLOOKUP(PPUList[[#This Row],[AFC POD]],PUFList,1,FALSE)),""),"Y")</f>
        <v/>
      </c>
    </row>
    <row r="1322" spans="1:4" ht="12.75">
      <c r="A1322" t="s">
        <v>1201</v>
      </c>
      <c r="B1322">
        <v>40611</v>
      </c>
      <c r="C1322">
        <v>40611</v>
      </c>
      <c r="D1322" t="str">
        <f>_xlfn.IFERROR(IF(OR(VLOOKUP(PPUList[[#This Row],[AFC POR]],PUFList,1,FALSE),VLOOKUP(PPUList[[#This Row],[AFC POD]],PUFList,1,FALSE)),""),"Y")</f>
        <v/>
      </c>
    </row>
    <row r="1323" spans="1:4" ht="12.75">
      <c r="A1323" t="s">
        <v>1202</v>
      </c>
      <c r="B1323">
        <v>40611</v>
      </c>
      <c r="C1323">
        <v>40611</v>
      </c>
      <c r="D1323" t="str">
        <f>_xlfn.IFERROR(IF(OR(VLOOKUP(PPUList[[#This Row],[AFC POR]],PUFList,1,FALSE),VLOOKUP(PPUList[[#This Row],[AFC POD]],PUFList,1,FALSE)),""),"Y")</f>
        <v/>
      </c>
    </row>
    <row r="1324" spans="1:4" ht="12.75">
      <c r="A1324" t="s">
        <v>1203</v>
      </c>
      <c r="B1324">
        <v>41105</v>
      </c>
      <c r="C1324">
        <v>41105</v>
      </c>
      <c r="D1324" t="str">
        <f>_xlfn.IFERROR(IF(OR(VLOOKUP(PPUList[[#This Row],[AFC POR]],PUFList,1,FALSE),VLOOKUP(PPUList[[#This Row],[AFC POD]],PUFList,1,FALSE)),""),"Y")</f>
        <v/>
      </c>
    </row>
    <row r="1325" spans="1:4" ht="12.75">
      <c r="A1325" t="s">
        <v>1204</v>
      </c>
      <c r="B1325">
        <v>41105</v>
      </c>
      <c r="C1325">
        <v>41105</v>
      </c>
      <c r="D1325" t="str">
        <f>_xlfn.IFERROR(IF(OR(VLOOKUP(PPUList[[#This Row],[AFC POR]],PUFList,1,FALSE),VLOOKUP(PPUList[[#This Row],[AFC POD]],PUFList,1,FALSE)),""),"Y")</f>
        <v/>
      </c>
    </row>
    <row r="1326" spans="1:4" ht="12.75">
      <c r="A1326" t="s">
        <v>1205</v>
      </c>
      <c r="B1326">
        <v>41105</v>
      </c>
      <c r="C1326">
        <v>41105</v>
      </c>
      <c r="D1326" t="str">
        <f>_xlfn.IFERROR(IF(OR(VLOOKUP(PPUList[[#This Row],[AFC POR]],PUFList,1,FALSE),VLOOKUP(PPUList[[#This Row],[AFC POD]],PUFList,1,FALSE)),""),"Y")</f>
        <v/>
      </c>
    </row>
    <row r="1327" spans="1:4" ht="12.75">
      <c r="A1327" t="s">
        <v>1206</v>
      </c>
      <c r="B1327">
        <v>40621</v>
      </c>
      <c r="C1327">
        <v>40621</v>
      </c>
      <c r="D1327" t="str">
        <f>_xlfn.IFERROR(IF(OR(VLOOKUP(PPUList[[#This Row],[AFC POR]],PUFList,1,FALSE),VLOOKUP(PPUList[[#This Row],[AFC POD]],PUFList,1,FALSE)),""),"Y")</f>
        <v/>
      </c>
    </row>
    <row r="1328" spans="1:4" ht="12.75">
      <c r="A1328" t="s">
        <v>1207</v>
      </c>
      <c r="B1328">
        <v>40031</v>
      </c>
      <c r="C1328">
        <v>40031</v>
      </c>
      <c r="D1328" t="str">
        <f>_xlfn.IFERROR(IF(OR(VLOOKUP(PPUList[[#This Row],[AFC POR]],PUFList,1,FALSE),VLOOKUP(PPUList[[#This Row],[AFC POD]],PUFList,1,FALSE)),""),"Y")</f>
        <v/>
      </c>
    </row>
    <row r="1329" spans="1:4" ht="12.75">
      <c r="A1329" t="s">
        <v>20</v>
      </c>
      <c r="B1329">
        <v>47551</v>
      </c>
      <c r="C1329">
        <v>47551</v>
      </c>
      <c r="D1329" t="str">
        <f>_xlfn.IFERROR(IF(OR(VLOOKUP(PPUList[[#This Row],[AFC POR]],PUFList,1,FALSE),VLOOKUP(PPUList[[#This Row],[AFC POD]],PUFList,1,FALSE)),""),"Y")</f>
        <v/>
      </c>
    </row>
    <row r="1330" spans="1:4" ht="12.75">
      <c r="A1330" t="s">
        <v>1208</v>
      </c>
      <c r="B1330">
        <v>47551</v>
      </c>
      <c r="C1330">
        <v>47551</v>
      </c>
      <c r="D1330" t="str">
        <f>_xlfn.IFERROR(IF(OR(VLOOKUP(PPUList[[#This Row],[AFC POR]],PUFList,1,FALSE),VLOOKUP(PPUList[[#This Row],[AFC POD]],PUFList,1,FALSE)),""),"Y")</f>
        <v/>
      </c>
    </row>
    <row r="1331" spans="1:4" ht="12.75">
      <c r="A1331" t="s">
        <v>1209</v>
      </c>
      <c r="B1331">
        <v>47551</v>
      </c>
      <c r="C1331">
        <v>47551</v>
      </c>
      <c r="D1331" t="str">
        <f>_xlfn.IFERROR(IF(OR(VLOOKUP(PPUList[[#This Row],[AFC POR]],PUFList,1,FALSE),VLOOKUP(PPUList[[#This Row],[AFC POD]],PUFList,1,FALSE)),""),"Y")</f>
        <v/>
      </c>
    </row>
    <row r="1332" spans="1:4" ht="12.75">
      <c r="A1332" t="s">
        <v>1210</v>
      </c>
      <c r="B1332">
        <v>47551</v>
      </c>
      <c r="C1332">
        <v>47551</v>
      </c>
      <c r="D1332" t="str">
        <f>_xlfn.IFERROR(IF(OR(VLOOKUP(PPUList[[#This Row],[AFC POR]],PUFList,1,FALSE),VLOOKUP(PPUList[[#This Row],[AFC POD]],PUFList,1,FALSE)),""),"Y")</f>
        <v/>
      </c>
    </row>
    <row r="1333" spans="1:4" ht="12.75">
      <c r="A1333" t="s">
        <v>1211</v>
      </c>
      <c r="B1333">
        <v>41111</v>
      </c>
      <c r="C1333">
        <v>41111</v>
      </c>
      <c r="D1333" t="str">
        <f>_xlfn.IFERROR(IF(OR(VLOOKUP(PPUList[[#This Row],[AFC POR]],PUFList,1,FALSE),VLOOKUP(PPUList[[#This Row],[AFC POD]],PUFList,1,FALSE)),""),"Y")</f>
        <v/>
      </c>
    </row>
    <row r="1334" spans="1:4" ht="12.75">
      <c r="A1334" t="s">
        <v>1212</v>
      </c>
      <c r="B1334">
        <v>41111</v>
      </c>
      <c r="C1334">
        <v>41111</v>
      </c>
      <c r="D1334" t="str">
        <f>_xlfn.IFERROR(IF(OR(VLOOKUP(PPUList[[#This Row],[AFC POR]],PUFList,1,FALSE),VLOOKUP(PPUList[[#This Row],[AFC POD]],PUFList,1,FALSE)),""),"Y")</f>
        <v/>
      </c>
    </row>
    <row r="1335" spans="1:4" ht="12.75">
      <c r="A1335" t="s">
        <v>1213</v>
      </c>
      <c r="B1335">
        <v>41111</v>
      </c>
      <c r="C1335">
        <v>41111</v>
      </c>
      <c r="D1335" t="str">
        <f>_xlfn.IFERROR(IF(OR(VLOOKUP(PPUList[[#This Row],[AFC POR]],PUFList,1,FALSE),VLOOKUP(PPUList[[#This Row],[AFC POD]],PUFList,1,FALSE)),""),"Y")</f>
        <v/>
      </c>
    </row>
    <row r="1336" spans="1:4" ht="12.75">
      <c r="A1336" t="s">
        <v>1214</v>
      </c>
      <c r="B1336">
        <v>41111</v>
      </c>
      <c r="C1336">
        <v>41111</v>
      </c>
      <c r="D1336" t="str">
        <f>_xlfn.IFERROR(IF(OR(VLOOKUP(PPUList[[#This Row],[AFC POR]],PUFList,1,FALSE),VLOOKUP(PPUList[[#This Row],[AFC POD]],PUFList,1,FALSE)),""),"Y")</f>
        <v/>
      </c>
    </row>
    <row r="1337" spans="1:4" ht="12.75">
      <c r="A1337" t="s">
        <v>1215</v>
      </c>
      <c r="B1337">
        <v>40815</v>
      </c>
      <c r="C1337">
        <v>40815</v>
      </c>
      <c r="D1337" t="str">
        <f>_xlfn.IFERROR(IF(OR(VLOOKUP(PPUList[[#This Row],[AFC POR]],PUFList,1,FALSE),VLOOKUP(PPUList[[#This Row],[AFC POD]],PUFList,1,FALSE)),""),"Y")</f>
        <v/>
      </c>
    </row>
    <row r="1338" spans="1:4" ht="12.75">
      <c r="A1338" t="s">
        <v>1216</v>
      </c>
      <c r="B1338">
        <v>46783</v>
      </c>
      <c r="C1338">
        <v>46783</v>
      </c>
      <c r="D1338" t="str">
        <f>_xlfn.IFERROR(IF(OR(VLOOKUP(PPUList[[#This Row],[AFC POR]],PUFList,1,FALSE),VLOOKUP(PPUList[[#This Row],[AFC POD]],PUFList,1,FALSE)),""),"Y")</f>
        <v/>
      </c>
    </row>
    <row r="1339" spans="1:4" ht="12.75">
      <c r="A1339" t="s">
        <v>1217</v>
      </c>
      <c r="B1339">
        <v>41117</v>
      </c>
      <c r="C1339">
        <v>41117</v>
      </c>
      <c r="D1339" t="str">
        <f>_xlfn.IFERROR(IF(OR(VLOOKUP(PPUList[[#This Row],[AFC POR]],PUFList,1,FALSE),VLOOKUP(PPUList[[#This Row],[AFC POD]],PUFList,1,FALSE)),""),"Y")</f>
        <v/>
      </c>
    </row>
    <row r="1340" spans="1:4" ht="12.75">
      <c r="A1340" t="s">
        <v>1218</v>
      </c>
      <c r="B1340">
        <v>41117</v>
      </c>
      <c r="C1340">
        <v>41117</v>
      </c>
      <c r="D1340" t="str">
        <f>_xlfn.IFERROR(IF(OR(VLOOKUP(PPUList[[#This Row],[AFC POR]],PUFList,1,FALSE),VLOOKUP(PPUList[[#This Row],[AFC POD]],PUFList,1,FALSE)),""),"Y")</f>
        <v/>
      </c>
    </row>
    <row r="1341" spans="1:4" ht="12.75">
      <c r="A1341" t="s">
        <v>1219</v>
      </c>
      <c r="B1341">
        <v>41117</v>
      </c>
      <c r="C1341">
        <v>41117</v>
      </c>
      <c r="D1341" t="str">
        <f>_xlfn.IFERROR(IF(OR(VLOOKUP(PPUList[[#This Row],[AFC POR]],PUFList,1,FALSE),VLOOKUP(PPUList[[#This Row],[AFC POD]],PUFList,1,FALSE)),""),"Y")</f>
        <v/>
      </c>
    </row>
    <row r="1342" spans="1:4" ht="12.75">
      <c r="A1342" t="s">
        <v>1220</v>
      </c>
      <c r="B1342">
        <v>41117</v>
      </c>
      <c r="C1342">
        <v>41117</v>
      </c>
      <c r="D1342" t="str">
        <f>_xlfn.IFERROR(IF(OR(VLOOKUP(PPUList[[#This Row],[AFC POR]],PUFList,1,FALSE),VLOOKUP(PPUList[[#This Row],[AFC POD]],PUFList,1,FALSE)),""),"Y")</f>
        <v/>
      </c>
    </row>
    <row r="1343" spans="1:4" ht="12.75">
      <c r="A1343" t="s">
        <v>1221</v>
      </c>
      <c r="B1343">
        <v>40457</v>
      </c>
      <c r="C1343">
        <v>40457</v>
      </c>
      <c r="D1343" t="str">
        <f>_xlfn.IFERROR(IF(OR(VLOOKUP(PPUList[[#This Row],[AFC POR]],PUFList,1,FALSE),VLOOKUP(PPUList[[#This Row],[AFC POD]],PUFList,1,FALSE)),""),"Y")</f>
        <v/>
      </c>
    </row>
    <row r="1344" spans="1:4" ht="12.75">
      <c r="A1344" t="s">
        <v>1222</v>
      </c>
      <c r="B1344">
        <v>40621</v>
      </c>
      <c r="C1344">
        <v>40621</v>
      </c>
      <c r="D1344" t="str">
        <f>_xlfn.IFERROR(IF(OR(VLOOKUP(PPUList[[#This Row],[AFC POR]],PUFList,1,FALSE),VLOOKUP(PPUList[[#This Row],[AFC POD]],PUFList,1,FALSE)),""),"Y")</f>
        <v/>
      </c>
    </row>
    <row r="1345" spans="1:4" ht="12.75">
      <c r="A1345" t="s">
        <v>1223</v>
      </c>
      <c r="B1345">
        <v>47095</v>
      </c>
      <c r="C1345">
        <v>47095</v>
      </c>
      <c r="D1345" t="str">
        <f>_xlfn.IFERROR(IF(OR(VLOOKUP(PPUList[[#This Row],[AFC POR]],PUFList,1,FALSE),VLOOKUP(PPUList[[#This Row],[AFC POD]],PUFList,1,FALSE)),""),"Y")</f>
        <v/>
      </c>
    </row>
    <row r="1346" spans="1:4" ht="12.75">
      <c r="A1346" t="s">
        <v>1224</v>
      </c>
      <c r="B1346">
        <v>40457</v>
      </c>
      <c r="C1346">
        <v>40457</v>
      </c>
      <c r="D1346" t="str">
        <f>_xlfn.IFERROR(IF(OR(VLOOKUP(PPUList[[#This Row],[AFC POR]],PUFList,1,FALSE),VLOOKUP(PPUList[[#This Row],[AFC POD]],PUFList,1,FALSE)),""),"Y")</f>
        <v/>
      </c>
    </row>
    <row r="1347" spans="1:4" ht="12.75">
      <c r="A1347" t="s">
        <v>1700</v>
      </c>
      <c r="B1347">
        <v>40457</v>
      </c>
      <c r="C1347">
        <v>40457</v>
      </c>
      <c r="D1347" t="str">
        <f>_xlfn.IFERROR(IF(OR(VLOOKUP(PPUList[[#This Row],[AFC POR]],PUFList,1,FALSE),VLOOKUP(PPUList[[#This Row],[AFC POD]],PUFList,1,FALSE)),""),"Y")</f>
        <v/>
      </c>
    </row>
    <row r="1348" spans="1:4" ht="12.75">
      <c r="A1348" t="s">
        <v>1701</v>
      </c>
      <c r="B1348">
        <v>40551</v>
      </c>
      <c r="C1348">
        <v>40551</v>
      </c>
      <c r="D1348" t="str">
        <f>_xlfn.IFERROR(IF(OR(VLOOKUP(PPUList[[#This Row],[AFC POR]],PUFList,1,FALSE),VLOOKUP(PPUList[[#This Row],[AFC POD]],PUFList,1,FALSE)),""),"Y")</f>
        <v/>
      </c>
    </row>
    <row r="1349" spans="1:4" ht="12.75">
      <c r="A1349" t="s">
        <v>1702</v>
      </c>
      <c r="B1349">
        <v>41117</v>
      </c>
      <c r="C1349">
        <v>41117</v>
      </c>
      <c r="D1349" t="str">
        <f>_xlfn.IFERROR(IF(OR(VLOOKUP(PPUList[[#This Row],[AFC POR]],PUFList,1,FALSE),VLOOKUP(PPUList[[#This Row],[AFC POD]],PUFList,1,FALSE)),""),"Y")</f>
        <v/>
      </c>
    </row>
    <row r="1350" spans="1:4" ht="12.75">
      <c r="A1350" t="s">
        <v>1703</v>
      </c>
      <c r="B1350">
        <v>41117</v>
      </c>
      <c r="C1350">
        <v>41117</v>
      </c>
      <c r="D1350" t="str">
        <f>_xlfn.IFERROR(IF(OR(VLOOKUP(PPUList[[#This Row],[AFC POR]],PUFList,1,FALSE),VLOOKUP(PPUList[[#This Row],[AFC POD]],PUFList,1,FALSE)),""),"Y")</f>
        <v/>
      </c>
    </row>
    <row r="1351" spans="1:4" ht="12.75">
      <c r="A1351" t="s">
        <v>1704</v>
      </c>
      <c r="B1351">
        <v>40765</v>
      </c>
      <c r="C1351">
        <v>40765</v>
      </c>
      <c r="D1351" t="str">
        <f>_xlfn.IFERROR(IF(OR(VLOOKUP(PPUList[[#This Row],[AFC POR]],PUFList,1,FALSE),VLOOKUP(PPUList[[#This Row],[AFC POD]],PUFList,1,FALSE)),""),"Y")</f>
        <v/>
      </c>
    </row>
    <row r="1352" spans="1:4" ht="12.75">
      <c r="A1352" t="s">
        <v>1705</v>
      </c>
      <c r="B1352">
        <v>41127</v>
      </c>
      <c r="C1352">
        <v>41127</v>
      </c>
      <c r="D1352" t="str">
        <f>_xlfn.IFERROR(IF(OR(VLOOKUP(PPUList[[#This Row],[AFC POR]],PUFList,1,FALSE),VLOOKUP(PPUList[[#This Row],[AFC POD]],PUFList,1,FALSE)),""),"Y")</f>
        <v/>
      </c>
    </row>
    <row r="1353" spans="1:4" ht="12.75">
      <c r="A1353" t="s">
        <v>1706</v>
      </c>
      <c r="B1353">
        <v>40191</v>
      </c>
      <c r="C1353">
        <v>40191</v>
      </c>
      <c r="D1353" t="str">
        <f>_xlfn.IFERROR(IF(OR(VLOOKUP(PPUList[[#This Row],[AFC POR]],PUFList,1,FALSE),VLOOKUP(PPUList[[#This Row],[AFC POD]],PUFList,1,FALSE)),""),"Y")</f>
        <v/>
      </c>
    </row>
    <row r="1354" spans="1:4" ht="12.75">
      <c r="A1354" t="s">
        <v>1707</v>
      </c>
      <c r="B1354">
        <v>40191</v>
      </c>
      <c r="C1354">
        <v>40191</v>
      </c>
      <c r="D1354" t="str">
        <f>_xlfn.IFERROR(IF(OR(VLOOKUP(PPUList[[#This Row],[AFC POR]],PUFList,1,FALSE),VLOOKUP(PPUList[[#This Row],[AFC POD]],PUFList,1,FALSE)),""),"Y")</f>
        <v/>
      </c>
    </row>
    <row r="1355" spans="1:4" ht="12.75">
      <c r="A1355" t="s">
        <v>1708</v>
      </c>
      <c r="B1355">
        <v>40191</v>
      </c>
      <c r="C1355">
        <v>40191</v>
      </c>
      <c r="D1355" t="str">
        <f>_xlfn.IFERROR(IF(OR(VLOOKUP(PPUList[[#This Row],[AFC POR]],PUFList,1,FALSE),VLOOKUP(PPUList[[#This Row],[AFC POD]],PUFList,1,FALSE)),""),"Y")</f>
        <v/>
      </c>
    </row>
    <row r="1356" spans="1:4" ht="12.75">
      <c r="A1356" t="s">
        <v>1709</v>
      </c>
      <c r="B1356">
        <v>41129</v>
      </c>
      <c r="C1356">
        <v>41129</v>
      </c>
      <c r="D1356" t="str">
        <f>_xlfn.IFERROR(IF(OR(VLOOKUP(PPUList[[#This Row],[AFC POR]],PUFList,1,FALSE),VLOOKUP(PPUList[[#This Row],[AFC POD]],PUFList,1,FALSE)),""),"Y")</f>
        <v/>
      </c>
    </row>
    <row r="1357" spans="1:4" ht="12.75">
      <c r="A1357" t="s">
        <v>1710</v>
      </c>
      <c r="B1357">
        <v>41129</v>
      </c>
      <c r="C1357">
        <v>41129</v>
      </c>
      <c r="D1357" t="str">
        <f>_xlfn.IFERROR(IF(OR(VLOOKUP(PPUList[[#This Row],[AFC POR]],PUFList,1,FALSE),VLOOKUP(PPUList[[#This Row],[AFC POD]],PUFList,1,FALSE)),""),"Y")</f>
        <v/>
      </c>
    </row>
    <row r="1358" spans="1:4" ht="12.75">
      <c r="A1358" t="s">
        <v>1711</v>
      </c>
      <c r="B1358">
        <v>41273</v>
      </c>
      <c r="C1358">
        <v>41273</v>
      </c>
      <c r="D1358" t="str">
        <f>_xlfn.IFERROR(IF(OR(VLOOKUP(PPUList[[#This Row],[AFC POR]],PUFList,1,FALSE),VLOOKUP(PPUList[[#This Row],[AFC POD]],PUFList,1,FALSE)),""),"Y")</f>
        <v/>
      </c>
    </row>
    <row r="1359" spans="1:4" ht="12.75">
      <c r="A1359" t="s">
        <v>1712</v>
      </c>
      <c r="B1359">
        <v>41133</v>
      </c>
      <c r="C1359">
        <v>41133</v>
      </c>
      <c r="D1359" t="str">
        <f>_xlfn.IFERROR(IF(OR(VLOOKUP(PPUList[[#This Row],[AFC POR]],PUFList,1,FALSE),VLOOKUP(PPUList[[#This Row],[AFC POD]],PUFList,1,FALSE)),""),"Y")</f>
        <v/>
      </c>
    </row>
    <row r="1360" spans="1:4" ht="12.75">
      <c r="A1360" t="s">
        <v>1713</v>
      </c>
      <c r="B1360">
        <v>40145</v>
      </c>
      <c r="C1360">
        <v>40145</v>
      </c>
      <c r="D1360" t="str">
        <f>_xlfn.IFERROR(IF(OR(VLOOKUP(PPUList[[#This Row],[AFC POR]],PUFList,1,FALSE),VLOOKUP(PPUList[[#This Row],[AFC POD]],PUFList,1,FALSE)),""),"Y")</f>
        <v/>
      </c>
    </row>
    <row r="1361" spans="1:4" ht="12.75">
      <c r="A1361" t="s">
        <v>1714</v>
      </c>
      <c r="B1361">
        <v>45520</v>
      </c>
      <c r="C1361">
        <v>45520</v>
      </c>
      <c r="D1361" t="str">
        <f>_xlfn.IFERROR(IF(OR(VLOOKUP(PPUList[[#This Row],[AFC POR]],PUFList,1,FALSE),VLOOKUP(PPUList[[#This Row],[AFC POD]],PUFList,1,FALSE)),""),"Y")</f>
        <v/>
      </c>
    </row>
    <row r="1362" spans="1:4" ht="12.75">
      <c r="A1362" t="s">
        <v>1715</v>
      </c>
      <c r="B1362">
        <v>41137</v>
      </c>
      <c r="C1362">
        <v>41137</v>
      </c>
      <c r="D1362" t="str">
        <f>_xlfn.IFERROR(IF(OR(VLOOKUP(PPUList[[#This Row],[AFC POR]],PUFList,1,FALSE),VLOOKUP(PPUList[[#This Row],[AFC POD]],PUFList,1,FALSE)),""),"Y")</f>
        <v/>
      </c>
    </row>
    <row r="1363" spans="1:4" ht="12.75">
      <c r="A1363" t="s">
        <v>1716</v>
      </c>
      <c r="B1363">
        <v>40584</v>
      </c>
      <c r="C1363">
        <v>40584</v>
      </c>
      <c r="D1363" t="str">
        <f>_xlfn.IFERROR(IF(OR(VLOOKUP(PPUList[[#This Row],[AFC POR]],PUFList,1,FALSE),VLOOKUP(PPUList[[#This Row],[AFC POD]],PUFList,1,FALSE)),""),"Y")</f>
        <v/>
      </c>
    </row>
    <row r="1364" spans="1:4" ht="12.75">
      <c r="A1364" t="s">
        <v>1717</v>
      </c>
      <c r="B1364">
        <v>40341</v>
      </c>
      <c r="C1364">
        <v>40341</v>
      </c>
      <c r="D1364" t="str">
        <f>_xlfn.IFERROR(IF(OR(VLOOKUP(PPUList[[#This Row],[AFC POR]],PUFList,1,FALSE),VLOOKUP(PPUList[[#This Row],[AFC POD]],PUFList,1,FALSE)),""),"Y")</f>
        <v/>
      </c>
    </row>
    <row r="1365" spans="1:4" ht="12.75">
      <c r="A1365" t="s">
        <v>1718</v>
      </c>
      <c r="B1365">
        <v>40341</v>
      </c>
      <c r="C1365">
        <v>40341</v>
      </c>
      <c r="D1365" t="str">
        <f>_xlfn.IFERROR(IF(OR(VLOOKUP(PPUList[[#This Row],[AFC POR]],PUFList,1,FALSE),VLOOKUP(PPUList[[#This Row],[AFC POD]],PUFList,1,FALSE)),""),"Y")</f>
        <v/>
      </c>
    </row>
    <row r="1366" spans="1:4" ht="12.75">
      <c r="A1366" t="s">
        <v>1719</v>
      </c>
      <c r="B1366">
        <v>40341</v>
      </c>
      <c r="C1366">
        <v>40341</v>
      </c>
      <c r="D1366" t="str">
        <f>_xlfn.IFERROR(IF(OR(VLOOKUP(PPUList[[#This Row],[AFC POR]],PUFList,1,FALSE),VLOOKUP(PPUList[[#This Row],[AFC POD]],PUFList,1,FALSE)),""),"Y")</f>
        <v/>
      </c>
    </row>
    <row r="1367" spans="1:4" ht="12.75">
      <c r="A1367" t="s">
        <v>1720</v>
      </c>
      <c r="B1367">
        <v>47260</v>
      </c>
      <c r="C1367">
        <v>47260</v>
      </c>
      <c r="D1367" t="str">
        <f>_xlfn.IFERROR(IF(OR(VLOOKUP(PPUList[[#This Row],[AFC POR]],PUFList,1,FALSE),VLOOKUP(PPUList[[#This Row],[AFC POD]],PUFList,1,FALSE)),""),"Y")</f>
        <v/>
      </c>
    </row>
    <row r="1368" spans="1:4" ht="12.75">
      <c r="A1368" t="s">
        <v>1721</v>
      </c>
      <c r="B1368">
        <v>40621</v>
      </c>
      <c r="C1368">
        <v>40621</v>
      </c>
      <c r="D1368" t="str">
        <f>_xlfn.IFERROR(IF(OR(VLOOKUP(PPUList[[#This Row],[AFC POR]],PUFList,1,FALSE),VLOOKUP(PPUList[[#This Row],[AFC POD]],PUFList,1,FALSE)),""),"Y")</f>
        <v/>
      </c>
    </row>
    <row r="1369" spans="1:4" ht="12.75">
      <c r="A1369" t="s">
        <v>1722</v>
      </c>
      <c r="B1369">
        <v>40621</v>
      </c>
      <c r="C1369">
        <v>40621</v>
      </c>
      <c r="D1369" t="str">
        <f>_xlfn.IFERROR(IF(OR(VLOOKUP(PPUList[[#This Row],[AFC POR]],PUFList,1,FALSE),VLOOKUP(PPUList[[#This Row],[AFC POD]],PUFList,1,FALSE)),""),"Y")</f>
        <v/>
      </c>
    </row>
    <row r="1370" spans="1:4" ht="12.75">
      <c r="A1370" t="s">
        <v>1723</v>
      </c>
      <c r="B1370">
        <v>48459</v>
      </c>
      <c r="C1370">
        <v>48459</v>
      </c>
      <c r="D1370" t="str">
        <f>_xlfn.IFERROR(IF(OR(VLOOKUP(PPUList[[#This Row],[AFC POR]],PUFList,1,FALSE),VLOOKUP(PPUList[[#This Row],[AFC POD]],PUFList,1,FALSE)),""),"Y")</f>
        <v/>
      </c>
    </row>
    <row r="1371" spans="1:4" ht="12.75">
      <c r="A1371" t="s">
        <v>1724</v>
      </c>
      <c r="B1371">
        <v>40457</v>
      </c>
      <c r="C1371">
        <v>40457</v>
      </c>
      <c r="D1371" t="str">
        <f>_xlfn.IFERROR(IF(OR(VLOOKUP(PPUList[[#This Row],[AFC POR]],PUFList,1,FALSE),VLOOKUP(PPUList[[#This Row],[AFC POD]],PUFList,1,FALSE)),""),"Y")</f>
        <v/>
      </c>
    </row>
    <row r="1372" spans="1:4" ht="12.75">
      <c r="A1372" t="s">
        <v>1725</v>
      </c>
      <c r="B1372">
        <v>40621</v>
      </c>
      <c r="C1372">
        <v>40621</v>
      </c>
      <c r="D1372" t="str">
        <f>_xlfn.IFERROR(IF(OR(VLOOKUP(PPUList[[#This Row],[AFC POR]],PUFList,1,FALSE),VLOOKUP(PPUList[[#This Row],[AFC POD]],PUFList,1,FALSE)),""),"Y")</f>
        <v/>
      </c>
    </row>
    <row r="1373" spans="1:4" ht="12.75">
      <c r="A1373" t="s">
        <v>1726</v>
      </c>
      <c r="B1373">
        <v>40621</v>
      </c>
      <c r="C1373">
        <v>40621</v>
      </c>
      <c r="D1373" t="str">
        <f>_xlfn.IFERROR(IF(OR(VLOOKUP(PPUList[[#This Row],[AFC POR]],PUFList,1,FALSE),VLOOKUP(PPUList[[#This Row],[AFC POD]],PUFList,1,FALSE)),""),"Y")</f>
        <v/>
      </c>
    </row>
    <row r="1374" spans="1:4" ht="12.75">
      <c r="A1374" t="s">
        <v>1727</v>
      </c>
      <c r="B1374">
        <v>40537</v>
      </c>
      <c r="C1374">
        <v>40537</v>
      </c>
      <c r="D1374" t="str">
        <f>_xlfn.IFERROR(IF(OR(VLOOKUP(PPUList[[#This Row],[AFC POR]],PUFList,1,FALSE),VLOOKUP(PPUList[[#This Row],[AFC POD]],PUFList,1,FALSE)),""),"Y")</f>
        <v/>
      </c>
    </row>
    <row r="1375" spans="1:4" ht="12.75">
      <c r="A1375" t="s">
        <v>1728</v>
      </c>
      <c r="B1375">
        <v>41139</v>
      </c>
      <c r="C1375">
        <v>41139</v>
      </c>
      <c r="D1375" t="str">
        <f>_xlfn.IFERROR(IF(OR(VLOOKUP(PPUList[[#This Row],[AFC POR]],PUFList,1,FALSE),VLOOKUP(PPUList[[#This Row],[AFC POD]],PUFList,1,FALSE)),""),"Y")</f>
        <v/>
      </c>
    </row>
    <row r="1376" spans="1:4" ht="12.75">
      <c r="A1376" t="s">
        <v>1729</v>
      </c>
      <c r="B1376">
        <v>43611</v>
      </c>
      <c r="C1376">
        <v>43611</v>
      </c>
      <c r="D1376" t="str">
        <f>_xlfn.IFERROR(IF(OR(VLOOKUP(PPUList[[#This Row],[AFC POR]],PUFList,1,FALSE),VLOOKUP(PPUList[[#This Row],[AFC POD]],PUFList,1,FALSE)),""),"Y")</f>
        <v/>
      </c>
    </row>
    <row r="1377" spans="1:4" ht="12.75">
      <c r="A1377" t="s">
        <v>1769</v>
      </c>
      <c r="B1377">
        <v>40507</v>
      </c>
      <c r="C1377">
        <v>40507</v>
      </c>
      <c r="D1377" t="str">
        <f>_xlfn.IFERROR(IF(OR(VLOOKUP(PPUList[[#This Row],[AFC POR]],PUFList,1,FALSE),VLOOKUP(PPUList[[#This Row],[AFC POD]],PUFList,1,FALSE)),""),"Y")</f>
        <v/>
      </c>
    </row>
    <row r="1378" spans="1:4" ht="12.75">
      <c r="A1378" t="s">
        <v>1730</v>
      </c>
      <c r="B1378">
        <v>40621</v>
      </c>
      <c r="C1378">
        <v>40621</v>
      </c>
      <c r="D1378" t="str">
        <f>_xlfn.IFERROR(IF(OR(VLOOKUP(PPUList[[#This Row],[AFC POR]],PUFList,1,FALSE),VLOOKUP(PPUList[[#This Row],[AFC POD]],PUFList,1,FALSE)),""),"Y")</f>
        <v/>
      </c>
    </row>
    <row r="1379" spans="1:4" ht="12.75">
      <c r="A1379" t="s">
        <v>1731</v>
      </c>
      <c r="B1379">
        <v>40621</v>
      </c>
      <c r="C1379">
        <v>40621</v>
      </c>
      <c r="D1379" t="str">
        <f>_xlfn.IFERROR(IF(OR(VLOOKUP(PPUList[[#This Row],[AFC POR]],PUFList,1,FALSE),VLOOKUP(PPUList[[#This Row],[AFC POD]],PUFList,1,FALSE)),""),"Y")</f>
        <v/>
      </c>
    </row>
    <row r="1380" spans="1:4" ht="12.75">
      <c r="A1380" t="s">
        <v>1732</v>
      </c>
      <c r="B1380">
        <v>46261</v>
      </c>
      <c r="C1380">
        <v>46261</v>
      </c>
      <c r="D1380" t="str">
        <f>_xlfn.IFERROR(IF(OR(VLOOKUP(PPUList[[#This Row],[AFC POR]],PUFList,1,FALSE),VLOOKUP(PPUList[[#This Row],[AFC POD]],PUFList,1,FALSE)),""),"Y")</f>
        <v/>
      </c>
    </row>
    <row r="1381" spans="1:4" ht="12.75">
      <c r="A1381" t="s">
        <v>1733</v>
      </c>
      <c r="B1381">
        <v>41145</v>
      </c>
      <c r="C1381">
        <v>41145</v>
      </c>
      <c r="D1381" t="str">
        <f>_xlfn.IFERROR(IF(OR(VLOOKUP(PPUList[[#This Row],[AFC POR]],PUFList,1,FALSE),VLOOKUP(PPUList[[#This Row],[AFC POD]],PUFList,1,FALSE)),""),"Y")</f>
        <v/>
      </c>
    </row>
    <row r="1382" spans="1:4" ht="12.75">
      <c r="A1382" t="s">
        <v>1734</v>
      </c>
      <c r="B1382">
        <v>41137</v>
      </c>
      <c r="C1382">
        <v>41137</v>
      </c>
      <c r="D1382" t="str">
        <f>_xlfn.IFERROR(IF(OR(VLOOKUP(PPUList[[#This Row],[AFC POR]],PUFList,1,FALSE),VLOOKUP(PPUList[[#This Row],[AFC POD]],PUFList,1,FALSE)),""),"Y")</f>
        <v/>
      </c>
    </row>
    <row r="1383" spans="1:4" ht="12.75">
      <c r="A1383" t="s">
        <v>1735</v>
      </c>
      <c r="B1383">
        <v>41137</v>
      </c>
      <c r="C1383">
        <v>41137</v>
      </c>
      <c r="D1383" t="str">
        <f>_xlfn.IFERROR(IF(OR(VLOOKUP(PPUList[[#This Row],[AFC POR]],PUFList,1,FALSE),VLOOKUP(PPUList[[#This Row],[AFC POD]],PUFList,1,FALSE)),""),"Y")</f>
        <v/>
      </c>
    </row>
    <row r="1384" spans="1:4" ht="12.75">
      <c r="A1384" t="s">
        <v>1736</v>
      </c>
      <c r="B1384">
        <v>47513</v>
      </c>
      <c r="C1384">
        <v>47513</v>
      </c>
      <c r="D1384" t="str">
        <f>_xlfn.IFERROR(IF(OR(VLOOKUP(PPUList[[#This Row],[AFC POR]],PUFList,1,FALSE),VLOOKUP(PPUList[[#This Row],[AFC POD]],PUFList,1,FALSE)),""),"Y")</f>
        <v/>
      </c>
    </row>
    <row r="1385" spans="1:4" ht="12.75">
      <c r="A1385" t="s">
        <v>1737</v>
      </c>
      <c r="B1385">
        <v>41275</v>
      </c>
      <c r="C1385">
        <v>41275</v>
      </c>
      <c r="D1385" t="str">
        <f>_xlfn.IFERROR(IF(OR(VLOOKUP(PPUList[[#This Row],[AFC POR]],PUFList,1,FALSE),VLOOKUP(PPUList[[#This Row],[AFC POD]],PUFList,1,FALSE)),""),"Y")</f>
        <v/>
      </c>
    </row>
    <row r="1386" spans="1:4" ht="12.75">
      <c r="A1386" t="s">
        <v>1738</v>
      </c>
      <c r="B1386">
        <v>40621</v>
      </c>
      <c r="C1386">
        <v>40621</v>
      </c>
      <c r="D1386" t="str">
        <f>_xlfn.IFERROR(IF(OR(VLOOKUP(PPUList[[#This Row],[AFC POR]],PUFList,1,FALSE),VLOOKUP(PPUList[[#This Row],[AFC POD]],PUFList,1,FALSE)),""),"Y")</f>
        <v/>
      </c>
    </row>
    <row r="1387" spans="1:4" ht="12.75">
      <c r="A1387" t="s">
        <v>1739</v>
      </c>
      <c r="B1387">
        <v>40621</v>
      </c>
      <c r="C1387">
        <v>40621</v>
      </c>
      <c r="D1387" t="str">
        <f>_xlfn.IFERROR(IF(OR(VLOOKUP(PPUList[[#This Row],[AFC POR]],PUFList,1,FALSE),VLOOKUP(PPUList[[#This Row],[AFC POD]],PUFList,1,FALSE)),""),"Y")</f>
        <v/>
      </c>
    </row>
    <row r="1388" spans="1:4" ht="12.75">
      <c r="A1388" t="s">
        <v>1740</v>
      </c>
      <c r="B1388">
        <v>40671</v>
      </c>
      <c r="C1388">
        <v>40671</v>
      </c>
      <c r="D1388" t="str">
        <f>_xlfn.IFERROR(IF(OR(VLOOKUP(PPUList[[#This Row],[AFC POR]],PUFList,1,FALSE),VLOOKUP(PPUList[[#This Row],[AFC POD]],PUFList,1,FALSE)),""),"Y")</f>
        <v/>
      </c>
    </row>
    <row r="1389" spans="1:4" ht="12.75">
      <c r="A1389" t="s">
        <v>1741</v>
      </c>
      <c r="B1389">
        <v>40093</v>
      </c>
      <c r="C1389">
        <v>40093</v>
      </c>
      <c r="D1389" t="str">
        <f>_xlfn.IFERROR(IF(OR(VLOOKUP(PPUList[[#This Row],[AFC POR]],PUFList,1,FALSE),VLOOKUP(PPUList[[#This Row],[AFC POD]],PUFList,1,FALSE)),""),"Y")</f>
        <v/>
      </c>
    </row>
    <row r="1390" spans="1:4" ht="12.75">
      <c r="A1390" t="s">
        <v>1742</v>
      </c>
      <c r="B1390">
        <v>40095</v>
      </c>
      <c r="C1390">
        <v>40095</v>
      </c>
      <c r="D1390" t="str">
        <f>_xlfn.IFERROR(IF(OR(VLOOKUP(PPUList[[#This Row],[AFC POR]],PUFList,1,FALSE),VLOOKUP(PPUList[[#This Row],[AFC POD]],PUFList,1,FALSE)),""),"Y")</f>
        <v/>
      </c>
    </row>
    <row r="1391" spans="1:4" ht="12.75">
      <c r="A1391" t="s">
        <v>1743</v>
      </c>
      <c r="B1391">
        <v>40093</v>
      </c>
      <c r="C1391">
        <v>40093</v>
      </c>
      <c r="D1391" t="str">
        <f>_xlfn.IFERROR(IF(OR(VLOOKUP(PPUList[[#This Row],[AFC POR]],PUFList,1,FALSE),VLOOKUP(PPUList[[#This Row],[AFC POD]],PUFList,1,FALSE)),""),"Y")</f>
        <v/>
      </c>
    </row>
    <row r="1392" spans="1:4" ht="12.75">
      <c r="A1392" t="s">
        <v>1744</v>
      </c>
      <c r="B1392">
        <v>40547</v>
      </c>
      <c r="C1392">
        <v>40547</v>
      </c>
      <c r="D1392" t="str">
        <f>_xlfn.IFERROR(IF(OR(VLOOKUP(PPUList[[#This Row],[AFC POR]],PUFList,1,FALSE),VLOOKUP(PPUList[[#This Row],[AFC POD]],PUFList,1,FALSE)),""),"Y")</f>
        <v/>
      </c>
    </row>
    <row r="1393" spans="1:4" ht="12.75">
      <c r="A1393" t="s">
        <v>1745</v>
      </c>
      <c r="B1393">
        <v>40457</v>
      </c>
      <c r="C1393">
        <v>40457</v>
      </c>
      <c r="D1393" t="str">
        <f>_xlfn.IFERROR(IF(OR(VLOOKUP(PPUList[[#This Row],[AFC POR]],PUFList,1,FALSE),VLOOKUP(PPUList[[#This Row],[AFC POD]],PUFList,1,FALSE)),""),"Y")</f>
        <v/>
      </c>
    </row>
    <row r="1394" spans="1:4" ht="12.75">
      <c r="A1394" t="s">
        <v>1746</v>
      </c>
      <c r="B1394">
        <v>42700</v>
      </c>
      <c r="C1394">
        <v>42700</v>
      </c>
      <c r="D1394" t="str">
        <f>_xlfn.IFERROR(IF(OR(VLOOKUP(PPUList[[#This Row],[AFC POR]],PUFList,1,FALSE),VLOOKUP(PPUList[[#This Row],[AFC POD]],PUFList,1,FALSE)),""),"Y")</f>
        <v/>
      </c>
    </row>
    <row r="1395" spans="1:4" ht="12.75">
      <c r="A1395" t="s">
        <v>1747</v>
      </c>
      <c r="B1395">
        <v>47289</v>
      </c>
      <c r="C1395">
        <v>47289</v>
      </c>
      <c r="D1395" t="str">
        <f>_xlfn.IFERROR(IF(OR(VLOOKUP(PPUList[[#This Row],[AFC POR]],PUFList,1,FALSE),VLOOKUP(PPUList[[#This Row],[AFC POD]],PUFList,1,FALSE)),""),"Y")</f>
        <v/>
      </c>
    </row>
    <row r="1396" spans="1:4" ht="12.75">
      <c r="A1396" t="s">
        <v>1748</v>
      </c>
      <c r="B1396">
        <v>45425</v>
      </c>
      <c r="C1396">
        <v>45425</v>
      </c>
      <c r="D1396" t="str">
        <f>_xlfn.IFERROR(IF(OR(VLOOKUP(PPUList[[#This Row],[AFC POR]],PUFList,1,FALSE),VLOOKUP(PPUList[[#This Row],[AFC POD]],PUFList,1,FALSE)),""),"Y")</f>
        <v/>
      </c>
    </row>
    <row r="1397" spans="1:4" ht="12.75">
      <c r="A1397" t="s">
        <v>1749</v>
      </c>
      <c r="B1397">
        <v>46269</v>
      </c>
      <c r="C1397">
        <v>46269</v>
      </c>
      <c r="D1397" t="str">
        <f>_xlfn.IFERROR(IF(OR(VLOOKUP(PPUList[[#This Row],[AFC POR]],PUFList,1,FALSE),VLOOKUP(PPUList[[#This Row],[AFC POD]],PUFList,1,FALSE)),""),"Y")</f>
        <v/>
      </c>
    </row>
    <row r="1398" spans="1:4" ht="12.75">
      <c r="A1398" t="s">
        <v>1750</v>
      </c>
      <c r="B1398">
        <v>41277</v>
      </c>
      <c r="C1398">
        <v>41277</v>
      </c>
      <c r="D1398" t="str">
        <f>_xlfn.IFERROR(IF(OR(VLOOKUP(PPUList[[#This Row],[AFC POR]],PUFList,1,FALSE),VLOOKUP(PPUList[[#This Row],[AFC POD]],PUFList,1,FALSE)),""),"Y")</f>
        <v/>
      </c>
    </row>
    <row r="1399" spans="1:4" ht="12.75">
      <c r="A1399" t="s">
        <v>1751</v>
      </c>
      <c r="B1399">
        <v>41163</v>
      </c>
      <c r="C1399">
        <v>41163</v>
      </c>
      <c r="D1399" t="str">
        <f>_xlfn.IFERROR(IF(OR(VLOOKUP(PPUList[[#This Row],[AFC POR]],PUFList,1,FALSE),VLOOKUP(PPUList[[#This Row],[AFC POD]],PUFList,1,FALSE)),""),"Y")</f>
        <v/>
      </c>
    </row>
    <row r="1400" spans="1:4" ht="12.75">
      <c r="A1400" t="s">
        <v>1752</v>
      </c>
      <c r="B1400">
        <v>46129</v>
      </c>
      <c r="C1400">
        <v>46129</v>
      </c>
      <c r="D1400" t="str">
        <f>_xlfn.IFERROR(IF(OR(VLOOKUP(PPUList[[#This Row],[AFC POR]],PUFList,1,FALSE),VLOOKUP(PPUList[[#This Row],[AFC POD]],PUFList,1,FALSE)),""),"Y")</f>
        <v/>
      </c>
    </row>
    <row r="1401" spans="1:4" ht="12.75">
      <c r="A1401" t="s">
        <v>1753</v>
      </c>
      <c r="B1401">
        <v>41153</v>
      </c>
      <c r="C1401">
        <v>41153</v>
      </c>
      <c r="D1401" t="str">
        <f>_xlfn.IFERROR(IF(OR(VLOOKUP(PPUList[[#This Row],[AFC POR]],PUFList,1,FALSE),VLOOKUP(PPUList[[#This Row],[AFC POD]],PUFList,1,FALSE)),""),"Y")</f>
        <v/>
      </c>
    </row>
    <row r="1402" spans="1:4" ht="12.75">
      <c r="A1402" t="s">
        <v>1754</v>
      </c>
      <c r="B1402">
        <v>41153</v>
      </c>
      <c r="C1402">
        <v>41153</v>
      </c>
      <c r="D1402" t="str">
        <f>_xlfn.IFERROR(IF(OR(VLOOKUP(PPUList[[#This Row],[AFC POR]],PUFList,1,FALSE),VLOOKUP(PPUList[[#This Row],[AFC POD]],PUFList,1,FALSE)),""),"Y")</f>
        <v/>
      </c>
    </row>
    <row r="1403" spans="1:4" ht="12.75">
      <c r="A1403" t="s">
        <v>1755</v>
      </c>
      <c r="B1403">
        <v>41291</v>
      </c>
      <c r="C1403">
        <v>41291</v>
      </c>
      <c r="D1403" t="str">
        <f>_xlfn.IFERROR(IF(OR(VLOOKUP(PPUList[[#This Row],[AFC POR]],PUFList,1,FALSE),VLOOKUP(PPUList[[#This Row],[AFC POD]],PUFList,1,FALSE)),""),"Y")</f>
        <v/>
      </c>
    </row>
    <row r="1404" spans="1:4" ht="12.75">
      <c r="A1404" t="s">
        <v>1756</v>
      </c>
      <c r="B1404">
        <v>40537</v>
      </c>
      <c r="C1404">
        <v>40537</v>
      </c>
      <c r="D1404" t="str">
        <f>_xlfn.IFERROR(IF(OR(VLOOKUP(PPUList[[#This Row],[AFC POR]],PUFList,1,FALSE),VLOOKUP(PPUList[[#This Row],[AFC POD]],PUFList,1,FALSE)),""),"Y")</f>
        <v/>
      </c>
    </row>
    <row r="1405" spans="1:4" ht="12.75">
      <c r="A1405" t="s">
        <v>1757</v>
      </c>
      <c r="B1405">
        <v>41159</v>
      </c>
      <c r="C1405">
        <v>41159</v>
      </c>
      <c r="D1405" t="str">
        <f>_xlfn.IFERROR(IF(OR(VLOOKUP(PPUList[[#This Row],[AFC POR]],PUFList,1,FALSE),VLOOKUP(PPUList[[#This Row],[AFC POD]],PUFList,1,FALSE)),""),"Y")</f>
        <v/>
      </c>
    </row>
    <row r="1406" spans="1:4" ht="12.75">
      <c r="A1406" t="s">
        <v>1758</v>
      </c>
      <c r="B1406">
        <v>41157</v>
      </c>
      <c r="C1406">
        <v>41157</v>
      </c>
      <c r="D1406" t="str">
        <f>_xlfn.IFERROR(IF(OR(VLOOKUP(PPUList[[#This Row],[AFC POR]],PUFList,1,FALSE),VLOOKUP(PPUList[[#This Row],[AFC POD]],PUFList,1,FALSE)),""),"Y")</f>
        <v/>
      </c>
    </row>
    <row r="1407" spans="1:4" ht="12.75">
      <c r="A1407" t="s">
        <v>1759</v>
      </c>
      <c r="B1407">
        <v>41291</v>
      </c>
      <c r="C1407">
        <v>41291</v>
      </c>
      <c r="D1407" t="str">
        <f>_xlfn.IFERROR(IF(OR(VLOOKUP(PPUList[[#This Row],[AFC POR]],PUFList,1,FALSE),VLOOKUP(PPUList[[#This Row],[AFC POD]],PUFList,1,FALSE)),""),"Y")</f>
        <v/>
      </c>
    </row>
    <row r="1408" spans="1:4" ht="12.75">
      <c r="A1408" t="s">
        <v>1760</v>
      </c>
      <c r="B1408">
        <v>41161</v>
      </c>
      <c r="C1408">
        <v>41161</v>
      </c>
      <c r="D1408" t="str">
        <f>_xlfn.IFERROR(IF(OR(VLOOKUP(PPUList[[#This Row],[AFC POR]],PUFList,1,FALSE),VLOOKUP(PPUList[[#This Row],[AFC POD]],PUFList,1,FALSE)),""),"Y")</f>
        <v/>
      </c>
    </row>
    <row r="1409" spans="1:4" ht="12.75">
      <c r="A1409" t="s">
        <v>1761</v>
      </c>
      <c r="B1409">
        <v>45543</v>
      </c>
      <c r="C1409">
        <v>45543</v>
      </c>
      <c r="D1409" t="str">
        <f>_xlfn.IFERROR(IF(OR(VLOOKUP(PPUList[[#This Row],[AFC POR]],PUFList,1,FALSE),VLOOKUP(PPUList[[#This Row],[AFC POD]],PUFList,1,FALSE)),""),"Y")</f>
        <v/>
      </c>
    </row>
    <row r="1410" spans="1:4" ht="12.75">
      <c r="A1410" t="s">
        <v>1762</v>
      </c>
      <c r="B1410">
        <v>629106</v>
      </c>
      <c r="C1410">
        <v>629106</v>
      </c>
      <c r="D1410" t="str">
        <f>_xlfn.IFERROR(IF(OR(VLOOKUP(PPUList[[#This Row],[AFC POR]],PUFList,1,FALSE),VLOOKUP(PPUList[[#This Row],[AFC POD]],PUFList,1,FALSE)),""),"Y")</f>
        <v/>
      </c>
    </row>
    <row r="1411" spans="1:4" ht="12.75">
      <c r="A1411" t="s">
        <v>1763</v>
      </c>
      <c r="B1411">
        <v>41137</v>
      </c>
      <c r="C1411">
        <v>41137</v>
      </c>
      <c r="D1411" t="str">
        <f>_xlfn.IFERROR(IF(OR(VLOOKUP(PPUList[[#This Row],[AFC POR]],PUFList,1,FALSE),VLOOKUP(PPUList[[#This Row],[AFC POD]],PUFList,1,FALSE)),""),"Y")</f>
        <v/>
      </c>
    </row>
    <row r="1412" spans="1:4" ht="12.75">
      <c r="A1412" t="s">
        <v>1764</v>
      </c>
      <c r="B1412">
        <v>41137</v>
      </c>
      <c r="C1412">
        <v>41137</v>
      </c>
      <c r="D1412" t="str">
        <f>_xlfn.IFERROR(IF(OR(VLOOKUP(PPUList[[#This Row],[AFC POR]],PUFList,1,FALSE),VLOOKUP(PPUList[[#This Row],[AFC POD]],PUFList,1,FALSE)),""),"Y")</f>
        <v/>
      </c>
    </row>
    <row r="1413" spans="1:4" ht="12.75">
      <c r="A1413" t="s">
        <v>1765</v>
      </c>
      <c r="B1413">
        <v>41165</v>
      </c>
      <c r="C1413">
        <v>41165</v>
      </c>
      <c r="D1413" t="str">
        <f>_xlfn.IFERROR(IF(OR(VLOOKUP(PPUList[[#This Row],[AFC POR]],PUFList,1,FALSE),VLOOKUP(PPUList[[#This Row],[AFC POD]],PUFList,1,FALSE)),""),"Y")</f>
        <v/>
      </c>
    </row>
    <row r="1414" spans="1:4" ht="12.75">
      <c r="A1414" t="s">
        <v>1766</v>
      </c>
      <c r="B1414">
        <v>40551</v>
      </c>
      <c r="C1414">
        <v>40551</v>
      </c>
      <c r="D1414" t="str">
        <f>_xlfn.IFERROR(IF(OR(VLOOKUP(PPUList[[#This Row],[AFC POR]],PUFList,1,FALSE),VLOOKUP(PPUList[[#This Row],[AFC POD]],PUFList,1,FALSE)),""),"Y")</f>
        <v/>
      </c>
    </row>
    <row r="1415" spans="1:4" ht="12.75">
      <c r="A1415" t="s">
        <v>1767</v>
      </c>
      <c r="B1415">
        <v>40621</v>
      </c>
      <c r="C1415">
        <v>40621</v>
      </c>
      <c r="D1415" t="str">
        <f>_xlfn.IFERROR(IF(OR(VLOOKUP(PPUList[[#This Row],[AFC POR]],PUFList,1,FALSE),VLOOKUP(PPUList[[#This Row],[AFC POD]],PUFList,1,FALSE)),""),"Y")</f>
        <v/>
      </c>
    </row>
    <row r="1416" spans="1:4" ht="12.75">
      <c r="A1416" t="s">
        <v>1768</v>
      </c>
      <c r="B1416">
        <v>40007</v>
      </c>
      <c r="C1416">
        <v>40007</v>
      </c>
      <c r="D1416" t="str">
        <f>_xlfn.IFERROR(IF(OR(VLOOKUP(PPUList[[#This Row],[AFC POR]],PUFList,1,FALSE),VLOOKUP(PPUList[[#This Row],[AFC POD]],PUFList,1,FALSE)),""),"Y")</f>
        <v/>
      </c>
    </row>
    <row r="1417" spans="1:4" ht="12.75">
      <c r="A1417" t="s">
        <v>1770</v>
      </c>
      <c r="B1417">
        <v>40039</v>
      </c>
      <c r="C1417">
        <v>40039</v>
      </c>
      <c r="D1417" t="str">
        <f>_xlfn.IFERROR(IF(OR(VLOOKUP(PPUList[[#This Row],[AFC POR]],PUFList,1,FALSE),VLOOKUP(PPUList[[#This Row],[AFC POD]],PUFList,1,FALSE)),""),"Y")</f>
        <v/>
      </c>
    </row>
    <row r="1418" spans="1:4" ht="12.75">
      <c r="A1418" t="s">
        <v>24</v>
      </c>
      <c r="B1418">
        <v>40755</v>
      </c>
      <c r="C1418">
        <v>40755</v>
      </c>
      <c r="D1418" t="str">
        <f>_xlfn.IFERROR(IF(OR(VLOOKUP(PPUList[[#This Row],[AFC POR]],PUFList,1,FALSE),VLOOKUP(PPUList[[#This Row],[AFC POD]],PUFList,1,FALSE)),""),"Y")</f>
        <v/>
      </c>
    </row>
    <row r="1419" spans="1:4" ht="12.75">
      <c r="A1419" t="s">
        <v>1771</v>
      </c>
      <c r="B1419">
        <v>40481</v>
      </c>
      <c r="C1419">
        <v>40481</v>
      </c>
      <c r="D1419" t="str">
        <f>_xlfn.IFERROR(IF(OR(VLOOKUP(PPUList[[#This Row],[AFC POR]],PUFList,1,FALSE),VLOOKUP(PPUList[[#This Row],[AFC POD]],PUFList,1,FALSE)),""),"Y")</f>
        <v/>
      </c>
    </row>
    <row r="1420" spans="1:4" ht="12.75">
      <c r="A1420" t="s">
        <v>1772</v>
      </c>
      <c r="B1420">
        <v>40481</v>
      </c>
      <c r="C1420">
        <v>40481</v>
      </c>
      <c r="D1420" t="str">
        <f>_xlfn.IFERROR(IF(OR(VLOOKUP(PPUList[[#This Row],[AFC POR]],PUFList,1,FALSE),VLOOKUP(PPUList[[#This Row],[AFC POD]],PUFList,1,FALSE)),""),"Y")</f>
        <v/>
      </c>
    </row>
    <row r="1421" spans="1:4" ht="12.75">
      <c r="A1421" t="s">
        <v>1773</v>
      </c>
      <c r="B1421">
        <v>40755</v>
      </c>
      <c r="C1421">
        <v>40755</v>
      </c>
      <c r="D1421" t="str">
        <f>_xlfn.IFERROR(IF(OR(VLOOKUP(PPUList[[#This Row],[AFC POR]],PUFList,1,FALSE),VLOOKUP(PPUList[[#This Row],[AFC POD]],PUFList,1,FALSE)),""),"Y")</f>
        <v/>
      </c>
    </row>
    <row r="1422" spans="1:4" ht="12.75">
      <c r="A1422" t="s">
        <v>1774</v>
      </c>
      <c r="B1422">
        <v>40755</v>
      </c>
      <c r="C1422">
        <v>40755</v>
      </c>
      <c r="D1422" t="str">
        <f>_xlfn.IFERROR(IF(OR(VLOOKUP(PPUList[[#This Row],[AFC POR]],PUFList,1,FALSE),VLOOKUP(PPUList[[#This Row],[AFC POD]],PUFList,1,FALSE)),""),"Y")</f>
        <v/>
      </c>
    </row>
    <row r="1423" spans="1:4" ht="12.75">
      <c r="A1423" t="s">
        <v>1775</v>
      </c>
      <c r="B1423">
        <v>45239</v>
      </c>
      <c r="C1423">
        <v>45239</v>
      </c>
      <c r="D1423" t="str">
        <f>_xlfn.IFERROR(IF(OR(VLOOKUP(PPUList[[#This Row],[AFC POR]],PUFList,1,FALSE),VLOOKUP(PPUList[[#This Row],[AFC POD]],PUFList,1,FALSE)),""),"Y")</f>
        <v/>
      </c>
    </row>
    <row r="1424" spans="1:4" ht="12.75">
      <c r="A1424" t="s">
        <v>1776</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3"/>
  <sheetViews>
    <sheetView workbookViewId="0" topLeftCell="A120">
      <selection activeCell="A134" sqref="A134"/>
    </sheetView>
  </sheetViews>
  <sheetFormatPr defaultColWidth="9.00390625" defaultRowHeight="12.75"/>
  <cols>
    <col min="1" max="1" width="14.125" style="0" bestFit="1" customWidth="1"/>
    <col min="4" max="4" width="9.50390625" style="0" customWidth="1"/>
  </cols>
  <sheetData>
    <row r="1" spans="1:5" ht="12.75">
      <c r="A1" t="s">
        <v>25</v>
      </c>
      <c r="E1" t="s">
        <v>29</v>
      </c>
    </row>
    <row r="2" ht="12.75">
      <c r="A2" t="s">
        <v>893</v>
      </c>
    </row>
    <row r="3" ht="12.75">
      <c r="A3" t="s">
        <v>901</v>
      </c>
    </row>
    <row r="4" ht="12.75">
      <c r="A4" t="s">
        <v>910</v>
      </c>
    </row>
    <row r="5" ht="12.75">
      <c r="A5" t="s">
        <v>920</v>
      </c>
    </row>
    <row r="6" ht="12.75">
      <c r="A6" t="s">
        <v>928</v>
      </c>
    </row>
    <row r="7" ht="12.75">
      <c r="A7" t="s">
        <v>945</v>
      </c>
    </row>
    <row r="8" ht="12.75">
      <c r="A8" t="s">
        <v>965</v>
      </c>
    </row>
    <row r="9" ht="12.75">
      <c r="A9" t="s">
        <v>971</v>
      </c>
    </row>
    <row r="10" ht="12.75">
      <c r="A10" t="s">
        <v>975</v>
      </c>
    </row>
    <row r="11" ht="12.75">
      <c r="A11" t="s">
        <v>981</v>
      </c>
    </row>
    <row r="12" ht="12.75">
      <c r="A12" t="s">
        <v>988</v>
      </c>
    </row>
    <row r="13" ht="12.75">
      <c r="A13" t="s">
        <v>995</v>
      </c>
    </row>
    <row r="14" ht="12.75">
      <c r="A14" t="s">
        <v>21</v>
      </c>
    </row>
    <row r="15" ht="12.75">
      <c r="A15" t="s">
        <v>1000</v>
      </c>
    </row>
    <row r="16" ht="12.75">
      <c r="A16" t="s">
        <v>1013</v>
      </c>
    </row>
    <row r="17" ht="12.75">
      <c r="A17" t="s">
        <v>1017</v>
      </c>
    </row>
    <row r="18" ht="12.75">
      <c r="A18" t="s">
        <v>1024</v>
      </c>
    </row>
    <row r="19" ht="12.75">
      <c r="A19" t="s">
        <v>17</v>
      </c>
    </row>
    <row r="20" ht="12.75">
      <c r="A20" t="s">
        <v>1032</v>
      </c>
    </row>
    <row r="21" ht="12.75">
      <c r="A21" t="s">
        <v>1033</v>
      </c>
    </row>
    <row r="22" ht="12.75">
      <c r="A22" t="s">
        <v>1034</v>
      </c>
    </row>
    <row r="23" ht="12.75">
      <c r="A23" t="s">
        <v>1035</v>
      </c>
    </row>
    <row r="24" ht="12.75">
      <c r="A24" t="s">
        <v>1037</v>
      </c>
    </row>
    <row r="25" ht="12.75">
      <c r="A25" t="s">
        <v>1038</v>
      </c>
    </row>
    <row r="26" ht="12.75">
      <c r="A26" t="s">
        <v>1039</v>
      </c>
    </row>
    <row r="27" ht="12.75">
      <c r="A27" t="s">
        <v>1040</v>
      </c>
    </row>
    <row r="28" ht="12.75">
      <c r="A28" t="s">
        <v>1041</v>
      </c>
    </row>
    <row r="29" ht="12.75">
      <c r="A29" t="s">
        <v>22</v>
      </c>
    </row>
    <row r="30" ht="12.75">
      <c r="A30" t="s">
        <v>1042</v>
      </c>
    </row>
    <row r="31" ht="12.75">
      <c r="A31" t="s">
        <v>1043</v>
      </c>
    </row>
    <row r="32" ht="12.75">
      <c r="A32" t="s">
        <v>1044</v>
      </c>
    </row>
    <row r="33" ht="12.75">
      <c r="A33" t="s">
        <v>1055</v>
      </c>
    </row>
    <row r="34" ht="12.75">
      <c r="A34" t="s">
        <v>1075</v>
      </c>
    </row>
    <row r="35" ht="12.75">
      <c r="A35" t="s">
        <v>1087</v>
      </c>
    </row>
    <row r="36" ht="12.75">
      <c r="A36" t="s">
        <v>1097</v>
      </c>
    </row>
    <row r="37" ht="12.75">
      <c r="A37" t="s">
        <v>1101</v>
      </c>
    </row>
    <row r="38" ht="12.75">
      <c r="A38" t="s">
        <v>1104</v>
      </c>
    </row>
    <row r="39" ht="12.75">
      <c r="A39" t="s">
        <v>1478</v>
      </c>
    </row>
    <row r="40" ht="12.75">
      <c r="A40" t="s">
        <v>1483</v>
      </c>
    </row>
    <row r="41" ht="12.75">
      <c r="A41" t="s">
        <v>1499</v>
      </c>
    </row>
    <row r="42" ht="12.75">
      <c r="A42" t="s">
        <v>1501</v>
      </c>
    </row>
    <row r="43" ht="12.75">
      <c r="A43" t="s">
        <v>1502</v>
      </c>
    </row>
    <row r="44" ht="12.75">
      <c r="A44" t="s">
        <v>1503</v>
      </c>
    </row>
    <row r="45" ht="12.75">
      <c r="A45" t="s">
        <v>1526</v>
      </c>
    </row>
    <row r="46" ht="12.75">
      <c r="A46" t="s">
        <v>1530</v>
      </c>
    </row>
    <row r="47" ht="12.75">
      <c r="A47" t="s">
        <v>1532</v>
      </c>
    </row>
    <row r="48" ht="12.75">
      <c r="A48" t="s">
        <v>1539</v>
      </c>
    </row>
    <row r="49" ht="12.75">
      <c r="A49" t="s">
        <v>1541</v>
      </c>
    </row>
    <row r="50" ht="12.75">
      <c r="A50" t="s">
        <v>1552</v>
      </c>
    </row>
    <row r="51" ht="12.75">
      <c r="A51" t="s">
        <v>1557</v>
      </c>
    </row>
    <row r="52" ht="12.75">
      <c r="A52" t="s">
        <v>1558</v>
      </c>
    </row>
    <row r="53" ht="12.75">
      <c r="A53" t="s">
        <v>1572</v>
      </c>
    </row>
    <row r="54" ht="12.75">
      <c r="A54" t="s">
        <v>1584</v>
      </c>
    </row>
    <row r="55" ht="12.75">
      <c r="A55" t="s">
        <v>1602</v>
      </c>
    </row>
    <row r="56" ht="12.75">
      <c r="A56" t="s">
        <v>1619</v>
      </c>
    </row>
    <row r="57" ht="12.75">
      <c r="A57" t="s">
        <v>1660</v>
      </c>
    </row>
    <row r="58" ht="12.75">
      <c r="A58" t="s">
        <v>1670</v>
      </c>
    </row>
    <row r="59" ht="12.75">
      <c r="A59" t="s">
        <v>1696</v>
      </c>
    </row>
    <row r="60" ht="12.75">
      <c r="A60" t="s">
        <v>1939</v>
      </c>
    </row>
    <row r="61" ht="12.75">
      <c r="A61" t="s">
        <v>1942</v>
      </c>
    </row>
    <row r="62" ht="12.75">
      <c r="A62" t="s">
        <v>1954</v>
      </c>
    </row>
    <row r="63" ht="12.75">
      <c r="A63" t="s">
        <v>1957</v>
      </c>
    </row>
    <row r="64" ht="12.75">
      <c r="A64" t="s">
        <v>1959</v>
      </c>
    </row>
    <row r="65" ht="12.75">
      <c r="A65" t="s">
        <v>1969</v>
      </c>
    </row>
    <row r="66" ht="12.75">
      <c r="A66" t="s">
        <v>1973</v>
      </c>
    </row>
    <row r="67" ht="12.75">
      <c r="A67" t="s">
        <v>1977</v>
      </c>
    </row>
    <row r="68" ht="12.75">
      <c r="A68" t="s">
        <v>1812</v>
      </c>
    </row>
    <row r="69" ht="12.75">
      <c r="A69" t="s">
        <v>2072</v>
      </c>
    </row>
    <row r="70" ht="12.75">
      <c r="A70" t="s">
        <v>2073</v>
      </c>
    </row>
    <row r="71" ht="12.75">
      <c r="A71" t="s">
        <v>2079</v>
      </c>
    </row>
    <row r="72" ht="12.75">
      <c r="A72" t="s">
        <v>2084</v>
      </c>
    </row>
    <row r="73" ht="12.75">
      <c r="A73" t="s">
        <v>2092</v>
      </c>
    </row>
    <row r="74" ht="12.75">
      <c r="A74" t="s">
        <v>1255</v>
      </c>
    </row>
    <row r="75" ht="12.75">
      <c r="A75" t="s">
        <v>1257</v>
      </c>
    </row>
    <row r="76" ht="12.75">
      <c r="A76" t="s">
        <v>1265</v>
      </c>
    </row>
    <row r="77" ht="12.75">
      <c r="A77" t="s">
        <v>1281</v>
      </c>
    </row>
    <row r="78" ht="12.75">
      <c r="A78" t="s">
        <v>1284</v>
      </c>
    </row>
    <row r="79" ht="12.75">
      <c r="A79" t="s">
        <v>1299</v>
      </c>
    </row>
    <row r="80" ht="12.75">
      <c r="A80" t="s">
        <v>1302</v>
      </c>
    </row>
    <row r="81" ht="12.75">
      <c r="A81" t="s">
        <v>1305</v>
      </c>
    </row>
    <row r="82" ht="12.75">
      <c r="A82" t="s">
        <v>1318</v>
      </c>
    </row>
    <row r="83" ht="12.75">
      <c r="A83" t="s">
        <v>1324</v>
      </c>
    </row>
    <row r="84" ht="12.75">
      <c r="A84" t="s">
        <v>1327</v>
      </c>
    </row>
    <row r="85" ht="12.75">
      <c r="A85" t="s">
        <v>1332</v>
      </c>
    </row>
    <row r="86" ht="12.75">
      <c r="A86" t="s">
        <v>1342</v>
      </c>
    </row>
    <row r="87" ht="12.75">
      <c r="A87" t="s">
        <v>1837</v>
      </c>
    </row>
    <row r="88" ht="12.75">
      <c r="A88" t="s">
        <v>1862</v>
      </c>
    </row>
    <row r="89" ht="12.75">
      <c r="A89" t="s">
        <v>1875</v>
      </c>
    </row>
    <row r="90" ht="12.75">
      <c r="A90" t="s">
        <v>1879</v>
      </c>
    </row>
    <row r="91" ht="12.75">
      <c r="A91" t="s">
        <v>1888</v>
      </c>
    </row>
    <row r="92" ht="12.75">
      <c r="A92" t="s">
        <v>1893</v>
      </c>
    </row>
    <row r="93" ht="12.75">
      <c r="A93" t="s">
        <v>1904</v>
      </c>
    </row>
    <row r="94" ht="12.75">
      <c r="A94" t="s">
        <v>1912</v>
      </c>
    </row>
    <row r="95" ht="12.75">
      <c r="A95" t="s">
        <v>1929</v>
      </c>
    </row>
    <row r="96" ht="12.75">
      <c r="A96" t="s">
        <v>2106</v>
      </c>
    </row>
    <row r="97" ht="12.75">
      <c r="A97" t="s">
        <v>2127</v>
      </c>
    </row>
    <row r="98" ht="12.75">
      <c r="A98" t="s">
        <v>2131</v>
      </c>
    </row>
    <row r="99" ht="12.75">
      <c r="A99" t="s">
        <v>2155</v>
      </c>
    </row>
    <row r="100" ht="12.75">
      <c r="A100" t="s">
        <v>23</v>
      </c>
    </row>
    <row r="101" ht="12.75">
      <c r="A101" t="s">
        <v>2164</v>
      </c>
    </row>
    <row r="102" ht="12.75">
      <c r="A102" t="s">
        <v>2168</v>
      </c>
    </row>
    <row r="103" ht="12.75">
      <c r="A103" t="s">
        <v>1344</v>
      </c>
    </row>
    <row r="104" ht="12.75">
      <c r="A104" t="s">
        <v>1360</v>
      </c>
    </row>
    <row r="105" ht="12.75">
      <c r="A105" t="s">
        <v>1368</v>
      </c>
    </row>
    <row r="106" ht="12.75">
      <c r="A106" t="s">
        <v>1390</v>
      </c>
    </row>
    <row r="107" ht="12.75">
      <c r="A107" t="s">
        <v>1423</v>
      </c>
    </row>
    <row r="108" ht="12.75">
      <c r="A108" t="s">
        <v>1425</v>
      </c>
    </row>
    <row r="109" ht="12.75">
      <c r="A109" t="s">
        <v>1430</v>
      </c>
    </row>
    <row r="110" ht="12.75">
      <c r="A110" t="s">
        <v>1432</v>
      </c>
    </row>
    <row r="111" ht="12.75">
      <c r="A111" t="s">
        <v>1434</v>
      </c>
    </row>
    <row r="112" ht="12.75">
      <c r="A112" t="s">
        <v>1436</v>
      </c>
    </row>
    <row r="113" ht="12.75">
      <c r="A113" t="s">
        <v>1449</v>
      </c>
    </row>
    <row r="114" ht="12.75">
      <c r="A114" t="s">
        <v>1990</v>
      </c>
    </row>
    <row r="115" ht="12.75">
      <c r="A115" t="s">
        <v>1992</v>
      </c>
    </row>
    <row r="116" ht="12.75">
      <c r="A116" t="s">
        <v>2003</v>
      </c>
    </row>
    <row r="117" ht="12.75">
      <c r="A117" t="s">
        <v>2020</v>
      </c>
    </row>
    <row r="118" ht="12.75">
      <c r="A118" t="s">
        <v>2184</v>
      </c>
    </row>
    <row r="119" ht="12.75">
      <c r="A119" t="s">
        <v>2205</v>
      </c>
    </row>
    <row r="120" ht="12.75">
      <c r="A120" t="s">
        <v>2220</v>
      </c>
    </row>
    <row r="121" ht="12.75">
      <c r="A121" t="s">
        <v>2221</v>
      </c>
    </row>
    <row r="122" ht="12.75">
      <c r="A122" t="s">
        <v>2228</v>
      </c>
    </row>
    <row r="123" ht="12.75">
      <c r="A123" t="s">
        <v>2229</v>
      </c>
    </row>
    <row r="124" ht="12.75">
      <c r="A124" t="s">
        <v>2231</v>
      </c>
    </row>
    <row r="125" ht="12.75">
      <c r="A125" t="s">
        <v>2235</v>
      </c>
    </row>
    <row r="126" ht="12.75">
      <c r="A126" t="s">
        <v>2254</v>
      </c>
    </row>
    <row r="127" ht="12.75">
      <c r="A127" t="s">
        <v>2260</v>
      </c>
    </row>
    <row r="128" ht="12.75">
      <c r="A128" t="s">
        <v>2267</v>
      </c>
    </row>
    <row r="129" ht="12.75">
      <c r="A129" t="s">
        <v>2271</v>
      </c>
    </row>
    <row r="130" ht="12.75">
      <c r="A130" t="s">
        <v>1107</v>
      </c>
    </row>
    <row r="131" ht="12.75">
      <c r="A131" t="s">
        <v>1143</v>
      </c>
    </row>
    <row r="132" ht="12.75">
      <c r="A132" t="s">
        <v>1148</v>
      </c>
    </row>
    <row r="133" ht="12.75">
      <c r="A133" t="s">
        <v>1154</v>
      </c>
    </row>
    <row r="134" ht="12.75">
      <c r="A134" t="s">
        <v>1160</v>
      </c>
    </row>
    <row r="135" ht="12.75">
      <c r="A135" t="s">
        <v>1183</v>
      </c>
    </row>
    <row r="136" ht="12.75">
      <c r="A136" t="s">
        <v>1191</v>
      </c>
    </row>
    <row r="137" ht="12.75">
      <c r="A137" t="s">
        <v>20</v>
      </c>
    </row>
    <row r="138" ht="12.75">
      <c r="A138" t="s">
        <v>1211</v>
      </c>
    </row>
    <row r="139" ht="12.75">
      <c r="A139" t="s">
        <v>1717</v>
      </c>
    </row>
    <row r="140" ht="12.75">
      <c r="A140" t="s">
        <v>1740</v>
      </c>
    </row>
    <row r="141" ht="12.75">
      <c r="A141" t="s">
        <v>1760</v>
      </c>
    </row>
    <row r="142" ht="12.75">
      <c r="A142" t="s">
        <v>1768</v>
      </c>
    </row>
    <row r="143" ht="12.75">
      <c r="A143" t="s">
        <v>1770</v>
      </c>
    </row>
  </sheetData>
  <sheetProtection deleteRows="0"/>
  <printOptions/>
  <pageMargins left="0.7" right="0.7" top="0.75" bottom="0.75" header="0.3" footer="0.3"/>
  <pageSetup horizontalDpi="600" verticalDpi="600" orientation="portrait" r:id="rId2"/>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0"/>
  <sheetViews>
    <sheetView workbookViewId="0" topLeftCell="A167">
      <selection activeCell="A172" sqref="A172"/>
    </sheetView>
  </sheetViews>
  <sheetFormatPr defaultColWidth="9.00390625" defaultRowHeight="12.75"/>
  <cols>
    <col min="1" max="1" width="17.50390625" style="0" customWidth="1"/>
  </cols>
  <sheetData>
    <row r="1" spans="1:5" ht="12.75">
      <c r="A1" t="s">
        <v>25</v>
      </c>
      <c r="E1" t="s">
        <v>28</v>
      </c>
    </row>
    <row r="2" ht="12.75">
      <c r="A2" t="s">
        <v>892</v>
      </c>
    </row>
    <row r="3" ht="12.75">
      <c r="A3" t="s">
        <v>893</v>
      </c>
    </row>
    <row r="4" ht="12.75">
      <c r="A4" t="s">
        <v>901</v>
      </c>
    </row>
    <row r="5" ht="12.75">
      <c r="A5" t="s">
        <v>902</v>
      </c>
    </row>
    <row r="6" ht="12.75">
      <c r="A6" t="s">
        <v>903</v>
      </c>
    </row>
    <row r="7" ht="12.75">
      <c r="A7" t="s">
        <v>920</v>
      </c>
    </row>
    <row r="8" ht="12.75">
      <c r="A8" t="s">
        <v>928</v>
      </c>
    </row>
    <row r="9" ht="12.75">
      <c r="A9" t="s">
        <v>945</v>
      </c>
    </row>
    <row r="10" ht="12.75">
      <c r="A10" t="s">
        <v>953</v>
      </c>
    </row>
    <row r="11" ht="12.75">
      <c r="A11" t="s">
        <v>957</v>
      </c>
    </row>
    <row r="12" ht="12.75">
      <c r="A12" t="s">
        <v>965</v>
      </c>
    </row>
    <row r="13" ht="12.75">
      <c r="A13" t="s">
        <v>971</v>
      </c>
    </row>
    <row r="14" ht="12.75">
      <c r="A14" t="s">
        <v>975</v>
      </c>
    </row>
    <row r="15" ht="12.75">
      <c r="A15" t="s">
        <v>981</v>
      </c>
    </row>
    <row r="16" ht="12.75">
      <c r="A16" t="s">
        <v>983</v>
      </c>
    </row>
    <row r="17" ht="12.75">
      <c r="A17" t="s">
        <v>984</v>
      </c>
    </row>
    <row r="18" ht="12.75">
      <c r="A18" t="s">
        <v>988</v>
      </c>
    </row>
    <row r="19" ht="12.75">
      <c r="A19" t="s">
        <v>995</v>
      </c>
    </row>
    <row r="20" ht="12.75">
      <c r="A20" t="s">
        <v>21</v>
      </c>
    </row>
    <row r="21" ht="12.75">
      <c r="A21" t="s">
        <v>1000</v>
      </c>
    </row>
    <row r="22" ht="12.75">
      <c r="A22" t="s">
        <v>1013</v>
      </c>
    </row>
    <row r="23" ht="12.75">
      <c r="A23" t="s">
        <v>1017</v>
      </c>
    </row>
    <row r="24" ht="12.75">
      <c r="A24" t="s">
        <v>1024</v>
      </c>
    </row>
    <row r="25" ht="12.75">
      <c r="A25" t="s">
        <v>1029</v>
      </c>
    </row>
    <row r="26" ht="12.75">
      <c r="A26" t="s">
        <v>17</v>
      </c>
    </row>
    <row r="27" ht="12.75">
      <c r="A27" t="s">
        <v>1031</v>
      </c>
    </row>
    <row r="28" ht="12.75">
      <c r="A28" t="s">
        <v>1032</v>
      </c>
    </row>
    <row r="29" ht="12.75">
      <c r="A29" t="s">
        <v>1033</v>
      </c>
    </row>
    <row r="30" ht="12.75">
      <c r="A30" t="s">
        <v>1034</v>
      </c>
    </row>
    <row r="31" ht="12.75">
      <c r="A31" t="s">
        <v>1035</v>
      </c>
    </row>
    <row r="32" ht="12.75">
      <c r="A32" t="s">
        <v>1037</v>
      </c>
    </row>
    <row r="33" ht="12.75">
      <c r="A33" t="s">
        <v>1038</v>
      </c>
    </row>
    <row r="34" ht="12.75">
      <c r="A34" t="s">
        <v>1039</v>
      </c>
    </row>
    <row r="35" ht="12.75">
      <c r="A35" t="s">
        <v>1040</v>
      </c>
    </row>
    <row r="36" ht="12.75">
      <c r="A36" t="s">
        <v>1041</v>
      </c>
    </row>
    <row r="37" ht="12.75">
      <c r="A37" t="s">
        <v>22</v>
      </c>
    </row>
    <row r="38" ht="12.75">
      <c r="A38" t="s">
        <v>1042</v>
      </c>
    </row>
    <row r="39" ht="12.75">
      <c r="A39" t="s">
        <v>1043</v>
      </c>
    </row>
    <row r="40" ht="12.75">
      <c r="A40" t="s">
        <v>1055</v>
      </c>
    </row>
    <row r="41" ht="12.75">
      <c r="A41" t="s">
        <v>1081</v>
      </c>
    </row>
    <row r="42" ht="12.75">
      <c r="A42" t="s">
        <v>1087</v>
      </c>
    </row>
    <row r="43" ht="12.75">
      <c r="A43" t="s">
        <v>1096</v>
      </c>
    </row>
    <row r="44" ht="12.75">
      <c r="A44" t="s">
        <v>1097</v>
      </c>
    </row>
    <row r="45" ht="12.75">
      <c r="A45" t="s">
        <v>1099</v>
      </c>
    </row>
    <row r="46" ht="12.75">
      <c r="A46" t="s">
        <v>1101</v>
      </c>
    </row>
    <row r="47" ht="12.75">
      <c r="A47" t="s">
        <v>1104</v>
      </c>
    </row>
    <row r="48" ht="12.75">
      <c r="A48" t="s">
        <v>1476</v>
      </c>
    </row>
    <row r="49" ht="12.75">
      <c r="A49" t="s">
        <v>1478</v>
      </c>
    </row>
    <row r="50" ht="12.75">
      <c r="A50" t="s">
        <v>1483</v>
      </c>
    </row>
    <row r="51" ht="12.75">
      <c r="A51" t="s">
        <v>1487</v>
      </c>
    </row>
    <row r="52" ht="12.75">
      <c r="A52" t="s">
        <v>1490</v>
      </c>
    </row>
    <row r="53" ht="12.75">
      <c r="A53" t="s">
        <v>1499</v>
      </c>
    </row>
    <row r="54" ht="12.75">
      <c r="A54" t="s">
        <v>1501</v>
      </c>
    </row>
    <row r="55" ht="12.75">
      <c r="A55" t="s">
        <v>1502</v>
      </c>
    </row>
    <row r="56" ht="12.75">
      <c r="A56" t="s">
        <v>1508</v>
      </c>
    </row>
    <row r="57" ht="12.75">
      <c r="A57" t="s">
        <v>1523</v>
      </c>
    </row>
    <row r="58" ht="12.75">
      <c r="A58" t="s">
        <v>1526</v>
      </c>
    </row>
    <row r="59" ht="12.75">
      <c r="A59" t="s">
        <v>1527</v>
      </c>
    </row>
    <row r="60" ht="12.75">
      <c r="A60" t="s">
        <v>1528</v>
      </c>
    </row>
    <row r="61" ht="12.75">
      <c r="A61" t="s">
        <v>1529</v>
      </c>
    </row>
    <row r="62" ht="12.75">
      <c r="A62" t="s">
        <v>1530</v>
      </c>
    </row>
    <row r="63" ht="12.75">
      <c r="A63" t="s">
        <v>1539</v>
      </c>
    </row>
    <row r="64" ht="12.75">
      <c r="A64" t="s">
        <v>1541</v>
      </c>
    </row>
    <row r="65" ht="12.75">
      <c r="A65" t="s">
        <v>1543</v>
      </c>
    </row>
    <row r="66" ht="12.75">
      <c r="A66" t="s">
        <v>1548</v>
      </c>
    </row>
    <row r="67" ht="12.75">
      <c r="A67" t="s">
        <v>1552</v>
      </c>
    </row>
    <row r="68" ht="12.75">
      <c r="A68" t="s">
        <v>1557</v>
      </c>
    </row>
    <row r="69" ht="12.75">
      <c r="A69" t="s">
        <v>1558</v>
      </c>
    </row>
    <row r="70" ht="12.75">
      <c r="A70" t="s">
        <v>1584</v>
      </c>
    </row>
    <row r="71" ht="12.75">
      <c r="A71" t="s">
        <v>1589</v>
      </c>
    </row>
    <row r="72" ht="12.75">
      <c r="A72" t="s">
        <v>1602</v>
      </c>
    </row>
    <row r="73" ht="12.75">
      <c r="A73" t="s">
        <v>1605</v>
      </c>
    </row>
    <row r="74" ht="12.75">
      <c r="A74" t="s">
        <v>1611</v>
      </c>
    </row>
    <row r="75" ht="12.75">
      <c r="A75" t="s">
        <v>1633</v>
      </c>
    </row>
    <row r="76" ht="12.75">
      <c r="A76" t="s">
        <v>1638</v>
      </c>
    </row>
    <row r="77" ht="12.75">
      <c r="A77" t="s">
        <v>1649</v>
      </c>
    </row>
    <row r="78" ht="12.75">
      <c r="A78" t="s">
        <v>1653</v>
      </c>
    </row>
    <row r="79" ht="12.75">
      <c r="A79" t="s">
        <v>1660</v>
      </c>
    </row>
    <row r="80" ht="12.75">
      <c r="A80" t="s">
        <v>1680</v>
      </c>
    </row>
    <row r="81" ht="12.75">
      <c r="A81" t="s">
        <v>1684</v>
      </c>
    </row>
    <row r="82" ht="12.75">
      <c r="A82" t="s">
        <v>1689</v>
      </c>
    </row>
    <row r="83" ht="12.75">
      <c r="A83" t="s">
        <v>1696</v>
      </c>
    </row>
    <row r="84" ht="12.75">
      <c r="A84" t="s">
        <v>1935</v>
      </c>
    </row>
    <row r="85" ht="12.75">
      <c r="A85" t="s">
        <v>1939</v>
      </c>
    </row>
    <row r="86" ht="12.75">
      <c r="A86" t="s">
        <v>1954</v>
      </c>
    </row>
    <row r="87" ht="12.75">
      <c r="A87" t="s">
        <v>1957</v>
      </c>
    </row>
    <row r="88" ht="12.75">
      <c r="A88" t="s">
        <v>1959</v>
      </c>
    </row>
    <row r="89" ht="12.75">
      <c r="A89" t="s">
        <v>1969</v>
      </c>
    </row>
    <row r="90" ht="12.75">
      <c r="A90" t="s">
        <v>1973</v>
      </c>
    </row>
    <row r="91" ht="12.75">
      <c r="A91" t="s">
        <v>1977</v>
      </c>
    </row>
    <row r="92" ht="12.75">
      <c r="A92" t="s">
        <v>1800</v>
      </c>
    </row>
    <row r="93" ht="12.75">
      <c r="A93" t="s">
        <v>1812</v>
      </c>
    </row>
    <row r="94" ht="12.75">
      <c r="A94" t="s">
        <v>2072</v>
      </c>
    </row>
    <row r="95" ht="12.75">
      <c r="A95" t="s">
        <v>2079</v>
      </c>
    </row>
    <row r="96" ht="12.75">
      <c r="A96" t="s">
        <v>2084</v>
      </c>
    </row>
    <row r="97" ht="12.75">
      <c r="A97" t="s">
        <v>2087</v>
      </c>
    </row>
    <row r="98" ht="12.75">
      <c r="A98" t="s">
        <v>2090</v>
      </c>
    </row>
    <row r="99" ht="12.75">
      <c r="A99" t="s">
        <v>2092</v>
      </c>
    </row>
    <row r="100" ht="12.75">
      <c r="A100" t="s">
        <v>1239</v>
      </c>
    </row>
    <row r="101" ht="12.75">
      <c r="A101" t="s">
        <v>1246</v>
      </c>
    </row>
    <row r="102" ht="12.75">
      <c r="A102" t="s">
        <v>1255</v>
      </c>
    </row>
    <row r="103" ht="12.75">
      <c r="A103" t="s">
        <v>1257</v>
      </c>
    </row>
    <row r="104" ht="12.75">
      <c r="A104" t="s">
        <v>1265</v>
      </c>
    </row>
    <row r="105" ht="12.75">
      <c r="A105" t="s">
        <v>1271</v>
      </c>
    </row>
    <row r="106" ht="12.75">
      <c r="A106" t="s">
        <v>1272</v>
      </c>
    </row>
    <row r="107" ht="12.75">
      <c r="A107" t="s">
        <v>1284</v>
      </c>
    </row>
    <row r="108" ht="12.75">
      <c r="A108" t="s">
        <v>1294</v>
      </c>
    </row>
    <row r="109" ht="12.75">
      <c r="A109" t="s">
        <v>1295</v>
      </c>
    </row>
    <row r="110" ht="12.75">
      <c r="A110" t="s">
        <v>1299</v>
      </c>
    </row>
    <row r="111" ht="12.75">
      <c r="A111" t="s">
        <v>1302</v>
      </c>
    </row>
    <row r="112" ht="12.75">
      <c r="A112" t="s">
        <v>1305</v>
      </c>
    </row>
    <row r="113" ht="12.75">
      <c r="A113" t="s">
        <v>1318</v>
      </c>
    </row>
    <row r="114" ht="12.75">
      <c r="A114" t="s">
        <v>1324</v>
      </c>
    </row>
    <row r="115" ht="12.75">
      <c r="A115" t="s">
        <v>1327</v>
      </c>
    </row>
    <row r="116" ht="12.75">
      <c r="A116" t="s">
        <v>1342</v>
      </c>
    </row>
    <row r="117" ht="12.75">
      <c r="A117" t="s">
        <v>1821</v>
      </c>
    </row>
    <row r="118" ht="12.75">
      <c r="A118" t="s">
        <v>1836</v>
      </c>
    </row>
    <row r="119" ht="12.75">
      <c r="A119" t="s">
        <v>1862</v>
      </c>
    </row>
    <row r="120" ht="12.75">
      <c r="A120" t="s">
        <v>1872</v>
      </c>
    </row>
    <row r="121" ht="12.75">
      <c r="A121" t="s">
        <v>1873</v>
      </c>
    </row>
    <row r="122" ht="12.75">
      <c r="A122" t="s">
        <v>1879</v>
      </c>
    </row>
    <row r="123" ht="12.75">
      <c r="A123" t="s">
        <v>1881</v>
      </c>
    </row>
    <row r="124" ht="12.75">
      <c r="A124" t="s">
        <v>1888</v>
      </c>
    </row>
    <row r="125" ht="12.75">
      <c r="A125" t="s">
        <v>1893</v>
      </c>
    </row>
    <row r="126" ht="12.75">
      <c r="A126" t="s">
        <v>1904</v>
      </c>
    </row>
    <row r="127" ht="12.75">
      <c r="A127" t="s">
        <v>1912</v>
      </c>
    </row>
    <row r="128" ht="12.75">
      <c r="A128" t="s">
        <v>1913</v>
      </c>
    </row>
    <row r="129" ht="12.75">
      <c r="A129" t="s">
        <v>1929</v>
      </c>
    </row>
    <row r="130" ht="12.75">
      <c r="A130" t="s">
        <v>2106</v>
      </c>
    </row>
    <row r="131" ht="12.75">
      <c r="A131" t="s">
        <v>2109</v>
      </c>
    </row>
    <row r="132" ht="12.75">
      <c r="A132" t="s">
        <v>2110</v>
      </c>
    </row>
    <row r="133" ht="12.75">
      <c r="A133" t="s">
        <v>2119</v>
      </c>
    </row>
    <row r="134" ht="12.75">
      <c r="A134" t="s">
        <v>2131</v>
      </c>
    </row>
    <row r="135" ht="12.75">
      <c r="A135" t="s">
        <v>2148</v>
      </c>
    </row>
    <row r="136" ht="12.75">
      <c r="A136" t="s">
        <v>2155</v>
      </c>
    </row>
    <row r="137" ht="12.75">
      <c r="A137" t="s">
        <v>2164</v>
      </c>
    </row>
    <row r="138" ht="12.75">
      <c r="A138" t="s">
        <v>2168</v>
      </c>
    </row>
    <row r="139" ht="12.75">
      <c r="A139" t="s">
        <v>1344</v>
      </c>
    </row>
    <row r="140" ht="12.75">
      <c r="A140" t="s">
        <v>1359</v>
      </c>
    </row>
    <row r="141" ht="12.75">
      <c r="A141" t="s">
        <v>1360</v>
      </c>
    </row>
    <row r="142" ht="12.75">
      <c r="A142" t="s">
        <v>1368</v>
      </c>
    </row>
    <row r="143" ht="12.75">
      <c r="A143" t="s">
        <v>1382</v>
      </c>
    </row>
    <row r="144" ht="12.75">
      <c r="A144" t="s">
        <v>1389</v>
      </c>
    </row>
    <row r="145" ht="12.75">
      <c r="A145" t="s">
        <v>1390</v>
      </c>
    </row>
    <row r="146" ht="12.75">
      <c r="A146" t="s">
        <v>1401</v>
      </c>
    </row>
    <row r="147" ht="12.75">
      <c r="A147" t="s">
        <v>1410</v>
      </c>
    </row>
    <row r="148" ht="12.75">
      <c r="A148" t="s">
        <v>1425</v>
      </c>
    </row>
    <row r="149" ht="12.75">
      <c r="A149" t="s">
        <v>1430</v>
      </c>
    </row>
    <row r="150" ht="12.75">
      <c r="A150" t="s">
        <v>1431</v>
      </c>
    </row>
    <row r="151" ht="12.75">
      <c r="A151" t="s">
        <v>1434</v>
      </c>
    </row>
    <row r="152" ht="12.75">
      <c r="A152" t="s">
        <v>1436</v>
      </c>
    </row>
    <row r="153" ht="12.75">
      <c r="A153" t="s">
        <v>2291</v>
      </c>
    </row>
    <row r="154" ht="12.75">
      <c r="A154" t="s">
        <v>1990</v>
      </c>
    </row>
    <row r="155" ht="12.75">
      <c r="A155" t="s">
        <v>2003</v>
      </c>
    </row>
    <row r="156" ht="12.75">
      <c r="A156" t="s">
        <v>2020</v>
      </c>
    </row>
    <row r="157" ht="12.75">
      <c r="A157" t="s">
        <v>2050</v>
      </c>
    </row>
    <row r="158" ht="12.75">
      <c r="A158" t="s">
        <v>2052</v>
      </c>
    </row>
    <row r="159" ht="12.75">
      <c r="A159" t="s">
        <v>2181</v>
      </c>
    </row>
    <row r="160" ht="12.75">
      <c r="A160" t="s">
        <v>2184</v>
      </c>
    </row>
    <row r="161" ht="12.75">
      <c r="A161" t="s">
        <v>2211</v>
      </c>
    </row>
    <row r="162" ht="12.75">
      <c r="A162" t="s">
        <v>2212</v>
      </c>
    </row>
    <row r="163" ht="12.75">
      <c r="A163" t="s">
        <v>2217</v>
      </c>
    </row>
    <row r="164" ht="12.75">
      <c r="A164" t="s">
        <v>2220</v>
      </c>
    </row>
    <row r="165" ht="12.75">
      <c r="A165" t="s">
        <v>2221</v>
      </c>
    </row>
    <row r="166" ht="12.75">
      <c r="A166" t="s">
        <v>2228</v>
      </c>
    </row>
    <row r="167" ht="12.75">
      <c r="A167" t="s">
        <v>2229</v>
      </c>
    </row>
    <row r="168" ht="12.75">
      <c r="A168" t="s">
        <v>2235</v>
      </c>
    </row>
    <row r="169" ht="12.75">
      <c r="A169" t="s">
        <v>2254</v>
      </c>
    </row>
    <row r="170" ht="12.75">
      <c r="A170" t="s">
        <v>2260</v>
      </c>
    </row>
    <row r="171" ht="12.75">
      <c r="A171" t="s">
        <v>2262</v>
      </c>
    </row>
    <row r="172" ht="12.75">
      <c r="A172" t="s">
        <v>2267</v>
      </c>
    </row>
    <row r="173" ht="12.75">
      <c r="A173" t="s">
        <v>2271</v>
      </c>
    </row>
    <row r="174" ht="12.75">
      <c r="A174" t="s">
        <v>1114</v>
      </c>
    </row>
    <row r="175" ht="12.75">
      <c r="A175" t="s">
        <v>1143</v>
      </c>
    </row>
    <row r="176" ht="12.75">
      <c r="A176" t="s">
        <v>1165</v>
      </c>
    </row>
    <row r="177" ht="12.75">
      <c r="A177" t="s">
        <v>1183</v>
      </c>
    </row>
    <row r="178" ht="12.75">
      <c r="A178" t="s">
        <v>1191</v>
      </c>
    </row>
    <row r="179" ht="12.75">
      <c r="A179" t="s">
        <v>1201</v>
      </c>
    </row>
    <row r="180" ht="12.75">
      <c r="A180" t="s">
        <v>1207</v>
      </c>
    </row>
    <row r="181" ht="12.75">
      <c r="A181" t="s">
        <v>1211</v>
      </c>
    </row>
    <row r="182" ht="12.75">
      <c r="A182" t="s">
        <v>1217</v>
      </c>
    </row>
    <row r="183" ht="12.75">
      <c r="A183" t="s">
        <v>1224</v>
      </c>
    </row>
    <row r="184" ht="12.75">
      <c r="A184" t="s">
        <v>1706</v>
      </c>
    </row>
    <row r="185" ht="12.75">
      <c r="A185" t="s">
        <v>1717</v>
      </c>
    </row>
    <row r="186" ht="12.75">
      <c r="A186" t="s">
        <v>1734</v>
      </c>
    </row>
    <row r="187" ht="12.75">
      <c r="A187" t="s">
        <v>1742</v>
      </c>
    </row>
    <row r="188" ht="12.75">
      <c r="A188" t="s">
        <v>1760</v>
      </c>
    </row>
    <row r="189" ht="12.75">
      <c r="A189" t="s">
        <v>24</v>
      </c>
    </row>
    <row r="190" ht="12.75">
      <c r="A190" t="s">
        <v>1771</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12"/>
  <sheetViews>
    <sheetView workbookViewId="0" topLeftCell="A1">
      <selection activeCell="A5" sqref="A5"/>
    </sheetView>
  </sheetViews>
  <sheetFormatPr defaultColWidth="9.00390625" defaultRowHeight="12.75"/>
  <cols>
    <col min="1" max="1" width="16.75390625" style="0" customWidth="1"/>
  </cols>
  <sheetData>
    <row r="1" spans="1:3" ht="12.75">
      <c r="A1" t="s">
        <v>25</v>
      </c>
      <c r="C1" t="s">
        <v>27</v>
      </c>
    </row>
    <row r="2" ht="12.75">
      <c r="A2" t="s">
        <v>880</v>
      </c>
    </row>
    <row r="3" ht="12.75">
      <c r="A3" t="s">
        <v>881</v>
      </c>
    </row>
    <row r="4" ht="12.75">
      <c r="A4" t="s">
        <v>883</v>
      </c>
    </row>
    <row r="5" ht="12.75">
      <c r="A5" t="s">
        <v>885</v>
      </c>
    </row>
    <row r="6" ht="12.75">
      <c r="A6" t="s">
        <v>886</v>
      </c>
    </row>
    <row r="7" ht="12.75">
      <c r="A7" t="s">
        <v>887</v>
      </c>
    </row>
    <row r="8" ht="12.75">
      <c r="A8" t="s">
        <v>888</v>
      </c>
    </row>
    <row r="9" ht="12.75">
      <c r="A9" t="s">
        <v>890</v>
      </c>
    </row>
    <row r="10" ht="12.75">
      <c r="A10" t="s">
        <v>893</v>
      </c>
    </row>
    <row r="11" ht="12.75">
      <c r="A11" t="s">
        <v>895</v>
      </c>
    </row>
    <row r="12" ht="12.75">
      <c r="A12" t="s">
        <v>898</v>
      </c>
    </row>
    <row r="13" ht="12.75">
      <c r="A13" t="s">
        <v>899</v>
      </c>
    </row>
    <row r="14" ht="12.75">
      <c r="A14" t="s">
        <v>901</v>
      </c>
    </row>
    <row r="15" ht="12.75">
      <c r="A15" t="s">
        <v>905</v>
      </c>
    </row>
    <row r="16" ht="12.75">
      <c r="A16" t="s">
        <v>906</v>
      </c>
    </row>
    <row r="17" ht="12.75">
      <c r="A17" t="s">
        <v>908</v>
      </c>
    </row>
    <row r="18" ht="12.75">
      <c r="A18" t="s">
        <v>910</v>
      </c>
    </row>
    <row r="19" ht="12.75">
      <c r="A19" t="s">
        <v>911</v>
      </c>
    </row>
    <row r="20" ht="12.75">
      <c r="A20" t="s">
        <v>912</v>
      </c>
    </row>
    <row r="21" ht="12.75">
      <c r="A21" t="s">
        <v>913</v>
      </c>
    </row>
    <row r="22" ht="12.75">
      <c r="A22" t="s">
        <v>916</v>
      </c>
    </row>
    <row r="23" ht="12.75">
      <c r="A23" t="s">
        <v>919</v>
      </c>
    </row>
    <row r="24" ht="12.75">
      <c r="A24" t="s">
        <v>920</v>
      </c>
    </row>
    <row r="25" ht="12.75">
      <c r="A25" t="s">
        <v>921</v>
      </c>
    </row>
    <row r="26" ht="12.75">
      <c r="A26" t="s">
        <v>928</v>
      </c>
    </row>
    <row r="27" ht="12.75">
      <c r="A27" t="s">
        <v>938</v>
      </c>
    </row>
    <row r="28" ht="12.75">
      <c r="A28" t="s">
        <v>944</v>
      </c>
    </row>
    <row r="29" ht="12.75">
      <c r="A29" t="s">
        <v>945</v>
      </c>
    </row>
    <row r="30" ht="12.75">
      <c r="A30" t="s">
        <v>947</v>
      </c>
    </row>
    <row r="31" ht="12.75">
      <c r="A31" t="s">
        <v>950</v>
      </c>
    </row>
    <row r="32" ht="12.75">
      <c r="A32" t="s">
        <v>965</v>
      </c>
    </row>
    <row r="33" ht="12.75">
      <c r="A33" t="s">
        <v>968</v>
      </c>
    </row>
    <row r="34" ht="12.75">
      <c r="A34" t="s">
        <v>969</v>
      </c>
    </row>
    <row r="35" ht="12.75">
      <c r="A35" t="s">
        <v>971</v>
      </c>
    </row>
    <row r="36" ht="12.75">
      <c r="A36" t="s">
        <v>975</v>
      </c>
    </row>
    <row r="37" ht="12.75">
      <c r="A37" t="s">
        <v>980</v>
      </c>
    </row>
    <row r="38" ht="12.75">
      <c r="A38" t="s">
        <v>981</v>
      </c>
    </row>
    <row r="39" ht="12.75">
      <c r="A39" t="s">
        <v>982</v>
      </c>
    </row>
    <row r="40" ht="12.75">
      <c r="A40" t="s">
        <v>988</v>
      </c>
    </row>
    <row r="41" ht="12.75">
      <c r="A41" t="s">
        <v>989</v>
      </c>
    </row>
    <row r="42" ht="12.75">
      <c r="A42" t="s">
        <v>992</v>
      </c>
    </row>
    <row r="43" ht="12.75">
      <c r="A43" t="s">
        <v>993</v>
      </c>
    </row>
    <row r="44" ht="12.75">
      <c r="A44" t="s">
        <v>995</v>
      </c>
    </row>
    <row r="45" ht="12.75">
      <c r="A45" t="s">
        <v>21</v>
      </c>
    </row>
    <row r="46" ht="12.75">
      <c r="A46" t="s">
        <v>997</v>
      </c>
    </row>
    <row r="47" ht="12.75">
      <c r="A47" t="s">
        <v>1000</v>
      </c>
    </row>
    <row r="48" ht="12.75">
      <c r="A48" t="s">
        <v>1002</v>
      </c>
    </row>
    <row r="49" ht="12.75">
      <c r="A49" t="s">
        <v>1006</v>
      </c>
    </row>
    <row r="50" ht="12.75">
      <c r="A50" t="s">
        <v>1013</v>
      </c>
    </row>
    <row r="51" ht="12.75">
      <c r="A51" t="s">
        <v>1014</v>
      </c>
    </row>
    <row r="52" ht="12.75">
      <c r="A52" t="s">
        <v>1017</v>
      </c>
    </row>
    <row r="53" ht="12.75">
      <c r="A53" t="s">
        <v>1019</v>
      </c>
    </row>
    <row r="54" ht="12.75">
      <c r="A54" t="s">
        <v>1020</v>
      </c>
    </row>
    <row r="55" ht="12.75">
      <c r="A55" t="s">
        <v>1021</v>
      </c>
    </row>
    <row r="56" ht="12.75">
      <c r="A56" t="s">
        <v>1024</v>
      </c>
    </row>
    <row r="57" ht="12.75">
      <c r="A57" t="s">
        <v>1026</v>
      </c>
    </row>
    <row r="58" ht="12.75">
      <c r="A58" t="s">
        <v>1027</v>
      </c>
    </row>
    <row r="59" ht="12.75">
      <c r="A59" t="s">
        <v>17</v>
      </c>
    </row>
    <row r="60" ht="12.75">
      <c r="A60" t="s">
        <v>1032</v>
      </c>
    </row>
    <row r="61" ht="12.75">
      <c r="A61" t="s">
        <v>1033</v>
      </c>
    </row>
    <row r="62" ht="12.75">
      <c r="A62" t="s">
        <v>1034</v>
      </c>
    </row>
    <row r="63" ht="12.75">
      <c r="A63" t="s">
        <v>1035</v>
      </c>
    </row>
    <row r="64" ht="12.75">
      <c r="A64" t="s">
        <v>1037</v>
      </c>
    </row>
    <row r="65" ht="12.75">
      <c r="A65" t="s">
        <v>1038</v>
      </c>
    </row>
    <row r="66" ht="12.75">
      <c r="A66" t="s">
        <v>1039</v>
      </c>
    </row>
    <row r="67" ht="12.75">
      <c r="A67" t="s">
        <v>1040</v>
      </c>
    </row>
    <row r="68" ht="12.75">
      <c r="A68" t="s">
        <v>1041</v>
      </c>
    </row>
    <row r="69" ht="12.75">
      <c r="A69" t="s">
        <v>22</v>
      </c>
    </row>
    <row r="70" ht="12.75">
      <c r="A70" t="s">
        <v>1042</v>
      </c>
    </row>
    <row r="71" ht="12.75">
      <c r="A71" t="s">
        <v>1043</v>
      </c>
    </row>
    <row r="72" ht="12.75">
      <c r="A72" t="s">
        <v>1044</v>
      </c>
    </row>
    <row r="73" ht="12.75">
      <c r="A73" t="s">
        <v>1049</v>
      </c>
    </row>
    <row r="74" ht="12.75">
      <c r="A74" t="s">
        <v>1055</v>
      </c>
    </row>
    <row r="75" ht="12.75">
      <c r="A75" t="s">
        <v>1056</v>
      </c>
    </row>
    <row r="76" ht="12.75">
      <c r="A76" t="s">
        <v>1058</v>
      </c>
    </row>
    <row r="77" ht="12.75">
      <c r="A77" t="s">
        <v>1066</v>
      </c>
    </row>
    <row r="78" ht="12.75">
      <c r="A78" t="s">
        <v>1069</v>
      </c>
    </row>
    <row r="79" ht="12.75">
      <c r="A79" t="s">
        <v>1074</v>
      </c>
    </row>
    <row r="80" ht="12.75">
      <c r="A80" t="s">
        <v>1075</v>
      </c>
    </row>
    <row r="81" ht="12.75">
      <c r="A81" t="s">
        <v>1078</v>
      </c>
    </row>
    <row r="82" ht="12.75">
      <c r="A82" t="s">
        <v>1085</v>
      </c>
    </row>
    <row r="83" ht="12.75">
      <c r="A83" t="s">
        <v>1087</v>
      </c>
    </row>
    <row r="84" ht="12.75">
      <c r="A84" t="s">
        <v>1088</v>
      </c>
    </row>
    <row r="85" ht="12.75">
      <c r="A85" t="s">
        <v>1089</v>
      </c>
    </row>
    <row r="86" ht="12.75">
      <c r="A86" t="s">
        <v>1097</v>
      </c>
    </row>
    <row r="87" ht="12.75">
      <c r="A87" t="s">
        <v>1098</v>
      </c>
    </row>
    <row r="88" ht="12.75">
      <c r="A88" t="s">
        <v>1101</v>
      </c>
    </row>
    <row r="89" ht="12.75">
      <c r="A89" t="s">
        <v>1104</v>
      </c>
    </row>
    <row r="90" ht="12.75">
      <c r="A90" t="s">
        <v>1472</v>
      </c>
    </row>
    <row r="91" ht="12.75">
      <c r="A91" t="s">
        <v>1478</v>
      </c>
    </row>
    <row r="92" ht="12.75">
      <c r="A92" t="s">
        <v>1483</v>
      </c>
    </row>
    <row r="93" ht="12.75">
      <c r="A93" t="s">
        <v>1499</v>
      </c>
    </row>
    <row r="94" ht="12.75">
      <c r="A94" t="s">
        <v>1500</v>
      </c>
    </row>
    <row r="95" ht="12.75">
      <c r="A95" t="s">
        <v>1501</v>
      </c>
    </row>
    <row r="96" ht="12.75">
      <c r="A96" t="s">
        <v>1503</v>
      </c>
    </row>
    <row r="97" ht="12.75">
      <c r="A97" t="s">
        <v>1512</v>
      </c>
    </row>
    <row r="98" ht="12.75">
      <c r="A98" t="s">
        <v>1513</v>
      </c>
    </row>
    <row r="99" ht="12.75">
      <c r="A99" t="s">
        <v>1514</v>
      </c>
    </row>
    <row r="100" ht="12.75">
      <c r="A100" t="s">
        <v>1524</v>
      </c>
    </row>
    <row r="101" ht="12.75">
      <c r="A101" t="s">
        <v>1525</v>
      </c>
    </row>
    <row r="102" ht="12.75">
      <c r="A102" t="s">
        <v>1526</v>
      </c>
    </row>
    <row r="103" ht="12.75">
      <c r="A103" t="s">
        <v>1530</v>
      </c>
    </row>
    <row r="104" ht="12.75">
      <c r="A104" t="s">
        <v>1531</v>
      </c>
    </row>
    <row r="105" ht="12.75">
      <c r="A105" t="s">
        <v>1532</v>
      </c>
    </row>
    <row r="106" ht="12.75">
      <c r="A106" t="s">
        <v>1533</v>
      </c>
    </row>
    <row r="107" ht="12.75">
      <c r="A107" t="s">
        <v>1539</v>
      </c>
    </row>
    <row r="108" ht="12.75">
      <c r="A108" t="s">
        <v>1541</v>
      </c>
    </row>
    <row r="109" ht="12.75">
      <c r="A109" t="s">
        <v>1546</v>
      </c>
    </row>
    <row r="110" ht="12.75">
      <c r="A110" t="s">
        <v>1550</v>
      </c>
    </row>
    <row r="111" ht="12.75">
      <c r="A111" t="s">
        <v>1552</v>
      </c>
    </row>
    <row r="112" ht="12.75">
      <c r="A112" t="s">
        <v>1554</v>
      </c>
    </row>
    <row r="113" ht="12.75">
      <c r="A113" t="s">
        <v>1557</v>
      </c>
    </row>
    <row r="114" ht="12.75">
      <c r="A114" t="s">
        <v>1558</v>
      </c>
    </row>
    <row r="115" ht="12.75">
      <c r="A115" t="s">
        <v>1559</v>
      </c>
    </row>
    <row r="116" ht="12.75">
      <c r="A116" t="s">
        <v>1560</v>
      </c>
    </row>
    <row r="117" ht="12.75">
      <c r="A117" t="s">
        <v>1563</v>
      </c>
    </row>
    <row r="118" ht="12.75">
      <c r="A118" t="s">
        <v>1565</v>
      </c>
    </row>
    <row r="119" ht="12.75">
      <c r="A119" t="s">
        <v>1566</v>
      </c>
    </row>
    <row r="120" ht="12.75">
      <c r="A120" t="s">
        <v>1569</v>
      </c>
    </row>
    <row r="121" ht="12.75">
      <c r="A121" t="s">
        <v>1572</v>
      </c>
    </row>
    <row r="122" ht="12.75">
      <c r="A122" t="s">
        <v>1573</v>
      </c>
    </row>
    <row r="123" ht="12.75">
      <c r="A123" t="s">
        <v>1575</v>
      </c>
    </row>
    <row r="124" ht="12.75">
      <c r="A124" t="s">
        <v>1584</v>
      </c>
    </row>
    <row r="125" ht="12.75">
      <c r="A125" t="s">
        <v>1586</v>
      </c>
    </row>
    <row r="126" ht="12.75">
      <c r="A126" t="s">
        <v>1588</v>
      </c>
    </row>
    <row r="127" ht="12.75">
      <c r="A127" t="s">
        <v>1593</v>
      </c>
    </row>
    <row r="128" ht="12.75">
      <c r="A128" t="s">
        <v>1602</v>
      </c>
    </row>
    <row r="129" ht="12.75">
      <c r="A129" t="s">
        <v>1618</v>
      </c>
    </row>
    <row r="130" ht="12.75">
      <c r="A130" t="s">
        <v>1619</v>
      </c>
    </row>
    <row r="131" ht="12.75">
      <c r="A131" t="s">
        <v>1620</v>
      </c>
    </row>
    <row r="132" ht="12.75">
      <c r="A132" t="s">
        <v>1622</v>
      </c>
    </row>
    <row r="133" ht="12.75">
      <c r="A133" t="s">
        <v>1623</v>
      </c>
    </row>
    <row r="134" ht="12.75">
      <c r="A134" t="s">
        <v>1624</v>
      </c>
    </row>
    <row r="135" ht="12.75">
      <c r="A135" t="s">
        <v>1660</v>
      </c>
    </row>
    <row r="136" ht="12.75">
      <c r="A136" t="s">
        <v>1670</v>
      </c>
    </row>
    <row r="137" ht="12.75">
      <c r="A137" t="s">
        <v>1674</v>
      </c>
    </row>
    <row r="138" ht="12.75">
      <c r="A138" t="s">
        <v>1693</v>
      </c>
    </row>
    <row r="139" ht="12.75">
      <c r="A139" t="s">
        <v>1696</v>
      </c>
    </row>
    <row r="140" ht="12.75">
      <c r="A140" t="s">
        <v>1698</v>
      </c>
    </row>
    <row r="141" ht="12.75">
      <c r="A141" t="s">
        <v>1939</v>
      </c>
    </row>
    <row r="142" ht="12.75">
      <c r="A142" t="s">
        <v>1942</v>
      </c>
    </row>
    <row r="143" ht="12.75">
      <c r="A143" t="s">
        <v>1946</v>
      </c>
    </row>
    <row r="144" ht="12.75">
      <c r="A144" t="s">
        <v>1948</v>
      </c>
    </row>
    <row r="145" ht="12.75">
      <c r="A145" t="s">
        <v>1954</v>
      </c>
    </row>
    <row r="146" ht="12.75">
      <c r="A146" t="s">
        <v>1955</v>
      </c>
    </row>
    <row r="147" ht="12.75">
      <c r="A147" t="s">
        <v>1956</v>
      </c>
    </row>
    <row r="148" ht="12.75">
      <c r="A148" t="s">
        <v>1957</v>
      </c>
    </row>
    <row r="149" ht="12.75">
      <c r="A149" t="s">
        <v>1959</v>
      </c>
    </row>
    <row r="150" ht="12.75">
      <c r="A150" t="s">
        <v>1964</v>
      </c>
    </row>
    <row r="151" ht="12.75">
      <c r="A151" t="s">
        <v>1965</v>
      </c>
    </row>
    <row r="152" ht="12.75">
      <c r="A152" t="s">
        <v>1966</v>
      </c>
    </row>
    <row r="153" ht="12.75">
      <c r="A153" t="s">
        <v>1968</v>
      </c>
    </row>
    <row r="154" ht="12.75">
      <c r="A154" t="s">
        <v>1969</v>
      </c>
    </row>
    <row r="155" ht="12.75">
      <c r="A155" t="s">
        <v>1972</v>
      </c>
    </row>
    <row r="156" ht="12.75">
      <c r="A156" t="s">
        <v>1973</v>
      </c>
    </row>
    <row r="157" ht="12.75">
      <c r="A157" t="s">
        <v>1975</v>
      </c>
    </row>
    <row r="158" ht="12.75">
      <c r="A158" t="s">
        <v>1977</v>
      </c>
    </row>
    <row r="159" ht="12.75">
      <c r="A159" t="s">
        <v>1978</v>
      </c>
    </row>
    <row r="160" ht="12.75">
      <c r="A160" t="s">
        <v>1777</v>
      </c>
    </row>
    <row r="161" ht="12.75">
      <c r="A161" t="s">
        <v>1789</v>
      </c>
    </row>
    <row r="162" ht="12.75">
      <c r="A162" t="s">
        <v>1794</v>
      </c>
    </row>
    <row r="163" ht="12.75">
      <c r="A163" t="s">
        <v>1795</v>
      </c>
    </row>
    <row r="164" ht="12.75">
      <c r="A164" t="s">
        <v>1812</v>
      </c>
    </row>
    <row r="165" ht="12.75">
      <c r="A165" t="s">
        <v>1813</v>
      </c>
    </row>
    <row r="166" ht="12.75">
      <c r="A166" t="s">
        <v>2054</v>
      </c>
    </row>
    <row r="167" ht="12.75">
      <c r="A167" t="s">
        <v>2055</v>
      </c>
    </row>
    <row r="168" ht="12.75">
      <c r="A168" t="s">
        <v>2060</v>
      </c>
    </row>
    <row r="169" ht="12.75">
      <c r="A169" t="s">
        <v>2065</v>
      </c>
    </row>
    <row r="170" ht="12.75">
      <c r="A170" t="s">
        <v>2072</v>
      </c>
    </row>
    <row r="171" ht="12.75">
      <c r="A171" t="s">
        <v>2073</v>
      </c>
    </row>
    <row r="172" ht="12.75">
      <c r="A172" t="s">
        <v>2075</v>
      </c>
    </row>
    <row r="173" ht="12.75">
      <c r="A173" t="s">
        <v>2078</v>
      </c>
    </row>
    <row r="174" ht="12.75">
      <c r="A174" t="s">
        <v>2079</v>
      </c>
    </row>
    <row r="175" ht="12.75">
      <c r="A175" t="s">
        <v>2081</v>
      </c>
    </row>
    <row r="176" ht="12.75">
      <c r="A176" t="s">
        <v>2084</v>
      </c>
    </row>
    <row r="177" ht="12.75">
      <c r="A177" t="s">
        <v>2085</v>
      </c>
    </row>
    <row r="178" ht="12.75">
      <c r="A178" t="s">
        <v>2092</v>
      </c>
    </row>
    <row r="179" ht="12.75">
      <c r="A179" t="s">
        <v>2094</v>
      </c>
    </row>
    <row r="180" ht="12.75">
      <c r="A180" t="s">
        <v>2095</v>
      </c>
    </row>
    <row r="181" ht="12.75">
      <c r="A181" t="s">
        <v>2096</v>
      </c>
    </row>
    <row r="182" ht="12.75">
      <c r="A182" t="s">
        <v>2101</v>
      </c>
    </row>
    <row r="183" ht="12.75">
      <c r="A183" t="s">
        <v>1229</v>
      </c>
    </row>
    <row r="184" ht="12.75">
      <c r="A184" t="s">
        <v>1231</v>
      </c>
    </row>
    <row r="185" ht="12.75">
      <c r="A185" t="s">
        <v>1251</v>
      </c>
    </row>
    <row r="186" ht="12.75">
      <c r="A186" t="s">
        <v>1252</v>
      </c>
    </row>
    <row r="187" ht="12.75">
      <c r="A187" t="s">
        <v>1254</v>
      </c>
    </row>
    <row r="188" ht="12.75">
      <c r="A188" t="s">
        <v>1255</v>
      </c>
    </row>
    <row r="189" ht="12.75">
      <c r="A189" t="s">
        <v>1257</v>
      </c>
    </row>
    <row r="190" ht="12.75">
      <c r="A190" t="s">
        <v>1258</v>
      </c>
    </row>
    <row r="191" ht="12.75">
      <c r="A191" t="s">
        <v>1259</v>
      </c>
    </row>
    <row r="192" ht="12.75">
      <c r="A192" t="s">
        <v>1261</v>
      </c>
    </row>
    <row r="193" ht="12.75">
      <c r="A193" t="s">
        <v>1265</v>
      </c>
    </row>
    <row r="194" ht="12.75">
      <c r="A194" t="s">
        <v>1281</v>
      </c>
    </row>
    <row r="195" ht="12.75">
      <c r="A195" t="s">
        <v>1283</v>
      </c>
    </row>
    <row r="196" ht="12.75">
      <c r="A196" t="s">
        <v>1284</v>
      </c>
    </row>
    <row r="197" ht="12.75">
      <c r="A197" t="s">
        <v>1287</v>
      </c>
    </row>
    <row r="198" ht="12.75">
      <c r="A198" t="s">
        <v>1299</v>
      </c>
    </row>
    <row r="199" ht="12.75">
      <c r="A199" t="s">
        <v>1302</v>
      </c>
    </row>
    <row r="200" ht="12.75">
      <c r="A200" t="s">
        <v>1303</v>
      </c>
    </row>
    <row r="201" ht="12.75">
      <c r="A201" t="s">
        <v>1305</v>
      </c>
    </row>
    <row r="202" ht="12.75">
      <c r="A202" t="s">
        <v>1306</v>
      </c>
    </row>
    <row r="203" ht="12.75">
      <c r="A203" t="s">
        <v>1312</v>
      </c>
    </row>
    <row r="204" ht="12.75">
      <c r="A204" t="s">
        <v>1313</v>
      </c>
    </row>
    <row r="205" ht="12.75">
      <c r="A205" t="s">
        <v>1314</v>
      </c>
    </row>
    <row r="206" ht="12.75">
      <c r="A206" t="s">
        <v>1317</v>
      </c>
    </row>
    <row r="207" ht="12.75">
      <c r="A207" t="s">
        <v>1318</v>
      </c>
    </row>
    <row r="208" ht="12.75">
      <c r="A208" t="s">
        <v>1322</v>
      </c>
    </row>
    <row r="209" ht="12.75">
      <c r="A209" t="s">
        <v>1324</v>
      </c>
    </row>
    <row r="210" ht="12.75">
      <c r="A210" t="s">
        <v>1325</v>
      </c>
    </row>
    <row r="211" ht="12.75">
      <c r="A211" t="s">
        <v>1327</v>
      </c>
    </row>
    <row r="212" ht="12.75">
      <c r="A212" t="s">
        <v>1332</v>
      </c>
    </row>
    <row r="213" ht="12.75">
      <c r="A213" t="s">
        <v>1342</v>
      </c>
    </row>
    <row r="214" ht="12.75">
      <c r="A214" t="s">
        <v>1819</v>
      </c>
    </row>
    <row r="215" ht="12.75">
      <c r="A215" t="s">
        <v>1824</v>
      </c>
    </row>
    <row r="216" ht="12.75">
      <c r="A216" t="s">
        <v>1826</v>
      </c>
    </row>
    <row r="217" ht="12.75">
      <c r="A217" t="s">
        <v>1832</v>
      </c>
    </row>
    <row r="218" ht="12.75">
      <c r="A218" t="s">
        <v>1835</v>
      </c>
    </row>
    <row r="219" ht="12.75">
      <c r="A219" t="s">
        <v>1837</v>
      </c>
    </row>
    <row r="220" ht="12.75">
      <c r="A220" t="s">
        <v>1838</v>
      </c>
    </row>
    <row r="221" ht="12.75">
      <c r="A221" t="s">
        <v>1839</v>
      </c>
    </row>
    <row r="222" ht="12.75">
      <c r="A222" t="s">
        <v>1840</v>
      </c>
    </row>
    <row r="223" ht="12.75">
      <c r="A223" t="s">
        <v>1841</v>
      </c>
    </row>
    <row r="224" ht="12.75">
      <c r="A224" t="s">
        <v>1845</v>
      </c>
    </row>
    <row r="225" ht="12.75">
      <c r="A225" t="s">
        <v>1847</v>
      </c>
    </row>
    <row r="226" ht="12.75">
      <c r="A226" t="s">
        <v>1850</v>
      </c>
    </row>
    <row r="227" ht="12.75">
      <c r="A227" t="s">
        <v>1854</v>
      </c>
    </row>
    <row r="228" ht="12.75">
      <c r="A228" t="s">
        <v>1858</v>
      </c>
    </row>
    <row r="229" ht="12.75">
      <c r="A229" t="s">
        <v>1862</v>
      </c>
    </row>
    <row r="230" ht="12.75">
      <c r="A230" t="s">
        <v>1865</v>
      </c>
    </row>
    <row r="231" ht="12.75">
      <c r="A231" t="s">
        <v>1875</v>
      </c>
    </row>
    <row r="232" ht="12.75">
      <c r="A232" t="s">
        <v>1876</v>
      </c>
    </row>
    <row r="233" ht="12.75">
      <c r="A233" t="s">
        <v>1877</v>
      </c>
    </row>
    <row r="234" ht="12.75">
      <c r="A234" t="s">
        <v>1879</v>
      </c>
    </row>
    <row r="235" ht="12.75">
      <c r="A235" t="s">
        <v>1880</v>
      </c>
    </row>
    <row r="236" ht="12.75">
      <c r="A236" t="s">
        <v>1887</v>
      </c>
    </row>
    <row r="237" ht="12.75">
      <c r="A237" t="s">
        <v>1888</v>
      </c>
    </row>
    <row r="238" ht="12.75">
      <c r="A238" t="s">
        <v>1890</v>
      </c>
    </row>
    <row r="239" ht="12.75">
      <c r="A239" t="s">
        <v>1891</v>
      </c>
    </row>
    <row r="240" ht="12.75">
      <c r="A240" t="s">
        <v>1893</v>
      </c>
    </row>
    <row r="241" ht="12.75">
      <c r="A241" t="s">
        <v>1894</v>
      </c>
    </row>
    <row r="242" ht="12.75">
      <c r="A242" t="s">
        <v>1895</v>
      </c>
    </row>
    <row r="243" ht="12.75">
      <c r="A243" t="s">
        <v>1896</v>
      </c>
    </row>
    <row r="244" ht="12.75">
      <c r="A244" t="s">
        <v>1897</v>
      </c>
    </row>
    <row r="245" ht="12.75">
      <c r="A245" t="s">
        <v>1898</v>
      </c>
    </row>
    <row r="246" ht="12.75">
      <c r="A246" t="s">
        <v>1899</v>
      </c>
    </row>
    <row r="247" ht="12.75">
      <c r="A247" t="s">
        <v>1900</v>
      </c>
    </row>
    <row r="248" ht="12.75">
      <c r="A248" t="s">
        <v>1901</v>
      </c>
    </row>
    <row r="249" ht="12.75">
      <c r="A249" t="s">
        <v>1903</v>
      </c>
    </row>
    <row r="250" ht="12.75">
      <c r="A250" t="s">
        <v>1904</v>
      </c>
    </row>
    <row r="251" ht="12.75">
      <c r="A251" t="s">
        <v>1908</v>
      </c>
    </row>
    <row r="252" ht="12.75">
      <c r="A252" t="s">
        <v>1912</v>
      </c>
    </row>
    <row r="253" ht="12.75">
      <c r="A253" t="s">
        <v>1918</v>
      </c>
    </row>
    <row r="254" ht="12.75">
      <c r="A254" t="s">
        <v>1919</v>
      </c>
    </row>
    <row r="255" ht="12.75">
      <c r="A255" t="s">
        <v>1920</v>
      </c>
    </row>
    <row r="256" ht="12.75">
      <c r="A256" t="s">
        <v>1921</v>
      </c>
    </row>
    <row r="257" ht="12.75">
      <c r="A257" t="s">
        <v>1922</v>
      </c>
    </row>
    <row r="258" ht="12.75">
      <c r="A258" t="s">
        <v>1929</v>
      </c>
    </row>
    <row r="259" ht="12.75">
      <c r="A259" t="s">
        <v>2106</v>
      </c>
    </row>
    <row r="260" ht="12.75">
      <c r="A260" t="s">
        <v>2114</v>
      </c>
    </row>
    <row r="261" ht="12.75">
      <c r="A261" t="s">
        <v>2115</v>
      </c>
    </row>
    <row r="262" ht="12.75">
      <c r="A262" t="s">
        <v>2123</v>
      </c>
    </row>
    <row r="263" ht="12.75">
      <c r="A263" t="s">
        <v>2127</v>
      </c>
    </row>
    <row r="264" ht="12.75">
      <c r="A264" t="s">
        <v>2128</v>
      </c>
    </row>
    <row r="265" ht="12.75">
      <c r="A265" t="s">
        <v>2129</v>
      </c>
    </row>
    <row r="266" ht="12.75">
      <c r="A266" t="s">
        <v>2131</v>
      </c>
    </row>
    <row r="267" ht="12.75">
      <c r="A267" t="s">
        <v>2133</v>
      </c>
    </row>
    <row r="268" ht="12.75">
      <c r="A268" t="s">
        <v>2136</v>
      </c>
    </row>
    <row r="269" ht="12.75">
      <c r="A269" t="s">
        <v>2139</v>
      </c>
    </row>
    <row r="270" ht="12.75">
      <c r="A270" t="s">
        <v>2154</v>
      </c>
    </row>
    <row r="271" ht="12.75">
      <c r="A271" t="s">
        <v>2155</v>
      </c>
    </row>
    <row r="272" ht="12.75">
      <c r="A272" t="s">
        <v>2156</v>
      </c>
    </row>
    <row r="273" ht="12.75">
      <c r="A273" t="s">
        <v>2159</v>
      </c>
    </row>
    <row r="274" ht="12.75">
      <c r="A274" t="s">
        <v>2160</v>
      </c>
    </row>
    <row r="275" ht="12.75">
      <c r="A275" t="s">
        <v>2161</v>
      </c>
    </row>
    <row r="276" ht="12.75">
      <c r="A276" t="s">
        <v>23</v>
      </c>
    </row>
    <row r="277" ht="12.75">
      <c r="A277" t="s">
        <v>2163</v>
      </c>
    </row>
    <row r="278" ht="12.75">
      <c r="A278" t="s">
        <v>2165</v>
      </c>
    </row>
    <row r="279" ht="12.75">
      <c r="A279" t="s">
        <v>2168</v>
      </c>
    </row>
    <row r="280" ht="12.75">
      <c r="A280" t="s">
        <v>1344</v>
      </c>
    </row>
    <row r="281" ht="12.75">
      <c r="A281" t="s">
        <v>1348</v>
      </c>
    </row>
    <row r="282" ht="12.75">
      <c r="A282" t="s">
        <v>1354</v>
      </c>
    </row>
    <row r="283" ht="12.75">
      <c r="A283" t="s">
        <v>1360</v>
      </c>
    </row>
    <row r="284" ht="12.75">
      <c r="A284" t="s">
        <v>1361</v>
      </c>
    </row>
    <row r="285" ht="12.75">
      <c r="A285" t="s">
        <v>1368</v>
      </c>
    </row>
    <row r="286" ht="12.75">
      <c r="A286" t="s">
        <v>1381</v>
      </c>
    </row>
    <row r="287" ht="12.75">
      <c r="A287" t="s">
        <v>1391</v>
      </c>
    </row>
    <row r="288" ht="12.75">
      <c r="A288" t="s">
        <v>1390</v>
      </c>
    </row>
    <row r="289" ht="12.75">
      <c r="A289" t="s">
        <v>1392</v>
      </c>
    </row>
    <row r="290" ht="12.75">
      <c r="A290" t="s">
        <v>1393</v>
      </c>
    </row>
    <row r="291" ht="12.75">
      <c r="A291" t="s">
        <v>1394</v>
      </c>
    </row>
    <row r="292" ht="12.75">
      <c r="A292" t="s">
        <v>1398</v>
      </c>
    </row>
    <row r="293" ht="12.75">
      <c r="A293" t="s">
        <v>1405</v>
      </c>
    </row>
    <row r="294" ht="12.75">
      <c r="A294" t="s">
        <v>1411</v>
      </c>
    </row>
    <row r="295" ht="12.75">
      <c r="A295" t="s">
        <v>1414</v>
      </c>
    </row>
    <row r="296" ht="12.75">
      <c r="A296" t="s">
        <v>1415</v>
      </c>
    </row>
    <row r="297" ht="12.75">
      <c r="A297" t="s">
        <v>1423</v>
      </c>
    </row>
    <row r="298" ht="12.75">
      <c r="A298" t="s">
        <v>1425</v>
      </c>
    </row>
    <row r="299" ht="12.75">
      <c r="A299" t="s">
        <v>1430</v>
      </c>
    </row>
    <row r="300" ht="12.75">
      <c r="A300" t="s">
        <v>1432</v>
      </c>
    </row>
    <row r="301" ht="12.75">
      <c r="A301" t="s">
        <v>1433</v>
      </c>
    </row>
    <row r="302" ht="12.75">
      <c r="A302" t="s">
        <v>1434</v>
      </c>
    </row>
    <row r="303" ht="12.75">
      <c r="A303" t="s">
        <v>1436</v>
      </c>
    </row>
    <row r="304" ht="12.75">
      <c r="A304" t="s">
        <v>1437</v>
      </c>
    </row>
    <row r="305" ht="12.75">
      <c r="A305" t="s">
        <v>1441</v>
      </c>
    </row>
    <row r="306" ht="12.75">
      <c r="A306" t="s">
        <v>1449</v>
      </c>
    </row>
    <row r="307" ht="12.75">
      <c r="A307" t="s">
        <v>1989</v>
      </c>
    </row>
    <row r="308" ht="12.75">
      <c r="A308" t="s">
        <v>1990</v>
      </c>
    </row>
    <row r="309" ht="12.75">
      <c r="A309" t="s">
        <v>1992</v>
      </c>
    </row>
    <row r="310" ht="12.75">
      <c r="A310" t="s">
        <v>1994</v>
      </c>
    </row>
    <row r="311" ht="12.75">
      <c r="A311" t="s">
        <v>1995</v>
      </c>
    </row>
    <row r="312" ht="12.75">
      <c r="A312" t="s">
        <v>2002</v>
      </c>
    </row>
    <row r="313" ht="12.75">
      <c r="A313" t="s">
        <v>2003</v>
      </c>
    </row>
    <row r="314" ht="12.75">
      <c r="A314" t="s">
        <v>2007</v>
      </c>
    </row>
    <row r="315" ht="12.75">
      <c r="A315" t="s">
        <v>2010</v>
      </c>
    </row>
    <row r="316" ht="12.75">
      <c r="A316" t="s">
        <v>2012</v>
      </c>
    </row>
    <row r="317" ht="12.75">
      <c r="A317" t="s">
        <v>2017</v>
      </c>
    </row>
    <row r="318" ht="12.75">
      <c r="A318" t="s">
        <v>2018</v>
      </c>
    </row>
    <row r="319" ht="12.75">
      <c r="A319" t="s">
        <v>2020</v>
      </c>
    </row>
    <row r="320" ht="12.75">
      <c r="A320" t="s">
        <v>2021</v>
      </c>
    </row>
    <row r="321" ht="12.75">
      <c r="A321" t="s">
        <v>2025</v>
      </c>
    </row>
    <row r="322" ht="12.75">
      <c r="A322" t="s">
        <v>2039</v>
      </c>
    </row>
    <row r="323" ht="12.75">
      <c r="A323" t="s">
        <v>2046</v>
      </c>
    </row>
    <row r="324" ht="12.75">
      <c r="A324" t="s">
        <v>2047</v>
      </c>
    </row>
    <row r="325" ht="12.75">
      <c r="A325" t="s">
        <v>2180</v>
      </c>
    </row>
    <row r="326" ht="12.75">
      <c r="A326" t="s">
        <v>2184</v>
      </c>
    </row>
    <row r="327" ht="12.75">
      <c r="A327" t="s">
        <v>2185</v>
      </c>
    </row>
    <row r="328" ht="12.75">
      <c r="A328" t="s">
        <v>2186</v>
      </c>
    </row>
    <row r="329" ht="12.75">
      <c r="A329" t="s">
        <v>2192</v>
      </c>
    </row>
    <row r="330" ht="12.75">
      <c r="A330" t="s">
        <v>2193</v>
      </c>
    </row>
    <row r="331" ht="12.75">
      <c r="A331" t="s">
        <v>2205</v>
      </c>
    </row>
    <row r="332" ht="12.75">
      <c r="A332" t="s">
        <v>2206</v>
      </c>
    </row>
    <row r="333" ht="12.75">
      <c r="A333" t="s">
        <v>2207</v>
      </c>
    </row>
    <row r="334" ht="12.75">
      <c r="A334" t="s">
        <v>2208</v>
      </c>
    </row>
    <row r="335" ht="12.75">
      <c r="A335" t="s">
        <v>2209</v>
      </c>
    </row>
    <row r="336" ht="12.75">
      <c r="A336" t="s">
        <v>2211</v>
      </c>
    </row>
    <row r="337" ht="12.75">
      <c r="A337" t="s">
        <v>2216</v>
      </c>
    </row>
    <row r="338" ht="12.75">
      <c r="A338" t="s">
        <v>2220</v>
      </c>
    </row>
    <row r="339" ht="12.75">
      <c r="A339" t="s">
        <v>2221</v>
      </c>
    </row>
    <row r="340" ht="12.75">
      <c r="A340" t="s">
        <v>2222</v>
      </c>
    </row>
    <row r="341" ht="12.75">
      <c r="A341" t="s">
        <v>2223</v>
      </c>
    </row>
    <row r="342" ht="12.75">
      <c r="A342" t="s">
        <v>2224</v>
      </c>
    </row>
    <row r="343" ht="12.75">
      <c r="A343" t="s">
        <v>2225</v>
      </c>
    </row>
    <row r="344" ht="12.75">
      <c r="A344" t="s">
        <v>2226</v>
      </c>
    </row>
    <row r="345" ht="12.75">
      <c r="A345" t="s">
        <v>2227</v>
      </c>
    </row>
    <row r="346" ht="12.75">
      <c r="A346" t="s">
        <v>2228</v>
      </c>
    </row>
    <row r="347" ht="12.75">
      <c r="A347" t="s">
        <v>2229</v>
      </c>
    </row>
    <row r="348" ht="12.75">
      <c r="A348" t="s">
        <v>2230</v>
      </c>
    </row>
    <row r="349" ht="12.75">
      <c r="A349" t="s">
        <v>2231</v>
      </c>
    </row>
    <row r="350" ht="12.75">
      <c r="A350" t="s">
        <v>2233</v>
      </c>
    </row>
    <row r="351" ht="12.75">
      <c r="A351" t="s">
        <v>2234</v>
      </c>
    </row>
    <row r="352" ht="12.75">
      <c r="A352" t="s">
        <v>2235</v>
      </c>
    </row>
    <row r="353" ht="12.75">
      <c r="A353" t="s">
        <v>2250</v>
      </c>
    </row>
    <row r="354" ht="12.75">
      <c r="A354" t="s">
        <v>2251</v>
      </c>
    </row>
    <row r="355" ht="12.75">
      <c r="A355" t="s">
        <v>2254</v>
      </c>
    </row>
    <row r="356" ht="12.75">
      <c r="A356" t="s">
        <v>2255</v>
      </c>
    </row>
    <row r="357" ht="12.75">
      <c r="A357" t="s">
        <v>2260</v>
      </c>
    </row>
    <row r="358" ht="12.75">
      <c r="A358" t="s">
        <v>2261</v>
      </c>
    </row>
    <row r="359" ht="12.75">
      <c r="A359" t="s">
        <v>2266</v>
      </c>
    </row>
    <row r="360" ht="12.75">
      <c r="A360" t="s">
        <v>2267</v>
      </c>
    </row>
    <row r="361" ht="12.75">
      <c r="A361" t="s">
        <v>2271</v>
      </c>
    </row>
    <row r="362" ht="12.75">
      <c r="A362" t="s">
        <v>2280</v>
      </c>
    </row>
    <row r="363" ht="12.75">
      <c r="A363" t="s">
        <v>2281</v>
      </c>
    </row>
    <row r="364" ht="12.75">
      <c r="A364" t="s">
        <v>2283</v>
      </c>
    </row>
    <row r="365" ht="12.75">
      <c r="A365" t="s">
        <v>2288</v>
      </c>
    </row>
    <row r="366" ht="12.75">
      <c r="A366" t="s">
        <v>1107</v>
      </c>
    </row>
    <row r="367" ht="12.75">
      <c r="A367" t="s">
        <v>1118</v>
      </c>
    </row>
    <row r="368" ht="12.75">
      <c r="A368" t="s">
        <v>1121</v>
      </c>
    </row>
    <row r="369" ht="12.75">
      <c r="A369" t="s">
        <v>1122</v>
      </c>
    </row>
    <row r="370" ht="12.75">
      <c r="A370" t="s">
        <v>1138</v>
      </c>
    </row>
    <row r="371" ht="12.75">
      <c r="A371" t="s">
        <v>1142</v>
      </c>
    </row>
    <row r="372" ht="12.75">
      <c r="A372" t="s">
        <v>1143</v>
      </c>
    </row>
    <row r="373" ht="12.75">
      <c r="A373" t="s">
        <v>1146</v>
      </c>
    </row>
    <row r="374" ht="12.75">
      <c r="A374" t="s">
        <v>1148</v>
      </c>
    </row>
    <row r="375" ht="12.75">
      <c r="A375" t="s">
        <v>1154</v>
      </c>
    </row>
    <row r="376" ht="12.75">
      <c r="A376" t="s">
        <v>1156</v>
      </c>
    </row>
    <row r="377" ht="12.75">
      <c r="A377" t="s">
        <v>1160</v>
      </c>
    </row>
    <row r="378" ht="12.75">
      <c r="A378" t="s">
        <v>1161</v>
      </c>
    </row>
    <row r="379" ht="12.75">
      <c r="A379" t="s">
        <v>1163</v>
      </c>
    </row>
    <row r="380" ht="12.75">
      <c r="A380" t="s">
        <v>1164</v>
      </c>
    </row>
    <row r="381" ht="12.75">
      <c r="A381" t="s">
        <v>1166</v>
      </c>
    </row>
    <row r="382" ht="12.75">
      <c r="A382" t="s">
        <v>1171</v>
      </c>
    </row>
    <row r="383" ht="12.75">
      <c r="A383" t="s">
        <v>1173</v>
      </c>
    </row>
    <row r="384" ht="12.75">
      <c r="A384" t="s">
        <v>1183</v>
      </c>
    </row>
    <row r="385" ht="12.75">
      <c r="A385" t="s">
        <v>1190</v>
      </c>
    </row>
    <row r="386" ht="12.75">
      <c r="A386" t="s">
        <v>1191</v>
      </c>
    </row>
    <row r="387" ht="12.75">
      <c r="A387" t="s">
        <v>1193</v>
      </c>
    </row>
    <row r="388" ht="12.75">
      <c r="A388" t="s">
        <v>1196</v>
      </c>
    </row>
    <row r="389" ht="12.75">
      <c r="A389" t="s">
        <v>1199</v>
      </c>
    </row>
    <row r="390" ht="12.75">
      <c r="A390" t="s">
        <v>1203</v>
      </c>
    </row>
    <row r="391" ht="12.75">
      <c r="A391" t="s">
        <v>1204</v>
      </c>
    </row>
    <row r="392" ht="12.75">
      <c r="A392" t="s">
        <v>1205</v>
      </c>
    </row>
    <row r="393" ht="12.75">
      <c r="A393" t="s">
        <v>20</v>
      </c>
    </row>
    <row r="394" ht="12.75">
      <c r="A394" t="s">
        <v>1208</v>
      </c>
    </row>
    <row r="395" ht="12.75">
      <c r="A395" t="s">
        <v>1211</v>
      </c>
    </row>
    <row r="396" ht="12.75">
      <c r="A396" t="s">
        <v>1212</v>
      </c>
    </row>
    <row r="397" ht="12.75">
      <c r="A397" t="s">
        <v>1213</v>
      </c>
    </row>
    <row r="398" ht="12.75">
      <c r="A398" t="s">
        <v>1214</v>
      </c>
    </row>
    <row r="399" ht="12.75">
      <c r="A399" t="s">
        <v>1215</v>
      </c>
    </row>
    <row r="400" ht="12.75">
      <c r="A400" t="s">
        <v>1710</v>
      </c>
    </row>
    <row r="401" ht="12.75">
      <c r="A401" t="s">
        <v>1717</v>
      </c>
    </row>
    <row r="402" ht="12.75">
      <c r="A402" t="s">
        <v>1720</v>
      </c>
    </row>
    <row r="403" ht="12.75">
      <c r="A403" t="s">
        <v>1730</v>
      </c>
    </row>
    <row r="404" ht="12.75">
      <c r="A404" t="s">
        <v>1737</v>
      </c>
    </row>
    <row r="405" ht="12.75">
      <c r="A405" t="s">
        <v>1740</v>
      </c>
    </row>
    <row r="406" ht="12.75">
      <c r="A406" t="s">
        <v>1755</v>
      </c>
    </row>
    <row r="407" ht="12.75">
      <c r="A407" t="s">
        <v>1758</v>
      </c>
    </row>
    <row r="408" ht="12.75">
      <c r="A408" t="s">
        <v>1760</v>
      </c>
    </row>
    <row r="409" ht="12.75">
      <c r="A409" t="s">
        <v>1761</v>
      </c>
    </row>
    <row r="410" ht="12.75">
      <c r="A410" t="s">
        <v>1768</v>
      </c>
    </row>
    <row r="411" ht="12.75">
      <c r="A411" t="s">
        <v>1770</v>
      </c>
    </row>
    <row r="412" ht="12.75">
      <c r="A412" t="s">
        <v>1775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70"/>
  <sheetViews>
    <sheetView workbookViewId="0" topLeftCell="A1">
      <selection activeCell="B1" sqref="B1:B1048576"/>
    </sheetView>
  </sheetViews>
  <sheetFormatPr defaultColWidth="9.00390625" defaultRowHeight="12.75"/>
  <cols>
    <col min="1" max="1" width="14.625" style="0" customWidth="1"/>
  </cols>
  <sheetData>
    <row r="1" spans="1:3" ht="12.75">
      <c r="A1" t="s">
        <v>25</v>
      </c>
      <c r="C1" t="s">
        <v>26</v>
      </c>
    </row>
    <row r="2" ht="12.75">
      <c r="A2" t="s">
        <v>875</v>
      </c>
    </row>
    <row r="3" ht="12.75">
      <c r="A3" t="s">
        <v>876</v>
      </c>
    </row>
    <row r="4" ht="12.75">
      <c r="A4" t="s">
        <v>878</v>
      </c>
    </row>
    <row r="5" ht="12.75">
      <c r="A5" t="s">
        <v>877</v>
      </c>
    </row>
    <row r="6" ht="12.75">
      <c r="A6" t="s">
        <v>879</v>
      </c>
    </row>
    <row r="7" ht="12.75">
      <c r="A7" t="s">
        <v>880</v>
      </c>
    </row>
    <row r="8" ht="12.75">
      <c r="A8" t="s">
        <v>882</v>
      </c>
    </row>
    <row r="9" ht="12.75">
      <c r="A9" t="s">
        <v>884</v>
      </c>
    </row>
    <row r="10" ht="12.75">
      <c r="A10" t="s">
        <v>885</v>
      </c>
    </row>
    <row r="11" ht="12.75">
      <c r="A11" t="s">
        <v>887</v>
      </c>
    </row>
    <row r="12" ht="12.75">
      <c r="A12" t="s">
        <v>889</v>
      </c>
    </row>
    <row r="13" ht="12.75">
      <c r="A13" t="s">
        <v>890</v>
      </c>
    </row>
    <row r="14" ht="12.75">
      <c r="A14" t="s">
        <v>891</v>
      </c>
    </row>
    <row r="15" ht="12.75">
      <c r="A15" t="s">
        <v>892</v>
      </c>
    </row>
    <row r="16" ht="12.75">
      <c r="A16" t="s">
        <v>893</v>
      </c>
    </row>
    <row r="17" ht="12.75">
      <c r="A17" t="s">
        <v>894</v>
      </c>
    </row>
    <row r="18" ht="12.75">
      <c r="A18" t="s">
        <v>896</v>
      </c>
    </row>
    <row r="19" ht="12.75">
      <c r="A19" t="s">
        <v>897</v>
      </c>
    </row>
    <row r="20" ht="12.75">
      <c r="A20" t="s">
        <v>898</v>
      </c>
    </row>
    <row r="21" ht="12.75">
      <c r="A21" t="s">
        <v>900</v>
      </c>
    </row>
    <row r="22" ht="12.75">
      <c r="A22" t="s">
        <v>901</v>
      </c>
    </row>
    <row r="23" ht="12.75">
      <c r="A23" t="s">
        <v>902</v>
      </c>
    </row>
    <row r="24" ht="12.75">
      <c r="A24" t="s">
        <v>903</v>
      </c>
    </row>
    <row r="25" ht="12.75">
      <c r="A25" t="s">
        <v>904</v>
      </c>
    </row>
    <row r="26" ht="12.75">
      <c r="A26" t="s">
        <v>905</v>
      </c>
    </row>
    <row r="27" ht="12.75">
      <c r="A27" t="s">
        <v>906</v>
      </c>
    </row>
    <row r="28" ht="12.75">
      <c r="A28" t="s">
        <v>907</v>
      </c>
    </row>
    <row r="29" ht="12.75">
      <c r="A29" t="s">
        <v>909</v>
      </c>
    </row>
    <row r="30" ht="12.75">
      <c r="A30" t="s">
        <v>912</v>
      </c>
    </row>
    <row r="31" ht="12.75">
      <c r="A31" t="s">
        <v>913</v>
      </c>
    </row>
    <row r="32" ht="12.75">
      <c r="A32" t="s">
        <v>914</v>
      </c>
    </row>
    <row r="33" ht="12.75">
      <c r="A33" t="s">
        <v>915</v>
      </c>
    </row>
    <row r="34" ht="12.75">
      <c r="A34" t="s">
        <v>916</v>
      </c>
    </row>
    <row r="35" ht="12.75">
      <c r="A35" t="s">
        <v>917</v>
      </c>
    </row>
    <row r="36" ht="12.75">
      <c r="A36" t="s">
        <v>918</v>
      </c>
    </row>
    <row r="37" ht="12.75">
      <c r="A37" t="s">
        <v>919</v>
      </c>
    </row>
    <row r="38" ht="12.75">
      <c r="A38" t="s">
        <v>920</v>
      </c>
    </row>
    <row r="39" ht="12.75">
      <c r="A39" t="s">
        <v>922</v>
      </c>
    </row>
    <row r="40" ht="12.75">
      <c r="A40" t="s">
        <v>923</v>
      </c>
    </row>
    <row r="41" ht="12.75">
      <c r="A41" t="s">
        <v>924</v>
      </c>
    </row>
    <row r="42" ht="12.75">
      <c r="A42" t="s">
        <v>926</v>
      </c>
    </row>
    <row r="43" ht="12.75">
      <c r="A43" t="s">
        <v>927</v>
      </c>
    </row>
    <row r="44" ht="12.75">
      <c r="A44" t="s">
        <v>928</v>
      </c>
    </row>
    <row r="45" ht="12.75">
      <c r="A45" t="s">
        <v>929</v>
      </c>
    </row>
    <row r="46" ht="12.75">
      <c r="A46" t="s">
        <v>930</v>
      </c>
    </row>
    <row r="47" ht="12.75">
      <c r="A47" t="s">
        <v>931</v>
      </c>
    </row>
    <row r="48" ht="12.75">
      <c r="A48" t="s">
        <v>932</v>
      </c>
    </row>
    <row r="49" ht="12.75">
      <c r="A49" t="s">
        <v>933</v>
      </c>
    </row>
    <row r="50" ht="12.75">
      <c r="A50" t="s">
        <v>934</v>
      </c>
    </row>
    <row r="51" ht="12.75">
      <c r="A51" t="s">
        <v>935</v>
      </c>
    </row>
    <row r="52" ht="12.75">
      <c r="A52" t="s">
        <v>936</v>
      </c>
    </row>
    <row r="53" ht="12.75">
      <c r="A53" t="s">
        <v>937</v>
      </c>
    </row>
    <row r="54" ht="12.75">
      <c r="A54" t="s">
        <v>938</v>
      </c>
    </row>
    <row r="55" ht="12.75">
      <c r="A55" t="s">
        <v>939</v>
      </c>
    </row>
    <row r="56" ht="12.75">
      <c r="A56" t="s">
        <v>940</v>
      </c>
    </row>
    <row r="57" ht="12.75">
      <c r="A57" t="s">
        <v>941</v>
      </c>
    </row>
    <row r="58" ht="12.75">
      <c r="A58" t="s">
        <v>944</v>
      </c>
    </row>
    <row r="59" ht="12.75">
      <c r="A59" t="s">
        <v>945</v>
      </c>
    </row>
    <row r="60" ht="12.75">
      <c r="A60" t="s">
        <v>946</v>
      </c>
    </row>
    <row r="61" ht="12.75">
      <c r="A61" t="s">
        <v>948</v>
      </c>
    </row>
    <row r="62" ht="12.75">
      <c r="A62" t="s">
        <v>950</v>
      </c>
    </row>
    <row r="63" ht="12.75">
      <c r="A63" t="s">
        <v>951</v>
      </c>
    </row>
    <row r="64" ht="12.75">
      <c r="A64" t="s">
        <v>952</v>
      </c>
    </row>
    <row r="65" ht="12.75">
      <c r="A65" t="s">
        <v>953</v>
      </c>
    </row>
    <row r="66" ht="12.75">
      <c r="A66" t="s">
        <v>954</v>
      </c>
    </row>
    <row r="67" ht="12.75">
      <c r="A67" t="s">
        <v>955</v>
      </c>
    </row>
    <row r="68" ht="12.75">
      <c r="A68" t="s">
        <v>956</v>
      </c>
    </row>
    <row r="69" ht="12.75">
      <c r="A69" t="s">
        <v>957</v>
      </c>
    </row>
    <row r="70" ht="12.75">
      <c r="A70" t="s">
        <v>958</v>
      </c>
    </row>
    <row r="71" ht="12.75">
      <c r="A71" t="s">
        <v>959</v>
      </c>
    </row>
    <row r="72" ht="12.75">
      <c r="A72" t="s">
        <v>960</v>
      </c>
    </row>
    <row r="73" ht="12.75">
      <c r="A73" t="s">
        <v>962</v>
      </c>
    </row>
    <row r="74" ht="12.75">
      <c r="A74" t="s">
        <v>963</v>
      </c>
    </row>
    <row r="75" ht="12.75">
      <c r="A75" t="s">
        <v>965</v>
      </c>
    </row>
    <row r="76" ht="12.75">
      <c r="A76" t="s">
        <v>966</v>
      </c>
    </row>
    <row r="77" ht="12.75">
      <c r="A77" t="s">
        <v>967</v>
      </c>
    </row>
    <row r="78" ht="12.75">
      <c r="A78" t="s">
        <v>968</v>
      </c>
    </row>
    <row r="79" ht="12.75">
      <c r="A79" t="s">
        <v>969</v>
      </c>
    </row>
    <row r="80" ht="12.75">
      <c r="A80" t="s">
        <v>970</v>
      </c>
    </row>
    <row r="81" ht="12.75">
      <c r="A81" t="s">
        <v>971</v>
      </c>
    </row>
    <row r="82" ht="12.75">
      <c r="A82" t="s">
        <v>973</v>
      </c>
    </row>
    <row r="83" ht="12.75">
      <c r="A83" t="s">
        <v>974</v>
      </c>
    </row>
    <row r="84" ht="12.75">
      <c r="A84" t="s">
        <v>975</v>
      </c>
    </row>
    <row r="85" ht="12.75">
      <c r="A85" t="s">
        <v>976</v>
      </c>
    </row>
    <row r="86" ht="12.75">
      <c r="A86" t="s">
        <v>977</v>
      </c>
    </row>
    <row r="87" ht="12.75">
      <c r="A87" t="s">
        <v>978</v>
      </c>
    </row>
    <row r="88" ht="12.75">
      <c r="A88" t="s">
        <v>979</v>
      </c>
    </row>
    <row r="89" ht="12.75">
      <c r="A89" t="s">
        <v>980</v>
      </c>
    </row>
    <row r="90" ht="12.75">
      <c r="A90" t="s">
        <v>981</v>
      </c>
    </row>
    <row r="91" ht="12.75">
      <c r="A91" t="s">
        <v>982</v>
      </c>
    </row>
    <row r="92" ht="12.75">
      <c r="A92" t="s">
        <v>983</v>
      </c>
    </row>
    <row r="93" ht="12.75">
      <c r="A93" t="s">
        <v>984</v>
      </c>
    </row>
    <row r="94" ht="12.75">
      <c r="A94" t="s">
        <v>985</v>
      </c>
    </row>
    <row r="95" ht="12.75">
      <c r="A95" t="s">
        <v>986</v>
      </c>
    </row>
    <row r="96" ht="12.75">
      <c r="A96" t="s">
        <v>987</v>
      </c>
    </row>
    <row r="97" ht="12.75">
      <c r="A97" t="s">
        <v>988</v>
      </c>
    </row>
    <row r="98" ht="12.75">
      <c r="A98" t="s">
        <v>990</v>
      </c>
    </row>
    <row r="99" ht="12.75">
      <c r="A99" t="s">
        <v>992</v>
      </c>
    </row>
    <row r="100" ht="12.75">
      <c r="A100" t="s">
        <v>993</v>
      </c>
    </row>
    <row r="101" ht="12.75">
      <c r="A101" t="s">
        <v>994</v>
      </c>
    </row>
    <row r="102" ht="12.75">
      <c r="A102" t="s">
        <v>995</v>
      </c>
    </row>
    <row r="103" ht="12.75">
      <c r="A103" t="s">
        <v>996</v>
      </c>
    </row>
    <row r="104" ht="12.75">
      <c r="A104" t="s">
        <v>21</v>
      </c>
    </row>
    <row r="105" ht="12.75">
      <c r="A105" t="s">
        <v>997</v>
      </c>
    </row>
    <row r="106" ht="12.75">
      <c r="A106" t="s">
        <v>998</v>
      </c>
    </row>
    <row r="107" ht="12.75">
      <c r="A107" t="s">
        <v>999</v>
      </c>
    </row>
    <row r="108" ht="12.75">
      <c r="A108" t="s">
        <v>1000</v>
      </c>
    </row>
    <row r="109" ht="12.75">
      <c r="A109" t="s">
        <v>1001</v>
      </c>
    </row>
    <row r="110" ht="12.75">
      <c r="A110" t="s">
        <v>1002</v>
      </c>
    </row>
    <row r="111" ht="12.75">
      <c r="A111" t="s">
        <v>1003</v>
      </c>
    </row>
    <row r="112" ht="12.75">
      <c r="A112" t="s">
        <v>1004</v>
      </c>
    </row>
    <row r="113" ht="12.75">
      <c r="A113" t="s">
        <v>1005</v>
      </c>
    </row>
    <row r="114" ht="12.75">
      <c r="A114" t="s">
        <v>1007</v>
      </c>
    </row>
    <row r="115" ht="12.75">
      <c r="A115" t="s">
        <v>1006</v>
      </c>
    </row>
    <row r="116" ht="12.75">
      <c r="A116" t="s">
        <v>1008</v>
      </c>
    </row>
    <row r="117" ht="12.75">
      <c r="A117" t="s">
        <v>1009</v>
      </c>
    </row>
    <row r="118" ht="12.75">
      <c r="A118" t="s">
        <v>1010</v>
      </c>
    </row>
    <row r="119" ht="12.75">
      <c r="A119" t="s">
        <v>1011</v>
      </c>
    </row>
    <row r="120" ht="12.75">
      <c r="A120" t="s">
        <v>1012</v>
      </c>
    </row>
    <row r="121" ht="12.75">
      <c r="A121" t="s">
        <v>1013</v>
      </c>
    </row>
    <row r="122" ht="12.75">
      <c r="A122" t="s">
        <v>1015</v>
      </c>
    </row>
    <row r="123" ht="12.75">
      <c r="A123" t="s">
        <v>1016</v>
      </c>
    </row>
    <row r="124" ht="12.75">
      <c r="A124" t="s">
        <v>1017</v>
      </c>
    </row>
    <row r="125" ht="12.75">
      <c r="A125" t="s">
        <v>1018</v>
      </c>
    </row>
    <row r="126" ht="12.75">
      <c r="A126" t="s">
        <v>1021</v>
      </c>
    </row>
    <row r="127" ht="12.75">
      <c r="A127" t="s">
        <v>1022</v>
      </c>
    </row>
    <row r="128" ht="12.75">
      <c r="A128" t="s">
        <v>1023</v>
      </c>
    </row>
    <row r="129" ht="12.75">
      <c r="A129" t="s">
        <v>1024</v>
      </c>
    </row>
    <row r="130" ht="12.75">
      <c r="A130" t="s">
        <v>1026</v>
      </c>
    </row>
    <row r="131" ht="12.75">
      <c r="A131" t="s">
        <v>1027</v>
      </c>
    </row>
    <row r="132" ht="12.75">
      <c r="A132" t="s">
        <v>1028</v>
      </c>
    </row>
    <row r="133" ht="12.75">
      <c r="A133" t="s">
        <v>17</v>
      </c>
    </row>
    <row r="134" ht="12.75">
      <c r="A134" t="s">
        <v>1031</v>
      </c>
    </row>
    <row r="135" ht="12.75">
      <c r="A135" t="s">
        <v>1032</v>
      </c>
    </row>
    <row r="136" ht="12.75">
      <c r="A136" t="s">
        <v>1033</v>
      </c>
    </row>
    <row r="137" ht="12.75">
      <c r="A137" t="s">
        <v>1034</v>
      </c>
    </row>
    <row r="138" ht="12.75">
      <c r="A138" t="s">
        <v>1035</v>
      </c>
    </row>
    <row r="139" ht="12.75">
      <c r="A139" t="s">
        <v>1037</v>
      </c>
    </row>
    <row r="140" ht="12.75">
      <c r="A140" t="s">
        <v>1038</v>
      </c>
    </row>
    <row r="141" ht="12.75">
      <c r="A141" t="s">
        <v>1039</v>
      </c>
    </row>
    <row r="142" ht="12.75">
      <c r="A142" t="s">
        <v>1040</v>
      </c>
    </row>
    <row r="143" ht="12.75">
      <c r="A143" t="s">
        <v>1041</v>
      </c>
    </row>
    <row r="144" ht="12.75">
      <c r="A144" t="s">
        <v>22</v>
      </c>
    </row>
    <row r="145" ht="12.75">
      <c r="A145" t="s">
        <v>1042</v>
      </c>
    </row>
    <row r="146" ht="12.75">
      <c r="A146" t="s">
        <v>1043</v>
      </c>
    </row>
    <row r="147" ht="12.75">
      <c r="A147" t="s">
        <v>1045</v>
      </c>
    </row>
    <row r="148" ht="12.75">
      <c r="A148" t="s">
        <v>1046</v>
      </c>
    </row>
    <row r="149" ht="12.75">
      <c r="A149" t="s">
        <v>1047</v>
      </c>
    </row>
    <row r="150" ht="12.75">
      <c r="A150" t="s">
        <v>1048</v>
      </c>
    </row>
    <row r="151" ht="12.75">
      <c r="A151" t="s">
        <v>1049</v>
      </c>
    </row>
    <row r="152" ht="12.75">
      <c r="A152" t="s">
        <v>1050</v>
      </c>
    </row>
    <row r="153" ht="12.75">
      <c r="A153" t="s">
        <v>1051</v>
      </c>
    </row>
    <row r="154" ht="12.75">
      <c r="A154" t="s">
        <v>1052</v>
      </c>
    </row>
    <row r="155" ht="12.75">
      <c r="A155" t="s">
        <v>1053</v>
      </c>
    </row>
    <row r="156" ht="12.75">
      <c r="A156" t="s">
        <v>1054</v>
      </c>
    </row>
    <row r="157" ht="12.75">
      <c r="A157" t="s">
        <v>1055</v>
      </c>
    </row>
    <row r="158" ht="12.75">
      <c r="A158" t="s">
        <v>1056</v>
      </c>
    </row>
    <row r="159" ht="12.75">
      <c r="A159" t="s">
        <v>1057</v>
      </c>
    </row>
    <row r="160" ht="12.75">
      <c r="A160" t="s">
        <v>1058</v>
      </c>
    </row>
    <row r="161" ht="12.75">
      <c r="A161" t="s">
        <v>1059</v>
      </c>
    </row>
    <row r="162" ht="12.75">
      <c r="A162" t="s">
        <v>1060</v>
      </c>
    </row>
    <row r="163" ht="12.75">
      <c r="A163" t="s">
        <v>1061</v>
      </c>
    </row>
    <row r="164" ht="12.75">
      <c r="A164" t="s">
        <v>1062</v>
      </c>
    </row>
    <row r="165" ht="12.75">
      <c r="A165" t="s">
        <v>1063</v>
      </c>
    </row>
    <row r="166" ht="12.75">
      <c r="A166" t="s">
        <v>1064</v>
      </c>
    </row>
    <row r="167" ht="12.75">
      <c r="A167" t="s">
        <v>1065</v>
      </c>
    </row>
    <row r="168" ht="12.75">
      <c r="A168" t="s">
        <v>1066</v>
      </c>
    </row>
    <row r="169" ht="12.75">
      <c r="A169" t="s">
        <v>1067</v>
      </c>
    </row>
    <row r="170" ht="12.75">
      <c r="A170" t="s">
        <v>1068</v>
      </c>
    </row>
    <row r="171" ht="12.75">
      <c r="A171" t="s">
        <v>1069</v>
      </c>
    </row>
    <row r="172" ht="12.75">
      <c r="A172" t="s">
        <v>1070</v>
      </c>
    </row>
    <row r="173" ht="12.75">
      <c r="A173" t="s">
        <v>1071</v>
      </c>
    </row>
    <row r="174" ht="12.75">
      <c r="A174" t="s">
        <v>1072</v>
      </c>
    </row>
    <row r="175" ht="12.75">
      <c r="A175" t="s">
        <v>1073</v>
      </c>
    </row>
    <row r="176" ht="12.75">
      <c r="A176" t="s">
        <v>1074</v>
      </c>
    </row>
    <row r="177" ht="12.75">
      <c r="A177" t="s">
        <v>1076</v>
      </c>
    </row>
    <row r="178" ht="12.75">
      <c r="A178" t="s">
        <v>1077</v>
      </c>
    </row>
    <row r="179" ht="12.75">
      <c r="A179" t="s">
        <v>1078</v>
      </c>
    </row>
    <row r="180" ht="12.75">
      <c r="A180" t="s">
        <v>1079</v>
      </c>
    </row>
    <row r="181" ht="12.75">
      <c r="A181" t="s">
        <v>1080</v>
      </c>
    </row>
    <row r="182" ht="12.75">
      <c r="A182" t="s">
        <v>1081</v>
      </c>
    </row>
    <row r="183" ht="12.75">
      <c r="A183" t="s">
        <v>1082</v>
      </c>
    </row>
    <row r="184" ht="12.75">
      <c r="A184" t="s">
        <v>1083</v>
      </c>
    </row>
    <row r="185" ht="12.75">
      <c r="A185" t="s">
        <v>1084</v>
      </c>
    </row>
    <row r="186" ht="12.75">
      <c r="A186" t="s">
        <v>1086</v>
      </c>
    </row>
    <row r="187" ht="12.75">
      <c r="A187" t="s">
        <v>1087</v>
      </c>
    </row>
    <row r="188" ht="12.75">
      <c r="A188" t="s">
        <v>1088</v>
      </c>
    </row>
    <row r="189" ht="12.75">
      <c r="A189" t="s">
        <v>1089</v>
      </c>
    </row>
    <row r="190" ht="12.75">
      <c r="A190" t="s">
        <v>1090</v>
      </c>
    </row>
    <row r="191" ht="12.75">
      <c r="A191" t="s">
        <v>1091</v>
      </c>
    </row>
    <row r="192" ht="12.75">
      <c r="A192" t="s">
        <v>1092</v>
      </c>
    </row>
    <row r="193" ht="12.75">
      <c r="A193" t="s">
        <v>1093</v>
      </c>
    </row>
    <row r="194" ht="12.75">
      <c r="A194" t="s">
        <v>1094</v>
      </c>
    </row>
    <row r="195" ht="12.75">
      <c r="A195" t="s">
        <v>1095</v>
      </c>
    </row>
    <row r="196" ht="12.75">
      <c r="A196" t="s">
        <v>1096</v>
      </c>
    </row>
    <row r="197" ht="12.75">
      <c r="A197" t="s">
        <v>1097</v>
      </c>
    </row>
    <row r="198" ht="12.75">
      <c r="A198" t="s">
        <v>1098</v>
      </c>
    </row>
    <row r="199" ht="12.75">
      <c r="A199" t="s">
        <v>1099</v>
      </c>
    </row>
    <row r="200" ht="12.75">
      <c r="A200" t="s">
        <v>1100</v>
      </c>
    </row>
    <row r="201" ht="12.75">
      <c r="A201" t="s">
        <v>1101</v>
      </c>
    </row>
    <row r="202" ht="12.75">
      <c r="A202" t="s">
        <v>1102</v>
      </c>
    </row>
    <row r="203" ht="12.75">
      <c r="A203" t="s">
        <v>1103</v>
      </c>
    </row>
    <row r="204" ht="12.75">
      <c r="A204" t="s">
        <v>1104</v>
      </c>
    </row>
    <row r="205" ht="12.75">
      <c r="A205" t="s">
        <v>1105</v>
      </c>
    </row>
    <row r="206" ht="12.75">
      <c r="A206" t="s">
        <v>1106</v>
      </c>
    </row>
    <row r="207" ht="12.75">
      <c r="A207" t="s">
        <v>1463</v>
      </c>
    </row>
    <row r="208" ht="12.75">
      <c r="A208" t="s">
        <v>1464</v>
      </c>
    </row>
    <row r="209" ht="12.75">
      <c r="A209" t="s">
        <v>1465</v>
      </c>
    </row>
    <row r="210" ht="12.75">
      <c r="A210" t="s">
        <v>1466</v>
      </c>
    </row>
    <row r="211" ht="12.75">
      <c r="A211" t="s">
        <v>1467</v>
      </c>
    </row>
    <row r="212" ht="12.75">
      <c r="A212" t="s">
        <v>1468</v>
      </c>
    </row>
    <row r="213" ht="12.75">
      <c r="A213" t="s">
        <v>1469</v>
      </c>
    </row>
    <row r="214" ht="12.75">
      <c r="A214" t="s">
        <v>1470</v>
      </c>
    </row>
    <row r="215" ht="12.75">
      <c r="A215" t="s">
        <v>1471</v>
      </c>
    </row>
    <row r="216" ht="12.75">
      <c r="A216" t="s">
        <v>1473</v>
      </c>
    </row>
    <row r="217" ht="12.75">
      <c r="A217" t="s">
        <v>1474</v>
      </c>
    </row>
    <row r="218" ht="12.75">
      <c r="A218" t="s">
        <v>1475</v>
      </c>
    </row>
    <row r="219" ht="12.75">
      <c r="A219" t="s">
        <v>1476</v>
      </c>
    </row>
    <row r="220" ht="12.75">
      <c r="A220" t="s">
        <v>1477</v>
      </c>
    </row>
    <row r="221" ht="12.75">
      <c r="A221" t="s">
        <v>1478</v>
      </c>
    </row>
    <row r="222" ht="12.75">
      <c r="A222" t="s">
        <v>1479</v>
      </c>
    </row>
    <row r="223" ht="12.75">
      <c r="A223" t="s">
        <v>1480</v>
      </c>
    </row>
    <row r="224" ht="12.75">
      <c r="A224" t="s">
        <v>1481</v>
      </c>
    </row>
    <row r="225" ht="12.75">
      <c r="A225" t="s">
        <v>1482</v>
      </c>
    </row>
    <row r="226" ht="12.75">
      <c r="A226" t="s">
        <v>1483</v>
      </c>
    </row>
    <row r="227" ht="12.75">
      <c r="A227" t="s">
        <v>1484</v>
      </c>
    </row>
    <row r="228" ht="12.75">
      <c r="A228" t="s">
        <v>2295</v>
      </c>
    </row>
    <row r="229" ht="12.75">
      <c r="A229" t="s">
        <v>1485</v>
      </c>
    </row>
    <row r="230" ht="12.75">
      <c r="A230" t="s">
        <v>1486</v>
      </c>
    </row>
    <row r="231" ht="12.75">
      <c r="A231" t="s">
        <v>1487</v>
      </c>
    </row>
    <row r="232" ht="12.75">
      <c r="A232" t="s">
        <v>1488</v>
      </c>
    </row>
    <row r="233" ht="12.75">
      <c r="A233" t="s">
        <v>1489</v>
      </c>
    </row>
    <row r="234" ht="12.75">
      <c r="A234" t="s">
        <v>1490</v>
      </c>
    </row>
    <row r="235" ht="12.75">
      <c r="A235" t="s">
        <v>1491</v>
      </c>
    </row>
    <row r="236" ht="12.75">
      <c r="A236" t="s">
        <v>1492</v>
      </c>
    </row>
    <row r="237" ht="12.75">
      <c r="A237" t="s">
        <v>1493</v>
      </c>
    </row>
    <row r="238" ht="12.75">
      <c r="A238" t="s">
        <v>1494</v>
      </c>
    </row>
    <row r="239" ht="12.75">
      <c r="A239" t="s">
        <v>1495</v>
      </c>
    </row>
    <row r="240" ht="12.75">
      <c r="A240" t="s">
        <v>1496</v>
      </c>
    </row>
    <row r="241" ht="12.75">
      <c r="A241" t="s">
        <v>1497</v>
      </c>
    </row>
    <row r="242" ht="12.75">
      <c r="A242" t="s">
        <v>1498</v>
      </c>
    </row>
    <row r="243" ht="12.75">
      <c r="A243" t="s">
        <v>1499</v>
      </c>
    </row>
    <row r="244" ht="12.75">
      <c r="A244" t="s">
        <v>1500</v>
      </c>
    </row>
    <row r="245" ht="12.75">
      <c r="A245" t="s">
        <v>1501</v>
      </c>
    </row>
    <row r="246" ht="12.75">
      <c r="A246" t="s">
        <v>1504</v>
      </c>
    </row>
    <row r="247" ht="12.75">
      <c r="A247" t="s">
        <v>1505</v>
      </c>
    </row>
    <row r="248" ht="12.75">
      <c r="A248" t="s">
        <v>1506</v>
      </c>
    </row>
    <row r="249" ht="12.75">
      <c r="A249" t="s">
        <v>1507</v>
      </c>
    </row>
    <row r="250" ht="12.75">
      <c r="A250" t="s">
        <v>1508</v>
      </c>
    </row>
    <row r="251" ht="12.75">
      <c r="A251" t="s">
        <v>1509</v>
      </c>
    </row>
    <row r="252" ht="12.75">
      <c r="A252" t="s">
        <v>1510</v>
      </c>
    </row>
    <row r="253" ht="12.75">
      <c r="A253" t="s">
        <v>1511</v>
      </c>
    </row>
    <row r="254" ht="12.75">
      <c r="A254" t="s">
        <v>1512</v>
      </c>
    </row>
    <row r="255" ht="12.75">
      <c r="A255" t="s">
        <v>1513</v>
      </c>
    </row>
    <row r="256" ht="12.75">
      <c r="A256" t="s">
        <v>1514</v>
      </c>
    </row>
    <row r="257" ht="12.75">
      <c r="A257" t="s">
        <v>1516</v>
      </c>
    </row>
    <row r="258" ht="12.75">
      <c r="A258" t="s">
        <v>1517</v>
      </c>
    </row>
    <row r="259" ht="12.75">
      <c r="A259" t="s">
        <v>1518</v>
      </c>
    </row>
    <row r="260" ht="12.75">
      <c r="A260" t="s">
        <v>1519</v>
      </c>
    </row>
    <row r="261" ht="12.75">
      <c r="A261" t="s">
        <v>1520</v>
      </c>
    </row>
    <row r="262" ht="12.75">
      <c r="A262" t="s">
        <v>1521</v>
      </c>
    </row>
    <row r="263" ht="12.75">
      <c r="A263" t="s">
        <v>1523</v>
      </c>
    </row>
    <row r="264" ht="12.75">
      <c r="A264" t="s">
        <v>1526</v>
      </c>
    </row>
    <row r="265" ht="12.75">
      <c r="A265" t="s">
        <v>1527</v>
      </c>
    </row>
    <row r="266" ht="12.75">
      <c r="A266" t="s">
        <v>1528</v>
      </c>
    </row>
    <row r="267" ht="12.75">
      <c r="A267" t="s">
        <v>1529</v>
      </c>
    </row>
    <row r="268" ht="12.75">
      <c r="A268" t="s">
        <v>1530</v>
      </c>
    </row>
    <row r="269" ht="12.75">
      <c r="A269" t="s">
        <v>1531</v>
      </c>
    </row>
    <row r="270" ht="12.75">
      <c r="A270" t="s">
        <v>1534</v>
      </c>
    </row>
    <row r="271" ht="12.75">
      <c r="A271" t="s">
        <v>1535</v>
      </c>
    </row>
    <row r="272" ht="12.75">
      <c r="A272" t="s">
        <v>1536</v>
      </c>
    </row>
    <row r="273" ht="12.75">
      <c r="A273" t="s">
        <v>1537</v>
      </c>
    </row>
    <row r="274" ht="12.75">
      <c r="A274" t="s">
        <v>1538</v>
      </c>
    </row>
    <row r="275" ht="12.75">
      <c r="A275" t="s">
        <v>1539</v>
      </c>
    </row>
    <row r="276" ht="12.75">
      <c r="A276" t="s">
        <v>1540</v>
      </c>
    </row>
    <row r="277" ht="12.75">
      <c r="A277" t="s">
        <v>1541</v>
      </c>
    </row>
    <row r="278" ht="12.75">
      <c r="A278" t="s">
        <v>1542</v>
      </c>
    </row>
    <row r="279" ht="12.75">
      <c r="A279" t="s">
        <v>1543</v>
      </c>
    </row>
    <row r="280" ht="12.75">
      <c r="A280" t="s">
        <v>1544</v>
      </c>
    </row>
    <row r="281" ht="12.75">
      <c r="A281" t="s">
        <v>1545</v>
      </c>
    </row>
    <row r="282" ht="12.75">
      <c r="A282" t="s">
        <v>1546</v>
      </c>
    </row>
    <row r="283" ht="12.75">
      <c r="A283" t="s">
        <v>1547</v>
      </c>
    </row>
    <row r="284" ht="12.75">
      <c r="A284" t="s">
        <v>1548</v>
      </c>
    </row>
    <row r="285" ht="12.75">
      <c r="A285" t="s">
        <v>1549</v>
      </c>
    </row>
    <row r="286" ht="12.75">
      <c r="A286" t="s">
        <v>1550</v>
      </c>
    </row>
    <row r="287" ht="12.75">
      <c r="A287" t="s">
        <v>1551</v>
      </c>
    </row>
    <row r="288" ht="12.75">
      <c r="A288" t="s">
        <v>1552</v>
      </c>
    </row>
    <row r="289" ht="12.75">
      <c r="A289" t="s">
        <v>1553</v>
      </c>
    </row>
    <row r="290" ht="12.75">
      <c r="A290" t="s">
        <v>1554</v>
      </c>
    </row>
    <row r="291" ht="12.75">
      <c r="A291" t="s">
        <v>1555</v>
      </c>
    </row>
    <row r="292" ht="12.75">
      <c r="A292" t="s">
        <v>1556</v>
      </c>
    </row>
    <row r="293" ht="12.75">
      <c r="A293" t="s">
        <v>1557</v>
      </c>
    </row>
    <row r="294" ht="12.75">
      <c r="A294" t="s">
        <v>1558</v>
      </c>
    </row>
    <row r="295" ht="12.75">
      <c r="A295" t="s">
        <v>1560</v>
      </c>
    </row>
    <row r="296" ht="12.75">
      <c r="A296" t="s">
        <v>1561</v>
      </c>
    </row>
    <row r="297" ht="12.75">
      <c r="A297" t="s">
        <v>1562</v>
      </c>
    </row>
    <row r="298" ht="12.75">
      <c r="A298" t="s">
        <v>1563</v>
      </c>
    </row>
    <row r="299" ht="12.75">
      <c r="A299" t="s">
        <v>1564</v>
      </c>
    </row>
    <row r="300" ht="12.75">
      <c r="A300" t="s">
        <v>1566</v>
      </c>
    </row>
    <row r="301" ht="12.75">
      <c r="A301" t="s">
        <v>1567</v>
      </c>
    </row>
    <row r="302" ht="12.75">
      <c r="A302" t="s">
        <v>1568</v>
      </c>
    </row>
    <row r="303" ht="12.75">
      <c r="A303" t="s">
        <v>1569</v>
      </c>
    </row>
    <row r="304" ht="12.75">
      <c r="A304" t="s">
        <v>1570</v>
      </c>
    </row>
    <row r="305" ht="12.75">
      <c r="A305" t="s">
        <v>1573</v>
      </c>
    </row>
    <row r="306" ht="12.75">
      <c r="A306" t="s">
        <v>1575</v>
      </c>
    </row>
    <row r="307" ht="12.75">
      <c r="A307" t="s">
        <v>1576</v>
      </c>
    </row>
    <row r="308" ht="12.75">
      <c r="A308" t="s">
        <v>1577</v>
      </c>
    </row>
    <row r="309" ht="12.75">
      <c r="A309" t="s">
        <v>1578</v>
      </c>
    </row>
    <row r="310" ht="12.75">
      <c r="A310" t="s">
        <v>1579</v>
      </c>
    </row>
    <row r="311" ht="12.75">
      <c r="A311" t="s">
        <v>1580</v>
      </c>
    </row>
    <row r="312" ht="12.75">
      <c r="A312" t="s">
        <v>1582</v>
      </c>
    </row>
    <row r="313" ht="12.75">
      <c r="A313" t="s">
        <v>1583</v>
      </c>
    </row>
    <row r="314" ht="12.75">
      <c r="A314" t="s">
        <v>1584</v>
      </c>
    </row>
    <row r="315" ht="12.75">
      <c r="A315" t="s">
        <v>1586</v>
      </c>
    </row>
    <row r="316" ht="12.75">
      <c r="A316" t="s">
        <v>1587</v>
      </c>
    </row>
    <row r="317" ht="12.75">
      <c r="A317" t="s">
        <v>1588</v>
      </c>
    </row>
    <row r="318" ht="12.75">
      <c r="A318" t="s">
        <v>1589</v>
      </c>
    </row>
    <row r="319" ht="12.75">
      <c r="A319" t="s">
        <v>1590</v>
      </c>
    </row>
    <row r="320" ht="12.75">
      <c r="A320" t="s">
        <v>1591</v>
      </c>
    </row>
    <row r="321" ht="12.75">
      <c r="A321" t="s">
        <v>1592</v>
      </c>
    </row>
    <row r="322" ht="12.75">
      <c r="A322" t="s">
        <v>1593</v>
      </c>
    </row>
    <row r="323" ht="12.75">
      <c r="A323" t="s">
        <v>1594</v>
      </c>
    </row>
    <row r="324" ht="12.75">
      <c r="A324" t="s">
        <v>1595</v>
      </c>
    </row>
    <row r="325" ht="12.75">
      <c r="A325" t="s">
        <v>1596</v>
      </c>
    </row>
    <row r="326" ht="12.75">
      <c r="A326" t="s">
        <v>1597</v>
      </c>
    </row>
    <row r="327" ht="12.75">
      <c r="A327" t="s">
        <v>1598</v>
      </c>
    </row>
    <row r="328" ht="12.75">
      <c r="A328" t="s">
        <v>1599</v>
      </c>
    </row>
    <row r="329" ht="12.75">
      <c r="A329" t="s">
        <v>1600</v>
      </c>
    </row>
    <row r="330" ht="12.75">
      <c r="A330" t="s">
        <v>1601</v>
      </c>
    </row>
    <row r="331" ht="12.75">
      <c r="A331" t="s">
        <v>1602</v>
      </c>
    </row>
    <row r="332" ht="12.75">
      <c r="A332" t="s">
        <v>1603</v>
      </c>
    </row>
    <row r="333" ht="12.75">
      <c r="A333" t="s">
        <v>1604</v>
      </c>
    </row>
    <row r="334" ht="12.75">
      <c r="A334" t="s">
        <v>1605</v>
      </c>
    </row>
    <row r="335" ht="12.75">
      <c r="A335" t="s">
        <v>1606</v>
      </c>
    </row>
    <row r="336" ht="12.75">
      <c r="A336" t="s">
        <v>1607</v>
      </c>
    </row>
    <row r="337" ht="12.75">
      <c r="A337" t="s">
        <v>1608</v>
      </c>
    </row>
    <row r="338" ht="12.75">
      <c r="A338" t="s">
        <v>1609</v>
      </c>
    </row>
    <row r="339" ht="12.75">
      <c r="A339" t="s">
        <v>1610</v>
      </c>
    </row>
    <row r="340" ht="12.75">
      <c r="A340" t="s">
        <v>1611</v>
      </c>
    </row>
    <row r="341" ht="12.75">
      <c r="A341" t="s">
        <v>1612</v>
      </c>
    </row>
    <row r="342" ht="12.75">
      <c r="A342" t="s">
        <v>1613</v>
      </c>
    </row>
    <row r="343" ht="12.75">
      <c r="A343" t="s">
        <v>1614</v>
      </c>
    </row>
    <row r="344" ht="12.75">
      <c r="A344" t="s">
        <v>1615</v>
      </c>
    </row>
    <row r="345" ht="12.75">
      <c r="A345" t="s">
        <v>1616</v>
      </c>
    </row>
    <row r="346" ht="12.75">
      <c r="A346" t="s">
        <v>1617</v>
      </c>
    </row>
    <row r="347" ht="12.75">
      <c r="A347" t="s">
        <v>1618</v>
      </c>
    </row>
    <row r="348" ht="12.75">
      <c r="A348" t="s">
        <v>1621</v>
      </c>
    </row>
    <row r="349" ht="12.75">
      <c r="A349" t="s">
        <v>1622</v>
      </c>
    </row>
    <row r="350" ht="12.75">
      <c r="A350" t="s">
        <v>1625</v>
      </c>
    </row>
    <row r="351" ht="12.75">
      <c r="A351" t="s">
        <v>1626</v>
      </c>
    </row>
    <row r="352" ht="12.75">
      <c r="A352" t="s">
        <v>1627</v>
      </c>
    </row>
    <row r="353" ht="12.75">
      <c r="A353" t="s">
        <v>1628</v>
      </c>
    </row>
    <row r="354" ht="12.75">
      <c r="A354" t="s">
        <v>1629</v>
      </c>
    </row>
    <row r="355" ht="12.75">
      <c r="A355" t="s">
        <v>1630</v>
      </c>
    </row>
    <row r="356" ht="12.75">
      <c r="A356" t="s">
        <v>1631</v>
      </c>
    </row>
    <row r="357" ht="12.75">
      <c r="A357" t="s">
        <v>1632</v>
      </c>
    </row>
    <row r="358" ht="12.75">
      <c r="A358" t="s">
        <v>1633</v>
      </c>
    </row>
    <row r="359" ht="12.75">
      <c r="A359" t="s">
        <v>1634</v>
      </c>
    </row>
    <row r="360" ht="12.75">
      <c r="A360" t="s">
        <v>1635</v>
      </c>
    </row>
    <row r="361" ht="12.75">
      <c r="A361" t="s">
        <v>1636</v>
      </c>
    </row>
    <row r="362" ht="12.75">
      <c r="A362" t="s">
        <v>1637</v>
      </c>
    </row>
    <row r="363" ht="12.75">
      <c r="A363" t="s">
        <v>1638</v>
      </c>
    </row>
    <row r="364" ht="12.75">
      <c r="A364" t="s">
        <v>1639</v>
      </c>
    </row>
    <row r="365" ht="12.75">
      <c r="A365" t="s">
        <v>1640</v>
      </c>
    </row>
    <row r="366" ht="12.75">
      <c r="A366" t="s">
        <v>1641</v>
      </c>
    </row>
    <row r="367" ht="12.75">
      <c r="A367" t="s">
        <v>1642</v>
      </c>
    </row>
    <row r="368" ht="12.75">
      <c r="A368" t="s">
        <v>1643</v>
      </c>
    </row>
    <row r="369" ht="12.75">
      <c r="A369" t="s">
        <v>1644</v>
      </c>
    </row>
    <row r="370" ht="12.75">
      <c r="A370" t="s">
        <v>1645</v>
      </c>
    </row>
    <row r="371" ht="12.75">
      <c r="A371" t="s">
        <v>1646</v>
      </c>
    </row>
    <row r="372" ht="12.75">
      <c r="A372" t="s">
        <v>1647</v>
      </c>
    </row>
    <row r="373" ht="12.75">
      <c r="A373" t="s">
        <v>1648</v>
      </c>
    </row>
    <row r="374" ht="12.75">
      <c r="A374" t="s">
        <v>1649</v>
      </c>
    </row>
    <row r="375" ht="12.75">
      <c r="A375" t="s">
        <v>1650</v>
      </c>
    </row>
    <row r="376" ht="12.75">
      <c r="A376" t="s">
        <v>1651</v>
      </c>
    </row>
    <row r="377" ht="12.75">
      <c r="A377" t="s">
        <v>1652</v>
      </c>
    </row>
    <row r="378" ht="12.75">
      <c r="A378" t="s">
        <v>1653</v>
      </c>
    </row>
    <row r="379" ht="12.75">
      <c r="A379" t="s">
        <v>1654</v>
      </c>
    </row>
    <row r="380" ht="12.75">
      <c r="A380" t="s">
        <v>1655</v>
      </c>
    </row>
    <row r="381" ht="12.75">
      <c r="A381" t="s">
        <v>1656</v>
      </c>
    </row>
    <row r="382" ht="12.75">
      <c r="A382" t="s">
        <v>1657</v>
      </c>
    </row>
    <row r="383" ht="12.75">
      <c r="A383" t="s">
        <v>1658</v>
      </c>
    </row>
    <row r="384" ht="12.75">
      <c r="A384" t="s">
        <v>1659</v>
      </c>
    </row>
    <row r="385" ht="12.75">
      <c r="A385" t="s">
        <v>1660</v>
      </c>
    </row>
    <row r="386" ht="12.75">
      <c r="A386" t="s">
        <v>1661</v>
      </c>
    </row>
    <row r="387" ht="12.75">
      <c r="A387" t="s">
        <v>1662</v>
      </c>
    </row>
    <row r="388" ht="12.75">
      <c r="A388" t="s">
        <v>1663</v>
      </c>
    </row>
    <row r="389" ht="12.75">
      <c r="A389" t="s">
        <v>1664</v>
      </c>
    </row>
    <row r="390" ht="12.75">
      <c r="A390" t="s">
        <v>1665</v>
      </c>
    </row>
    <row r="391" ht="12.75">
      <c r="A391" t="s">
        <v>1666</v>
      </c>
    </row>
    <row r="392" ht="12.75">
      <c r="A392" t="s">
        <v>1667</v>
      </c>
    </row>
    <row r="393" ht="12.75">
      <c r="A393" t="s">
        <v>1668</v>
      </c>
    </row>
    <row r="394" ht="12.75">
      <c r="A394" t="s">
        <v>1671</v>
      </c>
    </row>
    <row r="395" ht="12.75">
      <c r="A395" t="s">
        <v>1672</v>
      </c>
    </row>
    <row r="396" ht="12.75">
      <c r="A396" t="s">
        <v>1673</v>
      </c>
    </row>
    <row r="397" ht="12.75">
      <c r="A397" t="s">
        <v>1675</v>
      </c>
    </row>
    <row r="398" ht="12.75">
      <c r="A398" t="s">
        <v>1676</v>
      </c>
    </row>
    <row r="399" ht="12.75">
      <c r="A399" t="s">
        <v>1677</v>
      </c>
    </row>
    <row r="400" ht="12.75">
      <c r="A400" t="s">
        <v>1678</v>
      </c>
    </row>
    <row r="401" ht="12.75">
      <c r="A401" t="s">
        <v>1679</v>
      </c>
    </row>
    <row r="402" ht="12.75">
      <c r="A402" t="s">
        <v>1680</v>
      </c>
    </row>
    <row r="403" ht="12.75">
      <c r="A403" t="s">
        <v>1681</v>
      </c>
    </row>
    <row r="404" ht="12.75">
      <c r="A404" t="s">
        <v>1682</v>
      </c>
    </row>
    <row r="405" ht="12.75">
      <c r="A405" t="s">
        <v>1683</v>
      </c>
    </row>
    <row r="406" ht="12.75">
      <c r="A406" t="s">
        <v>1684</v>
      </c>
    </row>
    <row r="407" ht="12.75">
      <c r="A407" t="s">
        <v>1685</v>
      </c>
    </row>
    <row r="408" ht="12.75">
      <c r="A408" t="s">
        <v>1687</v>
      </c>
    </row>
    <row r="409" ht="12.75">
      <c r="A409" t="s">
        <v>1688</v>
      </c>
    </row>
    <row r="410" ht="12.75">
      <c r="A410" t="s">
        <v>1689</v>
      </c>
    </row>
    <row r="411" ht="12.75">
      <c r="A411" t="s">
        <v>1690</v>
      </c>
    </row>
    <row r="412" ht="12.75">
      <c r="A412" t="s">
        <v>1691</v>
      </c>
    </row>
    <row r="413" ht="12.75">
      <c r="A413" t="s">
        <v>1692</v>
      </c>
    </row>
    <row r="414" ht="12.75">
      <c r="A414" t="s">
        <v>1693</v>
      </c>
    </row>
    <row r="415" ht="12.75">
      <c r="A415" t="s">
        <v>1694</v>
      </c>
    </row>
    <row r="416" ht="12.75">
      <c r="A416" t="s">
        <v>1695</v>
      </c>
    </row>
    <row r="417" ht="12.75">
      <c r="A417" t="s">
        <v>1696</v>
      </c>
    </row>
    <row r="418" ht="12.75">
      <c r="A418" t="s">
        <v>1697</v>
      </c>
    </row>
    <row r="419" ht="12.75">
      <c r="A419" t="s">
        <v>1698</v>
      </c>
    </row>
    <row r="420" ht="12.75">
      <c r="A420" t="s">
        <v>1699</v>
      </c>
    </row>
    <row r="421" ht="12.75">
      <c r="A421" t="s">
        <v>1935</v>
      </c>
    </row>
    <row r="422" ht="12.75">
      <c r="A422" t="s">
        <v>1936</v>
      </c>
    </row>
    <row r="423" ht="12.75">
      <c r="A423" t="s">
        <v>1937</v>
      </c>
    </row>
    <row r="424" ht="12.75">
      <c r="A424" t="s">
        <v>1938</v>
      </c>
    </row>
    <row r="425" ht="12.75">
      <c r="A425" t="s">
        <v>1939</v>
      </c>
    </row>
    <row r="426" ht="12.75">
      <c r="A426" t="s">
        <v>1940</v>
      </c>
    </row>
    <row r="427" ht="12.75">
      <c r="A427" t="s">
        <v>1941</v>
      </c>
    </row>
    <row r="428" ht="12.75">
      <c r="A428" t="s">
        <v>1943</v>
      </c>
    </row>
    <row r="429" ht="12.75">
      <c r="A429" t="s">
        <v>1944</v>
      </c>
    </row>
    <row r="430" ht="12.75">
      <c r="A430" t="s">
        <v>1945</v>
      </c>
    </row>
    <row r="431" ht="12.75">
      <c r="A431" t="s">
        <v>1946</v>
      </c>
    </row>
    <row r="432" ht="12.75">
      <c r="A432" t="s">
        <v>1947</v>
      </c>
    </row>
    <row r="433" ht="12.75">
      <c r="A433" t="s">
        <v>1948</v>
      </c>
    </row>
    <row r="434" ht="12.75">
      <c r="A434" t="s">
        <v>1950</v>
      </c>
    </row>
    <row r="435" ht="12.75">
      <c r="A435" t="s">
        <v>1951</v>
      </c>
    </row>
    <row r="436" ht="12.75">
      <c r="A436" t="s">
        <v>1952</v>
      </c>
    </row>
    <row r="437" ht="12.75">
      <c r="A437" t="s">
        <v>1953</v>
      </c>
    </row>
    <row r="438" ht="12.75">
      <c r="A438" t="s">
        <v>1954</v>
      </c>
    </row>
    <row r="439" ht="12.75">
      <c r="A439" t="s">
        <v>1955</v>
      </c>
    </row>
    <row r="440" ht="12.75">
      <c r="A440" t="s">
        <v>1956</v>
      </c>
    </row>
    <row r="441" ht="12.75">
      <c r="A441" t="s">
        <v>1957</v>
      </c>
    </row>
    <row r="442" ht="12.75">
      <c r="A442" t="s">
        <v>1958</v>
      </c>
    </row>
    <row r="443" ht="12.75">
      <c r="A443" t="s">
        <v>1959</v>
      </c>
    </row>
    <row r="444" ht="12.75">
      <c r="A444" t="s">
        <v>1960</v>
      </c>
    </row>
    <row r="445" ht="12.75">
      <c r="A445" t="s">
        <v>1961</v>
      </c>
    </row>
    <row r="446" ht="12.75">
      <c r="A446" t="s">
        <v>1962</v>
      </c>
    </row>
    <row r="447" ht="12.75">
      <c r="A447" t="s">
        <v>1963</v>
      </c>
    </row>
    <row r="448" ht="12.75">
      <c r="A448" t="s">
        <v>1964</v>
      </c>
    </row>
    <row r="449" ht="12.75">
      <c r="A449" t="s">
        <v>1965</v>
      </c>
    </row>
    <row r="450" ht="12.75">
      <c r="A450" t="s">
        <v>1966</v>
      </c>
    </row>
    <row r="451" ht="12.75">
      <c r="A451" t="s">
        <v>1967</v>
      </c>
    </row>
    <row r="452" ht="12.75">
      <c r="A452" t="s">
        <v>1968</v>
      </c>
    </row>
    <row r="453" ht="12.75">
      <c r="A453" t="s">
        <v>1969</v>
      </c>
    </row>
    <row r="454" ht="12.75">
      <c r="A454" t="s">
        <v>1970</v>
      </c>
    </row>
    <row r="455" ht="12.75">
      <c r="A455" t="s">
        <v>1971</v>
      </c>
    </row>
    <row r="456" ht="12.75">
      <c r="A456" t="s">
        <v>1972</v>
      </c>
    </row>
    <row r="457" ht="12.75">
      <c r="A457" t="s">
        <v>1973</v>
      </c>
    </row>
    <row r="458" ht="12.75">
      <c r="A458" t="s">
        <v>1974</v>
      </c>
    </row>
    <row r="459" ht="12.75">
      <c r="A459" t="s">
        <v>1975</v>
      </c>
    </row>
    <row r="460" ht="12.75">
      <c r="A460" t="s">
        <v>1976</v>
      </c>
    </row>
    <row r="461" ht="12.75">
      <c r="A461" t="s">
        <v>1977</v>
      </c>
    </row>
    <row r="462" ht="12.75">
      <c r="A462" t="s">
        <v>1978</v>
      </c>
    </row>
    <row r="463" ht="12.75">
      <c r="A463" t="s">
        <v>1979</v>
      </c>
    </row>
    <row r="464" ht="12.75">
      <c r="A464" t="s">
        <v>1980</v>
      </c>
    </row>
    <row r="465" ht="12.75">
      <c r="A465" t="s">
        <v>1777</v>
      </c>
    </row>
    <row r="466" ht="12.75">
      <c r="A466" t="s">
        <v>1779</v>
      </c>
    </row>
    <row r="467" ht="12.75">
      <c r="A467" t="s">
        <v>1780</v>
      </c>
    </row>
    <row r="468" ht="12.75">
      <c r="A468" t="s">
        <v>1781</v>
      </c>
    </row>
    <row r="469" ht="12.75">
      <c r="A469" t="s">
        <v>1782</v>
      </c>
    </row>
    <row r="470" ht="12.75">
      <c r="A470" t="s">
        <v>1783</v>
      </c>
    </row>
    <row r="471" ht="12.75">
      <c r="A471" t="s">
        <v>1784</v>
      </c>
    </row>
    <row r="472" ht="12.75">
      <c r="A472" t="s">
        <v>1785</v>
      </c>
    </row>
    <row r="473" ht="12.75">
      <c r="A473" t="s">
        <v>1786</v>
      </c>
    </row>
    <row r="474" ht="12.75">
      <c r="A474" t="s">
        <v>1787</v>
      </c>
    </row>
    <row r="475" ht="12.75">
      <c r="A475" t="s">
        <v>1788</v>
      </c>
    </row>
    <row r="476" ht="12.75">
      <c r="A476" t="s">
        <v>1790</v>
      </c>
    </row>
    <row r="477" ht="12.75">
      <c r="A477" t="s">
        <v>1791</v>
      </c>
    </row>
    <row r="478" ht="12.75">
      <c r="A478" t="s">
        <v>1792</v>
      </c>
    </row>
    <row r="479" ht="12.75">
      <c r="A479" t="s">
        <v>1793</v>
      </c>
    </row>
    <row r="480" ht="12.75">
      <c r="A480" t="s">
        <v>1795</v>
      </c>
    </row>
    <row r="481" ht="12.75">
      <c r="A481" t="s">
        <v>1796</v>
      </c>
    </row>
    <row r="482" ht="12.75">
      <c r="A482" t="s">
        <v>1797</v>
      </c>
    </row>
    <row r="483" ht="12.75">
      <c r="A483" t="s">
        <v>1799</v>
      </c>
    </row>
    <row r="484" ht="12.75">
      <c r="A484" t="s">
        <v>1800</v>
      </c>
    </row>
    <row r="485" ht="12.75">
      <c r="A485" t="s">
        <v>1801</v>
      </c>
    </row>
    <row r="486" ht="12.75">
      <c r="A486" t="s">
        <v>1802</v>
      </c>
    </row>
    <row r="487" ht="12.75">
      <c r="A487" t="s">
        <v>1803</v>
      </c>
    </row>
    <row r="488" ht="12.75">
      <c r="A488" t="s">
        <v>1804</v>
      </c>
    </row>
    <row r="489" ht="12.75">
      <c r="A489" t="s">
        <v>1805</v>
      </c>
    </row>
    <row r="490" ht="12.75">
      <c r="A490" t="s">
        <v>1806</v>
      </c>
    </row>
    <row r="491" ht="12.75">
      <c r="A491" t="s">
        <v>1807</v>
      </c>
    </row>
    <row r="492" ht="12.75">
      <c r="A492" t="s">
        <v>1808</v>
      </c>
    </row>
    <row r="493" ht="12.75">
      <c r="A493" t="s">
        <v>1809</v>
      </c>
    </row>
    <row r="494" ht="12.75">
      <c r="A494" t="s">
        <v>1810</v>
      </c>
    </row>
    <row r="495" ht="12.75">
      <c r="A495" t="s">
        <v>1811</v>
      </c>
    </row>
    <row r="496" ht="12.75">
      <c r="A496" t="s">
        <v>1812</v>
      </c>
    </row>
    <row r="497" ht="12.75">
      <c r="A497" t="s">
        <v>1813</v>
      </c>
    </row>
    <row r="498" ht="12.75">
      <c r="A498" t="s">
        <v>1814</v>
      </c>
    </row>
    <row r="499" ht="12.75">
      <c r="A499" t="s">
        <v>1815</v>
      </c>
    </row>
    <row r="500" ht="12.75">
      <c r="A500" t="s">
        <v>1816</v>
      </c>
    </row>
    <row r="501" ht="12.75">
      <c r="A501" t="s">
        <v>2053</v>
      </c>
    </row>
    <row r="502" ht="12.75">
      <c r="A502" t="s">
        <v>2054</v>
      </c>
    </row>
    <row r="503" ht="12.75">
      <c r="A503" t="s">
        <v>2055</v>
      </c>
    </row>
    <row r="504" ht="12.75">
      <c r="A504" t="s">
        <v>2056</v>
      </c>
    </row>
    <row r="505" ht="12.75">
      <c r="A505" t="s">
        <v>2057</v>
      </c>
    </row>
    <row r="506" ht="12.75">
      <c r="A506" t="s">
        <v>2058</v>
      </c>
    </row>
    <row r="507" ht="12.75">
      <c r="A507" t="s">
        <v>2059</v>
      </c>
    </row>
    <row r="508" ht="12.75">
      <c r="A508" t="s">
        <v>2060</v>
      </c>
    </row>
    <row r="509" ht="12.75">
      <c r="A509" t="s">
        <v>2061</v>
      </c>
    </row>
    <row r="510" ht="12.75">
      <c r="A510" t="s">
        <v>2062</v>
      </c>
    </row>
    <row r="511" ht="12.75">
      <c r="A511" t="s">
        <v>2063</v>
      </c>
    </row>
    <row r="512" ht="12.75">
      <c r="A512" t="s">
        <v>2064</v>
      </c>
    </row>
    <row r="513" ht="12.75">
      <c r="A513" t="s">
        <v>2065</v>
      </c>
    </row>
    <row r="514" ht="12.75">
      <c r="A514" t="s">
        <v>2066</v>
      </c>
    </row>
    <row r="515" ht="12.75">
      <c r="A515" t="s">
        <v>2067</v>
      </c>
    </row>
    <row r="516" ht="12.75">
      <c r="A516" t="s">
        <v>2068</v>
      </c>
    </row>
    <row r="517" ht="12.75">
      <c r="A517" t="s">
        <v>2069</v>
      </c>
    </row>
    <row r="518" ht="12.75">
      <c r="A518" t="s">
        <v>2070</v>
      </c>
    </row>
    <row r="519" ht="12.75">
      <c r="A519" t="s">
        <v>2071</v>
      </c>
    </row>
    <row r="520" ht="12.75">
      <c r="A520" t="s">
        <v>2072</v>
      </c>
    </row>
    <row r="521" ht="12.75">
      <c r="A521" t="s">
        <v>2074</v>
      </c>
    </row>
    <row r="522" ht="12.75">
      <c r="A522" t="s">
        <v>2076</v>
      </c>
    </row>
    <row r="523" ht="12.75">
      <c r="A523" t="s">
        <v>2077</v>
      </c>
    </row>
    <row r="524" ht="12.75">
      <c r="A524" t="s">
        <v>2078</v>
      </c>
    </row>
    <row r="525" ht="12.75">
      <c r="A525" t="s">
        <v>2079</v>
      </c>
    </row>
    <row r="526" ht="12.75">
      <c r="A526" t="s">
        <v>2080</v>
      </c>
    </row>
    <row r="527" ht="12.75">
      <c r="A527" t="s">
        <v>2081</v>
      </c>
    </row>
    <row r="528" ht="12.75">
      <c r="A528" t="s">
        <v>2082</v>
      </c>
    </row>
    <row r="529" ht="12.75">
      <c r="A529" t="s">
        <v>2083</v>
      </c>
    </row>
    <row r="530" ht="12.75">
      <c r="A530" t="s">
        <v>2084</v>
      </c>
    </row>
    <row r="531" ht="12.75">
      <c r="A531" t="s">
        <v>2085</v>
      </c>
    </row>
    <row r="532" ht="12.75">
      <c r="A532" t="s">
        <v>2086</v>
      </c>
    </row>
    <row r="533" ht="12.75">
      <c r="A533" t="s">
        <v>2087</v>
      </c>
    </row>
    <row r="534" ht="12.75">
      <c r="A534" t="s">
        <v>2088</v>
      </c>
    </row>
    <row r="535" ht="12.75">
      <c r="A535" t="s">
        <v>2089</v>
      </c>
    </row>
    <row r="536" ht="12.75">
      <c r="A536" t="s">
        <v>2090</v>
      </c>
    </row>
    <row r="537" ht="12.75">
      <c r="A537" t="s">
        <v>2091</v>
      </c>
    </row>
    <row r="538" ht="12.75">
      <c r="A538" t="s">
        <v>2092</v>
      </c>
    </row>
    <row r="539" ht="12.75">
      <c r="A539" t="s">
        <v>2093</v>
      </c>
    </row>
    <row r="540" ht="12.75">
      <c r="A540" t="s">
        <v>2094</v>
      </c>
    </row>
    <row r="541" ht="12.75">
      <c r="A541" t="s">
        <v>2095</v>
      </c>
    </row>
    <row r="542" ht="12.75">
      <c r="A542" t="s">
        <v>2096</v>
      </c>
    </row>
    <row r="543" ht="12.75">
      <c r="A543" t="s">
        <v>2097</v>
      </c>
    </row>
    <row r="544" ht="12.75">
      <c r="A544" t="s">
        <v>2098</v>
      </c>
    </row>
    <row r="545" ht="12.75">
      <c r="A545" t="s">
        <v>2099</v>
      </c>
    </row>
    <row r="546" ht="12.75">
      <c r="A546" t="s">
        <v>2100</v>
      </c>
    </row>
    <row r="547" ht="12.75">
      <c r="A547" t="s">
        <v>2101</v>
      </c>
    </row>
    <row r="548" ht="12.75">
      <c r="A548" t="s">
        <v>2102</v>
      </c>
    </row>
    <row r="549" ht="12.75">
      <c r="A549" t="s">
        <v>2103</v>
      </c>
    </row>
    <row r="550" ht="12.75">
      <c r="A550" t="s">
        <v>2104</v>
      </c>
    </row>
    <row r="551" ht="12.75">
      <c r="A551" t="s">
        <v>1225</v>
      </c>
    </row>
    <row r="552" ht="12.75">
      <c r="A552" t="s">
        <v>1226</v>
      </c>
    </row>
    <row r="553" ht="12.75">
      <c r="A553" t="s">
        <v>1227</v>
      </c>
    </row>
    <row r="554" ht="12.75">
      <c r="A554" t="s">
        <v>1228</v>
      </c>
    </row>
    <row r="555" ht="12.75">
      <c r="A555" t="s">
        <v>1230</v>
      </c>
    </row>
    <row r="556" ht="12.75">
      <c r="A556" t="s">
        <v>1232</v>
      </c>
    </row>
    <row r="557" ht="12.75">
      <c r="A557" t="s">
        <v>1233</v>
      </c>
    </row>
    <row r="558" ht="12.75">
      <c r="A558" t="s">
        <v>1234</v>
      </c>
    </row>
    <row r="559" ht="12.75">
      <c r="A559" t="s">
        <v>1235</v>
      </c>
    </row>
    <row r="560" ht="12.75">
      <c r="A560" t="s">
        <v>1236</v>
      </c>
    </row>
    <row r="561" ht="12.75">
      <c r="A561" t="s">
        <v>1237</v>
      </c>
    </row>
    <row r="562" ht="12.75">
      <c r="A562" t="s">
        <v>1238</v>
      </c>
    </row>
    <row r="563" ht="12.75">
      <c r="A563" t="s">
        <v>1239</v>
      </c>
    </row>
    <row r="564" ht="12.75">
      <c r="A564" t="s">
        <v>1240</v>
      </c>
    </row>
    <row r="565" ht="12.75">
      <c r="A565" t="s">
        <v>1241</v>
      </c>
    </row>
    <row r="566" ht="12.75">
      <c r="A566" t="s">
        <v>1242</v>
      </c>
    </row>
    <row r="567" ht="12.75">
      <c r="A567" t="s">
        <v>1243</v>
      </c>
    </row>
    <row r="568" ht="12.75">
      <c r="A568" t="s">
        <v>1244</v>
      </c>
    </row>
    <row r="569" ht="12.75">
      <c r="A569" t="s">
        <v>1245</v>
      </c>
    </row>
    <row r="570" ht="12.75">
      <c r="A570" t="s">
        <v>1246</v>
      </c>
    </row>
    <row r="571" ht="12.75">
      <c r="A571" t="s">
        <v>1247</v>
      </c>
    </row>
    <row r="572" ht="12.75">
      <c r="A572" t="s">
        <v>1248</v>
      </c>
    </row>
    <row r="573" ht="12.75">
      <c r="A573" t="s">
        <v>1249</v>
      </c>
    </row>
    <row r="574" ht="12.75">
      <c r="A574" t="s">
        <v>1250</v>
      </c>
    </row>
    <row r="575" ht="12.75">
      <c r="A575" t="s">
        <v>1251</v>
      </c>
    </row>
    <row r="576" ht="12.75">
      <c r="A576" t="s">
        <v>1252</v>
      </c>
    </row>
    <row r="577" ht="12.75">
      <c r="A577" t="s">
        <v>1253</v>
      </c>
    </row>
    <row r="578" ht="12.75">
      <c r="A578" t="s">
        <v>1254</v>
      </c>
    </row>
    <row r="579" ht="12.75">
      <c r="A579" t="s">
        <v>1255</v>
      </c>
    </row>
    <row r="580" ht="12.75">
      <c r="A580" t="s">
        <v>1256</v>
      </c>
    </row>
    <row r="581" ht="12.75">
      <c r="A581" t="s">
        <v>1257</v>
      </c>
    </row>
    <row r="582" ht="12.75">
      <c r="A582" t="s">
        <v>1259</v>
      </c>
    </row>
    <row r="583" ht="12.75">
      <c r="A583" t="s">
        <v>1260</v>
      </c>
    </row>
    <row r="584" ht="12.75">
      <c r="A584" t="s">
        <v>1262</v>
      </c>
    </row>
    <row r="585" ht="12.75">
      <c r="A585" t="s">
        <v>1263</v>
      </c>
    </row>
    <row r="586" ht="12.75">
      <c r="A586" t="s">
        <v>1264</v>
      </c>
    </row>
    <row r="587" ht="12.75">
      <c r="A587" t="s">
        <v>1265</v>
      </c>
    </row>
    <row r="588" ht="12.75">
      <c r="A588" t="s">
        <v>1269</v>
      </c>
    </row>
    <row r="589" ht="12.75">
      <c r="A589" t="s">
        <v>1270</v>
      </c>
    </row>
    <row r="590" ht="12.75">
      <c r="A590" t="s">
        <v>1271</v>
      </c>
    </row>
    <row r="591" ht="12.75">
      <c r="A591" t="s">
        <v>1272</v>
      </c>
    </row>
    <row r="592" ht="12.75">
      <c r="A592" t="s">
        <v>1273</v>
      </c>
    </row>
    <row r="593" ht="12.75">
      <c r="A593" t="s">
        <v>1274</v>
      </c>
    </row>
    <row r="594" ht="12.75">
      <c r="A594" t="s">
        <v>1275</v>
      </c>
    </row>
    <row r="595" ht="12.75">
      <c r="A595" t="s">
        <v>1276</v>
      </c>
    </row>
    <row r="596" ht="12.75">
      <c r="A596" t="s">
        <v>1277</v>
      </c>
    </row>
    <row r="597" ht="12.75">
      <c r="A597" t="s">
        <v>1278</v>
      </c>
    </row>
    <row r="598" ht="12.75">
      <c r="A598" t="s">
        <v>1279</v>
      </c>
    </row>
    <row r="599" ht="12.75">
      <c r="A599" t="s">
        <v>1280</v>
      </c>
    </row>
    <row r="600" ht="12.75">
      <c r="A600" t="s">
        <v>1282</v>
      </c>
    </row>
    <row r="601" ht="12.75">
      <c r="A601" t="s">
        <v>1283</v>
      </c>
    </row>
    <row r="602" ht="12.75">
      <c r="A602" t="s">
        <v>1284</v>
      </c>
    </row>
    <row r="603" ht="12.75">
      <c r="A603" t="s">
        <v>1288</v>
      </c>
    </row>
    <row r="604" ht="12.75">
      <c r="A604" t="s">
        <v>1289</v>
      </c>
    </row>
    <row r="605" ht="12.75">
      <c r="A605" t="s">
        <v>1290</v>
      </c>
    </row>
    <row r="606" ht="12.75">
      <c r="A606" t="s">
        <v>1291</v>
      </c>
    </row>
    <row r="607" ht="12.75">
      <c r="A607" t="s">
        <v>1292</v>
      </c>
    </row>
    <row r="608" ht="12.75">
      <c r="A608" t="s">
        <v>1293</v>
      </c>
    </row>
    <row r="609" ht="12.75">
      <c r="A609" t="s">
        <v>1294</v>
      </c>
    </row>
    <row r="610" ht="12.75">
      <c r="A610" t="s">
        <v>1295</v>
      </c>
    </row>
    <row r="611" ht="12.75">
      <c r="A611" t="s">
        <v>1296</v>
      </c>
    </row>
    <row r="612" ht="12.75">
      <c r="A612" t="s">
        <v>1297</v>
      </c>
    </row>
    <row r="613" ht="12.75">
      <c r="A613" t="s">
        <v>1298</v>
      </c>
    </row>
    <row r="614" ht="12.75">
      <c r="A614" t="s">
        <v>1299</v>
      </c>
    </row>
    <row r="615" ht="12.75">
      <c r="A615" t="s">
        <v>1300</v>
      </c>
    </row>
    <row r="616" ht="12.75">
      <c r="A616" t="s">
        <v>1301</v>
      </c>
    </row>
    <row r="617" ht="12.75">
      <c r="A617" t="s">
        <v>1302</v>
      </c>
    </row>
    <row r="618" ht="12.75">
      <c r="A618" t="s">
        <v>1303</v>
      </c>
    </row>
    <row r="619" ht="12.75">
      <c r="A619" t="s">
        <v>1304</v>
      </c>
    </row>
    <row r="620" ht="12.75">
      <c r="A620" t="s">
        <v>1305</v>
      </c>
    </row>
    <row r="621" ht="12.75">
      <c r="A621" t="s">
        <v>1306</v>
      </c>
    </row>
    <row r="622" ht="12.75">
      <c r="A622" t="s">
        <v>1307</v>
      </c>
    </row>
    <row r="623" ht="12.75">
      <c r="A623" t="s">
        <v>1308</v>
      </c>
    </row>
    <row r="624" ht="12.75">
      <c r="A624" t="s">
        <v>1309</v>
      </c>
    </row>
    <row r="625" ht="12.75">
      <c r="A625" t="s">
        <v>1310</v>
      </c>
    </row>
    <row r="626" ht="12.75">
      <c r="A626" t="s">
        <v>1311</v>
      </c>
    </row>
    <row r="627" ht="12.75">
      <c r="A627" t="s">
        <v>1312</v>
      </c>
    </row>
    <row r="628" ht="12.75">
      <c r="A628" t="s">
        <v>1313</v>
      </c>
    </row>
    <row r="629" ht="12.75">
      <c r="A629" t="s">
        <v>1314</v>
      </c>
    </row>
    <row r="630" ht="12.75">
      <c r="A630" t="s">
        <v>1315</v>
      </c>
    </row>
    <row r="631" ht="12.75">
      <c r="A631" t="s">
        <v>1316</v>
      </c>
    </row>
    <row r="632" ht="12.75">
      <c r="A632" t="s">
        <v>1318</v>
      </c>
    </row>
    <row r="633" ht="12.75">
      <c r="A633" t="s">
        <v>1319</v>
      </c>
    </row>
    <row r="634" ht="12.75">
      <c r="A634" t="s">
        <v>1320</v>
      </c>
    </row>
    <row r="635" ht="12.75">
      <c r="A635" t="s">
        <v>1321</v>
      </c>
    </row>
    <row r="636" ht="12.75">
      <c r="A636" t="s">
        <v>1322</v>
      </c>
    </row>
    <row r="637" ht="12.75">
      <c r="A637" t="s">
        <v>1323</v>
      </c>
    </row>
    <row r="638" ht="12.75">
      <c r="A638" t="s">
        <v>1324</v>
      </c>
    </row>
    <row r="639" ht="12.75">
      <c r="A639" t="s">
        <v>1326</v>
      </c>
    </row>
    <row r="640" ht="12.75">
      <c r="A640" t="s">
        <v>1327</v>
      </c>
    </row>
    <row r="641" ht="12.75">
      <c r="A641" t="s">
        <v>1328</v>
      </c>
    </row>
    <row r="642" ht="12.75">
      <c r="A642" t="s">
        <v>1329</v>
      </c>
    </row>
    <row r="643" ht="12.75">
      <c r="A643" t="s">
        <v>1330</v>
      </c>
    </row>
    <row r="644" ht="12.75">
      <c r="A644" t="s">
        <v>1331</v>
      </c>
    </row>
    <row r="645" ht="12.75">
      <c r="A645" t="s">
        <v>1333</v>
      </c>
    </row>
    <row r="646" ht="12.75">
      <c r="A646" t="s">
        <v>1334</v>
      </c>
    </row>
    <row r="647" ht="12.75">
      <c r="A647" t="s">
        <v>1335</v>
      </c>
    </row>
    <row r="648" ht="12.75">
      <c r="A648" t="s">
        <v>1336</v>
      </c>
    </row>
    <row r="649" ht="12.75">
      <c r="A649" t="s">
        <v>1337</v>
      </c>
    </row>
    <row r="650" ht="12.75">
      <c r="A650" t="s">
        <v>1338</v>
      </c>
    </row>
    <row r="651" ht="12.75">
      <c r="A651" t="s">
        <v>1339</v>
      </c>
    </row>
    <row r="652" ht="12.75">
      <c r="A652" t="s">
        <v>1340</v>
      </c>
    </row>
    <row r="653" ht="12.75">
      <c r="A653" t="s">
        <v>1341</v>
      </c>
    </row>
    <row r="654" ht="12.75">
      <c r="A654" t="s">
        <v>1342</v>
      </c>
    </row>
    <row r="655" ht="12.75">
      <c r="A655" t="s">
        <v>1343</v>
      </c>
    </row>
    <row r="656" ht="12.75">
      <c r="A656" t="s">
        <v>1817</v>
      </c>
    </row>
    <row r="657" ht="12.75">
      <c r="A657" t="s">
        <v>1818</v>
      </c>
    </row>
    <row r="658" ht="12.75">
      <c r="A658" t="s">
        <v>1820</v>
      </c>
    </row>
    <row r="659" ht="12.75">
      <c r="A659" t="s">
        <v>1821</v>
      </c>
    </row>
    <row r="660" ht="12.75">
      <c r="A660" t="s">
        <v>1822</v>
      </c>
    </row>
    <row r="661" ht="12.75">
      <c r="A661" t="s">
        <v>1823</v>
      </c>
    </row>
    <row r="662" ht="12.75">
      <c r="A662" t="s">
        <v>1825</v>
      </c>
    </row>
    <row r="663" ht="12.75">
      <c r="A663" t="s">
        <v>1827</v>
      </c>
    </row>
    <row r="664" ht="12.75">
      <c r="A664" t="s">
        <v>1828</v>
      </c>
    </row>
    <row r="665" ht="12.75">
      <c r="A665" t="s">
        <v>1829</v>
      </c>
    </row>
    <row r="666" ht="12.75">
      <c r="A666" t="s">
        <v>1830</v>
      </c>
    </row>
    <row r="667" ht="12.75">
      <c r="A667" t="s">
        <v>1831</v>
      </c>
    </row>
    <row r="668" ht="12.75">
      <c r="A668" t="s">
        <v>1832</v>
      </c>
    </row>
    <row r="669" ht="12.75">
      <c r="A669" t="s">
        <v>1833</v>
      </c>
    </row>
    <row r="670" ht="12.75">
      <c r="A670" t="s">
        <v>1835</v>
      </c>
    </row>
    <row r="671" ht="12.75">
      <c r="A671" t="s">
        <v>1836</v>
      </c>
    </row>
    <row r="672" ht="12.75">
      <c r="A672" t="s">
        <v>1838</v>
      </c>
    </row>
    <row r="673" ht="12.75">
      <c r="A673" t="s">
        <v>1840</v>
      </c>
    </row>
    <row r="674" ht="12.75">
      <c r="A674" t="s">
        <v>1842</v>
      </c>
    </row>
    <row r="675" ht="12.75">
      <c r="A675" t="s">
        <v>1843</v>
      </c>
    </row>
    <row r="676" ht="12.75">
      <c r="A676" t="s">
        <v>1844</v>
      </c>
    </row>
    <row r="677" ht="12.75">
      <c r="A677" t="s">
        <v>1846</v>
      </c>
    </row>
    <row r="678" ht="12.75">
      <c r="A678" t="s">
        <v>1847</v>
      </c>
    </row>
    <row r="679" ht="12.75">
      <c r="A679" t="s">
        <v>1848</v>
      </c>
    </row>
    <row r="680" ht="12.75">
      <c r="A680" t="s">
        <v>1849</v>
      </c>
    </row>
    <row r="681" ht="12.75">
      <c r="A681" t="s">
        <v>1851</v>
      </c>
    </row>
    <row r="682" ht="12.75">
      <c r="A682" t="s">
        <v>1852</v>
      </c>
    </row>
    <row r="683" ht="12.75">
      <c r="A683" t="s">
        <v>1853</v>
      </c>
    </row>
    <row r="684" ht="12.75">
      <c r="A684" t="s">
        <v>1855</v>
      </c>
    </row>
    <row r="685" ht="12.75">
      <c r="A685" t="s">
        <v>1856</v>
      </c>
    </row>
    <row r="686" ht="12.75">
      <c r="A686" t="s">
        <v>1857</v>
      </c>
    </row>
    <row r="687" ht="12.75">
      <c r="A687" t="s">
        <v>1858</v>
      </c>
    </row>
    <row r="688" ht="12.75">
      <c r="A688" t="s">
        <v>1859</v>
      </c>
    </row>
    <row r="689" ht="12.75">
      <c r="A689" t="s">
        <v>1860</v>
      </c>
    </row>
    <row r="690" ht="12.75">
      <c r="A690" t="s">
        <v>1861</v>
      </c>
    </row>
    <row r="691" ht="12.75">
      <c r="A691" t="s">
        <v>1862</v>
      </c>
    </row>
    <row r="692" ht="12.75">
      <c r="A692" t="s">
        <v>1863</v>
      </c>
    </row>
    <row r="693" ht="12.75">
      <c r="A693" t="s">
        <v>1864</v>
      </c>
    </row>
    <row r="694" ht="12.75">
      <c r="A694" t="s">
        <v>1865</v>
      </c>
    </row>
    <row r="695" ht="12.75">
      <c r="A695" t="s">
        <v>1866</v>
      </c>
    </row>
    <row r="696" ht="12.75">
      <c r="A696" t="s">
        <v>1867</v>
      </c>
    </row>
    <row r="697" ht="12.75">
      <c r="A697" t="s">
        <v>1868</v>
      </c>
    </row>
    <row r="698" ht="12.75">
      <c r="A698" t="s">
        <v>1869</v>
      </c>
    </row>
    <row r="699" ht="12.75">
      <c r="A699" t="s">
        <v>1870</v>
      </c>
    </row>
    <row r="700" ht="12.75">
      <c r="A700" t="s">
        <v>1871</v>
      </c>
    </row>
    <row r="701" ht="12.75">
      <c r="A701" t="s">
        <v>1872</v>
      </c>
    </row>
    <row r="702" ht="12.75">
      <c r="A702" t="s">
        <v>1873</v>
      </c>
    </row>
    <row r="703" ht="12.75">
      <c r="A703" t="s">
        <v>1874</v>
      </c>
    </row>
    <row r="704" ht="12.75">
      <c r="A704" t="s">
        <v>1877</v>
      </c>
    </row>
    <row r="705" ht="12.75">
      <c r="A705" t="s">
        <v>1878</v>
      </c>
    </row>
    <row r="706" ht="12.75">
      <c r="A706" t="s">
        <v>1879</v>
      </c>
    </row>
    <row r="707" ht="12.75">
      <c r="A707" t="s">
        <v>1881</v>
      </c>
    </row>
    <row r="708" ht="12.75">
      <c r="A708" t="s">
        <v>1882</v>
      </c>
    </row>
    <row r="709" ht="12.75">
      <c r="A709" t="s">
        <v>1883</v>
      </c>
    </row>
    <row r="710" ht="12.75">
      <c r="A710" t="s">
        <v>1884</v>
      </c>
    </row>
    <row r="711" ht="12.75">
      <c r="A711" t="s">
        <v>1885</v>
      </c>
    </row>
    <row r="712" ht="12.75">
      <c r="A712" t="s">
        <v>1886</v>
      </c>
    </row>
    <row r="713" ht="12.75">
      <c r="A713" t="s">
        <v>1887</v>
      </c>
    </row>
    <row r="714" ht="12.75">
      <c r="A714" t="s">
        <v>1888</v>
      </c>
    </row>
    <row r="715" ht="12.75">
      <c r="A715" t="s">
        <v>1889</v>
      </c>
    </row>
    <row r="716" ht="12.75">
      <c r="A716" t="s">
        <v>1890</v>
      </c>
    </row>
    <row r="717" ht="12.75">
      <c r="A717" t="s">
        <v>1891</v>
      </c>
    </row>
    <row r="718" ht="12.75">
      <c r="A718" t="s">
        <v>1892</v>
      </c>
    </row>
    <row r="719" ht="12.75">
      <c r="A719" t="s">
        <v>1893</v>
      </c>
    </row>
    <row r="720" ht="12.75">
      <c r="A720" t="s">
        <v>1896</v>
      </c>
    </row>
    <row r="721" ht="12.75">
      <c r="A721" t="s">
        <v>1898</v>
      </c>
    </row>
    <row r="722" ht="12.75">
      <c r="A722" t="s">
        <v>1899</v>
      </c>
    </row>
    <row r="723" ht="12.75">
      <c r="A723" t="s">
        <v>1900</v>
      </c>
    </row>
    <row r="724" ht="12.75">
      <c r="A724" t="s">
        <v>1902</v>
      </c>
    </row>
    <row r="725" ht="12.75">
      <c r="A725" t="s">
        <v>1904</v>
      </c>
    </row>
    <row r="726" ht="12.75">
      <c r="A726" t="s">
        <v>1906</v>
      </c>
    </row>
    <row r="727" ht="12.75">
      <c r="A727" t="s">
        <v>1907</v>
      </c>
    </row>
    <row r="728" ht="12.75">
      <c r="A728" t="s">
        <v>1909</v>
      </c>
    </row>
    <row r="729" ht="12.75">
      <c r="A729" t="s">
        <v>1910</v>
      </c>
    </row>
    <row r="730" ht="12.75">
      <c r="A730" t="s">
        <v>1911</v>
      </c>
    </row>
    <row r="731" ht="12.75">
      <c r="A731" t="s">
        <v>1912</v>
      </c>
    </row>
    <row r="732" ht="12.75">
      <c r="A732" t="s">
        <v>1913</v>
      </c>
    </row>
    <row r="733" ht="12.75">
      <c r="A733" t="s">
        <v>1914</v>
      </c>
    </row>
    <row r="734" ht="12.75">
      <c r="A734" t="s">
        <v>1915</v>
      </c>
    </row>
    <row r="735" ht="12.75">
      <c r="A735" t="s">
        <v>1917</v>
      </c>
    </row>
    <row r="736" ht="12.75">
      <c r="A736" t="s">
        <v>1918</v>
      </c>
    </row>
    <row r="737" ht="12.75">
      <c r="A737" t="s">
        <v>1919</v>
      </c>
    </row>
    <row r="738" ht="12.75">
      <c r="A738" t="s">
        <v>1920</v>
      </c>
    </row>
    <row r="739" ht="12.75">
      <c r="A739" t="s">
        <v>1921</v>
      </c>
    </row>
    <row r="740" ht="12.75">
      <c r="A740" t="s">
        <v>1923</v>
      </c>
    </row>
    <row r="741" ht="12.75">
      <c r="A741" t="s">
        <v>1924</v>
      </c>
    </row>
    <row r="742" ht="12.75">
      <c r="A742" t="s">
        <v>1925</v>
      </c>
    </row>
    <row r="743" ht="12.75">
      <c r="A743" t="s">
        <v>1926</v>
      </c>
    </row>
    <row r="744" ht="12.75">
      <c r="A744" t="s">
        <v>1927</v>
      </c>
    </row>
    <row r="745" ht="12.75">
      <c r="A745" t="s">
        <v>1928</v>
      </c>
    </row>
    <row r="746" ht="12.75">
      <c r="A746" t="s">
        <v>1929</v>
      </c>
    </row>
    <row r="747" ht="12.75">
      <c r="A747" t="s">
        <v>1930</v>
      </c>
    </row>
    <row r="748" ht="12.75">
      <c r="A748" t="s">
        <v>1931</v>
      </c>
    </row>
    <row r="749" ht="12.75">
      <c r="A749" t="s">
        <v>1932</v>
      </c>
    </row>
    <row r="750" ht="12.75">
      <c r="A750" t="s">
        <v>1933</v>
      </c>
    </row>
    <row r="751" ht="12.75">
      <c r="A751" t="s">
        <v>1934</v>
      </c>
    </row>
    <row r="752" ht="12.75">
      <c r="A752" t="s">
        <v>2105</v>
      </c>
    </row>
    <row r="753" ht="12.75">
      <c r="A753" t="s">
        <v>2106</v>
      </c>
    </row>
    <row r="754" ht="12.75">
      <c r="A754" t="s">
        <v>2107</v>
      </c>
    </row>
    <row r="755" ht="12.75">
      <c r="A755" t="s">
        <v>2108</v>
      </c>
    </row>
    <row r="756" ht="12.75">
      <c r="A756" t="s">
        <v>2109</v>
      </c>
    </row>
    <row r="757" ht="12.75">
      <c r="A757" t="s">
        <v>2110</v>
      </c>
    </row>
    <row r="758" ht="12.75">
      <c r="A758" t="s">
        <v>2111</v>
      </c>
    </row>
    <row r="759" ht="12.75">
      <c r="A759" t="s">
        <v>2112</v>
      </c>
    </row>
    <row r="760" ht="12.75">
      <c r="A760" t="s">
        <v>2113</v>
      </c>
    </row>
    <row r="761" ht="12.75">
      <c r="A761" t="s">
        <v>2115</v>
      </c>
    </row>
    <row r="762" ht="12.75">
      <c r="A762" t="s">
        <v>2116</v>
      </c>
    </row>
    <row r="763" ht="12.75">
      <c r="A763" t="s">
        <v>2117</v>
      </c>
    </row>
    <row r="764" ht="12.75">
      <c r="A764" t="s">
        <v>2118</v>
      </c>
    </row>
    <row r="765" ht="12.75">
      <c r="A765" t="s">
        <v>2119</v>
      </c>
    </row>
    <row r="766" ht="12.75">
      <c r="A766" t="s">
        <v>2120</v>
      </c>
    </row>
    <row r="767" ht="12.75">
      <c r="A767" t="s">
        <v>2121</v>
      </c>
    </row>
    <row r="768" ht="12.75">
      <c r="A768" t="s">
        <v>2122</v>
      </c>
    </row>
    <row r="769" ht="12.75">
      <c r="A769" t="s">
        <v>2123</v>
      </c>
    </row>
    <row r="770" ht="12.75">
      <c r="A770" t="s">
        <v>2124</v>
      </c>
    </row>
    <row r="771" ht="12.75">
      <c r="A771" t="s">
        <v>2125</v>
      </c>
    </row>
    <row r="772" ht="12.75">
      <c r="A772" t="s">
        <v>2126</v>
      </c>
    </row>
    <row r="773" ht="12.75">
      <c r="A773" t="s">
        <v>2129</v>
      </c>
    </row>
    <row r="774" ht="12.75">
      <c r="A774" t="s">
        <v>2130</v>
      </c>
    </row>
    <row r="775" ht="12.75">
      <c r="A775" t="s">
        <v>2131</v>
      </c>
    </row>
    <row r="776" ht="12.75">
      <c r="A776" t="s">
        <v>2132</v>
      </c>
    </row>
    <row r="777" ht="12.75">
      <c r="A777" t="s">
        <v>2133</v>
      </c>
    </row>
    <row r="778" ht="12.75">
      <c r="A778" t="s">
        <v>2134</v>
      </c>
    </row>
    <row r="779" ht="12.75">
      <c r="A779" t="s">
        <v>2136</v>
      </c>
    </row>
    <row r="780" ht="12.75">
      <c r="A780" t="s">
        <v>2137</v>
      </c>
    </row>
    <row r="781" ht="12.75">
      <c r="A781" t="s">
        <v>2138</v>
      </c>
    </row>
    <row r="782" ht="12.75">
      <c r="A782" t="s">
        <v>2139</v>
      </c>
    </row>
    <row r="783" ht="12.75">
      <c r="A783" t="s">
        <v>2140</v>
      </c>
    </row>
    <row r="784" ht="12.75">
      <c r="A784" t="s">
        <v>2141</v>
      </c>
    </row>
    <row r="785" ht="12.75">
      <c r="A785" t="s">
        <v>2142</v>
      </c>
    </row>
    <row r="786" ht="12.75">
      <c r="A786" t="s">
        <v>2143</v>
      </c>
    </row>
    <row r="787" ht="12.75">
      <c r="A787" t="s">
        <v>2144</v>
      </c>
    </row>
    <row r="788" ht="12.75">
      <c r="A788" t="s">
        <v>2145</v>
      </c>
    </row>
    <row r="789" ht="12.75">
      <c r="A789" t="s">
        <v>2147</v>
      </c>
    </row>
    <row r="790" ht="12.75">
      <c r="A790" t="s">
        <v>2148</v>
      </c>
    </row>
    <row r="791" ht="12.75">
      <c r="A791" t="s">
        <v>2149</v>
      </c>
    </row>
    <row r="792" ht="12.75">
      <c r="A792" t="s">
        <v>2150</v>
      </c>
    </row>
    <row r="793" ht="12.75">
      <c r="A793" t="s">
        <v>2151</v>
      </c>
    </row>
    <row r="794" ht="12.75">
      <c r="A794" t="s">
        <v>2152</v>
      </c>
    </row>
    <row r="795" ht="12.75">
      <c r="A795" t="s">
        <v>2153</v>
      </c>
    </row>
    <row r="796" ht="12.75">
      <c r="A796" t="s">
        <v>2154</v>
      </c>
    </row>
    <row r="797" ht="12.75">
      <c r="A797" t="s">
        <v>2155</v>
      </c>
    </row>
    <row r="798" ht="12.75">
      <c r="A798" t="s">
        <v>2156</v>
      </c>
    </row>
    <row r="799" ht="12.75">
      <c r="A799" t="s">
        <v>2157</v>
      </c>
    </row>
    <row r="800" ht="12.75">
      <c r="A800" t="s">
        <v>2158</v>
      </c>
    </row>
    <row r="801" ht="12.75">
      <c r="A801" t="s">
        <v>2162</v>
      </c>
    </row>
    <row r="802" ht="12.75">
      <c r="A802" t="s">
        <v>2163</v>
      </c>
    </row>
    <row r="803" ht="12.75">
      <c r="A803" t="s">
        <v>2165</v>
      </c>
    </row>
    <row r="804" ht="12.75">
      <c r="A804" t="s">
        <v>2166</v>
      </c>
    </row>
    <row r="805" ht="12.75">
      <c r="A805" t="s">
        <v>2167</v>
      </c>
    </row>
    <row r="806" ht="12.75">
      <c r="A806" t="s">
        <v>2168</v>
      </c>
    </row>
    <row r="807" ht="12.75">
      <c r="A807" t="s">
        <v>2169</v>
      </c>
    </row>
    <row r="808" ht="12.75">
      <c r="A808" t="s">
        <v>2170</v>
      </c>
    </row>
    <row r="809" ht="12.75">
      <c r="A809" t="s">
        <v>1344</v>
      </c>
    </row>
    <row r="810" ht="12.75">
      <c r="A810" t="s">
        <v>1345</v>
      </c>
    </row>
    <row r="811" ht="12.75">
      <c r="A811" t="s">
        <v>1346</v>
      </c>
    </row>
    <row r="812" ht="12.75">
      <c r="A812" t="s">
        <v>1348</v>
      </c>
    </row>
    <row r="813" ht="12.75">
      <c r="A813" t="s">
        <v>1349</v>
      </c>
    </row>
    <row r="814" ht="12.75">
      <c r="A814" t="s">
        <v>1350</v>
      </c>
    </row>
    <row r="815" ht="12.75">
      <c r="A815" t="s">
        <v>1351</v>
      </c>
    </row>
    <row r="816" ht="12.75">
      <c r="A816" t="s">
        <v>1352</v>
      </c>
    </row>
    <row r="817" ht="12.75">
      <c r="A817" t="s">
        <v>1353</v>
      </c>
    </row>
    <row r="818" ht="12.75">
      <c r="A818" t="s">
        <v>1354</v>
      </c>
    </row>
    <row r="819" ht="12.75">
      <c r="A819" t="s">
        <v>1355</v>
      </c>
    </row>
    <row r="820" ht="12.75">
      <c r="A820" t="s">
        <v>1356</v>
      </c>
    </row>
    <row r="821" ht="12.75">
      <c r="A821" t="s">
        <v>1357</v>
      </c>
    </row>
    <row r="822" ht="12.75">
      <c r="A822" t="s">
        <v>1358</v>
      </c>
    </row>
    <row r="823" ht="12.75">
      <c r="A823" t="s">
        <v>1359</v>
      </c>
    </row>
    <row r="824" ht="12.75">
      <c r="A824" t="s">
        <v>1360</v>
      </c>
    </row>
    <row r="825" ht="12.75">
      <c r="A825" t="s">
        <v>1361</v>
      </c>
    </row>
    <row r="826" ht="12.75">
      <c r="A826" t="s">
        <v>1362</v>
      </c>
    </row>
    <row r="827" ht="12.75">
      <c r="A827" t="s">
        <v>1363</v>
      </c>
    </row>
    <row r="828" ht="12.75">
      <c r="A828" t="s">
        <v>1364</v>
      </c>
    </row>
    <row r="829" ht="12.75">
      <c r="A829" t="s">
        <v>1365</v>
      </c>
    </row>
    <row r="830" ht="12.75">
      <c r="A830" t="s">
        <v>1366</v>
      </c>
    </row>
    <row r="831" ht="12.75">
      <c r="A831" t="s">
        <v>1367</v>
      </c>
    </row>
    <row r="832" ht="12.75">
      <c r="A832" t="s">
        <v>1368</v>
      </c>
    </row>
    <row r="833" ht="12.75">
      <c r="A833" t="s">
        <v>1369</v>
      </c>
    </row>
    <row r="834" ht="12.75">
      <c r="A834" t="s">
        <v>1370</v>
      </c>
    </row>
    <row r="835" ht="12.75">
      <c r="A835" t="s">
        <v>1371</v>
      </c>
    </row>
    <row r="836" ht="12.75">
      <c r="A836" t="s">
        <v>1372</v>
      </c>
    </row>
    <row r="837" ht="12.75">
      <c r="A837" t="s">
        <v>1373</v>
      </c>
    </row>
    <row r="838" ht="12.75">
      <c r="A838" t="s">
        <v>1374</v>
      </c>
    </row>
    <row r="839" ht="12.75">
      <c r="A839" t="s">
        <v>1375</v>
      </c>
    </row>
    <row r="840" ht="12.75">
      <c r="A840" t="s">
        <v>1376</v>
      </c>
    </row>
    <row r="841" ht="12.75">
      <c r="A841" t="s">
        <v>1377</v>
      </c>
    </row>
    <row r="842" ht="12.75">
      <c r="A842" t="s">
        <v>1378</v>
      </c>
    </row>
    <row r="843" ht="12.75">
      <c r="A843" t="s">
        <v>1379</v>
      </c>
    </row>
    <row r="844" ht="12.75">
      <c r="A844" t="s">
        <v>1380</v>
      </c>
    </row>
    <row r="845" ht="12.75">
      <c r="A845" t="s">
        <v>1381</v>
      </c>
    </row>
    <row r="846" ht="12.75">
      <c r="A846" t="s">
        <v>1382</v>
      </c>
    </row>
    <row r="847" ht="12.75">
      <c r="A847" t="s">
        <v>1383</v>
      </c>
    </row>
    <row r="848" ht="12.75">
      <c r="A848" t="s">
        <v>1384</v>
      </c>
    </row>
    <row r="849" ht="12.75">
      <c r="A849" t="s">
        <v>1385</v>
      </c>
    </row>
    <row r="850" ht="12.75">
      <c r="A850" t="s">
        <v>1386</v>
      </c>
    </row>
    <row r="851" ht="12.75">
      <c r="A851" t="s">
        <v>1391</v>
      </c>
    </row>
    <row r="852" ht="12.75">
      <c r="A852" t="s">
        <v>1387</v>
      </c>
    </row>
    <row r="853" ht="12.75">
      <c r="A853" t="s">
        <v>1388</v>
      </c>
    </row>
    <row r="854" ht="12.75">
      <c r="A854" t="s">
        <v>1389</v>
      </c>
    </row>
    <row r="855" ht="12.75">
      <c r="A855" t="s">
        <v>1390</v>
      </c>
    </row>
    <row r="856" ht="12.75">
      <c r="A856" t="s">
        <v>1393</v>
      </c>
    </row>
    <row r="857" ht="12.75">
      <c r="A857" t="s">
        <v>1395</v>
      </c>
    </row>
    <row r="858" ht="12.75">
      <c r="A858" t="s">
        <v>1396</v>
      </c>
    </row>
    <row r="859" ht="12.75">
      <c r="A859" t="s">
        <v>1397</v>
      </c>
    </row>
    <row r="860" ht="12.75">
      <c r="A860" t="s">
        <v>1398</v>
      </c>
    </row>
    <row r="861" ht="12.75">
      <c r="A861" t="s">
        <v>1399</v>
      </c>
    </row>
    <row r="862" ht="12.75">
      <c r="A862" t="s">
        <v>1400</v>
      </c>
    </row>
    <row r="863" ht="12.75">
      <c r="A863" t="s">
        <v>1401</v>
      </c>
    </row>
    <row r="864" ht="12.75">
      <c r="A864" t="s">
        <v>1402</v>
      </c>
    </row>
    <row r="865" ht="12.75">
      <c r="A865" t="s">
        <v>1403</v>
      </c>
    </row>
    <row r="866" ht="12.75">
      <c r="A866" t="s">
        <v>1406</v>
      </c>
    </row>
    <row r="867" ht="12.75">
      <c r="A867" t="s">
        <v>1407</v>
      </c>
    </row>
    <row r="868" ht="12.75">
      <c r="A868" t="s">
        <v>1404</v>
      </c>
    </row>
    <row r="869" ht="12.75">
      <c r="A869" t="s">
        <v>1408</v>
      </c>
    </row>
    <row r="870" ht="12.75">
      <c r="A870" t="s">
        <v>1409</v>
      </c>
    </row>
    <row r="871" ht="12.75">
      <c r="A871" t="s">
        <v>1410</v>
      </c>
    </row>
    <row r="872" ht="12.75">
      <c r="A872" t="s">
        <v>1411</v>
      </c>
    </row>
    <row r="873" ht="12.75">
      <c r="A873" t="s">
        <v>1412</v>
      </c>
    </row>
    <row r="874" ht="12.75">
      <c r="A874" t="s">
        <v>1413</v>
      </c>
    </row>
    <row r="875" ht="12.75">
      <c r="A875" t="s">
        <v>1414</v>
      </c>
    </row>
    <row r="876" ht="12.75">
      <c r="A876" t="s">
        <v>1416</v>
      </c>
    </row>
    <row r="877" ht="12.75">
      <c r="A877" t="s">
        <v>1417</v>
      </c>
    </row>
    <row r="878" ht="12.75">
      <c r="A878" t="s">
        <v>1418</v>
      </c>
    </row>
    <row r="879" ht="12.75">
      <c r="A879" t="s">
        <v>1419</v>
      </c>
    </row>
    <row r="880" ht="12.75">
      <c r="A880" t="s">
        <v>1420</v>
      </c>
    </row>
    <row r="881" ht="12.75">
      <c r="A881" t="s">
        <v>1421</v>
      </c>
    </row>
    <row r="882" ht="12.75">
      <c r="A882" t="s">
        <v>1422</v>
      </c>
    </row>
    <row r="883" ht="12.75">
      <c r="A883" t="s">
        <v>1424</v>
      </c>
    </row>
    <row r="884" ht="12.75">
      <c r="A884" t="s">
        <v>1425</v>
      </c>
    </row>
    <row r="885" ht="12.75">
      <c r="A885" t="s">
        <v>1426</v>
      </c>
    </row>
    <row r="886" ht="12.75">
      <c r="A886" t="s">
        <v>1427</v>
      </c>
    </row>
    <row r="887" ht="12.75">
      <c r="A887" t="s">
        <v>1428</v>
      </c>
    </row>
    <row r="888" ht="12.75">
      <c r="A888" t="s">
        <v>1429</v>
      </c>
    </row>
    <row r="889" ht="12.75">
      <c r="A889" t="s">
        <v>1430</v>
      </c>
    </row>
    <row r="890" ht="12.75">
      <c r="A890" t="s">
        <v>1431</v>
      </c>
    </row>
    <row r="891" ht="12.75">
      <c r="A891" t="s">
        <v>1433</v>
      </c>
    </row>
    <row r="892" ht="12.75">
      <c r="A892" t="s">
        <v>1434</v>
      </c>
    </row>
    <row r="893" ht="12.75">
      <c r="A893" t="s">
        <v>1435</v>
      </c>
    </row>
    <row r="894" ht="12.75">
      <c r="A894" t="s">
        <v>1436</v>
      </c>
    </row>
    <row r="895" ht="12.75">
      <c r="A895" t="s">
        <v>1437</v>
      </c>
    </row>
    <row r="896" ht="12.75">
      <c r="A896" t="s">
        <v>1438</v>
      </c>
    </row>
    <row r="897" ht="12.75">
      <c r="A897" t="s">
        <v>1439</v>
      </c>
    </row>
    <row r="898" ht="12.75">
      <c r="A898" t="s">
        <v>1440</v>
      </c>
    </row>
    <row r="899" ht="12.75">
      <c r="A899" t="s">
        <v>1441</v>
      </c>
    </row>
    <row r="900" ht="12.75">
      <c r="A900" t="s">
        <v>1442</v>
      </c>
    </row>
    <row r="901" ht="12.75">
      <c r="A901" t="s">
        <v>1443</v>
      </c>
    </row>
    <row r="902" ht="12.75">
      <c r="A902" t="s">
        <v>1444</v>
      </c>
    </row>
    <row r="903" ht="12.75">
      <c r="A903" t="s">
        <v>1445</v>
      </c>
    </row>
    <row r="904" ht="12.75">
      <c r="A904" t="s">
        <v>1446</v>
      </c>
    </row>
    <row r="905" ht="12.75">
      <c r="A905" t="s">
        <v>1447</v>
      </c>
    </row>
    <row r="906" ht="12.75">
      <c r="A906" t="s">
        <v>1448</v>
      </c>
    </row>
    <row r="907" ht="12.75">
      <c r="A907" t="s">
        <v>1450</v>
      </c>
    </row>
    <row r="908" ht="12.75">
      <c r="A908" t="s">
        <v>1451</v>
      </c>
    </row>
    <row r="909" ht="12.75">
      <c r="A909" t="s">
        <v>1452</v>
      </c>
    </row>
    <row r="910" ht="12.75">
      <c r="A910" t="s">
        <v>1453</v>
      </c>
    </row>
    <row r="911" ht="12.75">
      <c r="A911" t="s">
        <v>1454</v>
      </c>
    </row>
    <row r="912" ht="12.75">
      <c r="A912" t="s">
        <v>1456</v>
      </c>
    </row>
    <row r="913" ht="12.75">
      <c r="A913" t="s">
        <v>1457</v>
      </c>
    </row>
    <row r="914" ht="12.75">
      <c r="A914" t="s">
        <v>1458</v>
      </c>
    </row>
    <row r="915" ht="12.75">
      <c r="A915" t="s">
        <v>1459</v>
      </c>
    </row>
    <row r="916" ht="12.75">
      <c r="A916" t="s">
        <v>1455</v>
      </c>
    </row>
    <row r="917" ht="12.75">
      <c r="A917" t="s">
        <v>1460</v>
      </c>
    </row>
    <row r="918" ht="12.75">
      <c r="A918" t="s">
        <v>1461</v>
      </c>
    </row>
    <row r="919" ht="12.75">
      <c r="A919" t="s">
        <v>1462</v>
      </c>
    </row>
    <row r="920" ht="12.75">
      <c r="A920" t="s">
        <v>2289</v>
      </c>
    </row>
    <row r="921" ht="12.75">
      <c r="A921" t="s">
        <v>2290</v>
      </c>
    </row>
    <row r="922" ht="12.75">
      <c r="A922" t="s">
        <v>2291</v>
      </c>
    </row>
    <row r="923" ht="12.75">
      <c r="A923" t="s">
        <v>2292</v>
      </c>
    </row>
    <row r="924" ht="12.75">
      <c r="A924" t="s">
        <v>2293</v>
      </c>
    </row>
    <row r="925" ht="12.75">
      <c r="A925" t="s">
        <v>2294</v>
      </c>
    </row>
    <row r="926" ht="12.75">
      <c r="A926" t="s">
        <v>1981</v>
      </c>
    </row>
    <row r="927" ht="12.75">
      <c r="A927" t="s">
        <v>1982</v>
      </c>
    </row>
    <row r="928" ht="12.75">
      <c r="A928" t="s">
        <v>1983</v>
      </c>
    </row>
    <row r="929" ht="12.75">
      <c r="A929" t="s">
        <v>1984</v>
      </c>
    </row>
    <row r="930" ht="12.75">
      <c r="A930" t="s">
        <v>1985</v>
      </c>
    </row>
    <row r="931" ht="12.75">
      <c r="A931" t="s">
        <v>1986</v>
      </c>
    </row>
    <row r="932" ht="12.75">
      <c r="A932" t="s">
        <v>1987</v>
      </c>
    </row>
    <row r="933" ht="12.75">
      <c r="A933" t="s">
        <v>1988</v>
      </c>
    </row>
    <row r="934" ht="12.75">
      <c r="A934" t="s">
        <v>1989</v>
      </c>
    </row>
    <row r="935" ht="12.75">
      <c r="A935" t="s">
        <v>1990</v>
      </c>
    </row>
    <row r="936" ht="12.75">
      <c r="A936" t="s">
        <v>1991</v>
      </c>
    </row>
    <row r="937" ht="12.75">
      <c r="A937" t="s">
        <v>1993</v>
      </c>
    </row>
    <row r="938" ht="12.75">
      <c r="A938" t="s">
        <v>1994</v>
      </c>
    </row>
    <row r="939" ht="12.75">
      <c r="A939" t="s">
        <v>1996</v>
      </c>
    </row>
    <row r="940" ht="12.75">
      <c r="A940" t="s">
        <v>1997</v>
      </c>
    </row>
    <row r="941" ht="12.75">
      <c r="A941" t="s">
        <v>1999</v>
      </c>
    </row>
    <row r="942" ht="12.75">
      <c r="A942" t="s">
        <v>2000</v>
      </c>
    </row>
    <row r="943" ht="12.75">
      <c r="A943" t="s">
        <v>2001</v>
      </c>
    </row>
    <row r="944" ht="12.75">
      <c r="A944" t="s">
        <v>2002</v>
      </c>
    </row>
    <row r="945" ht="12.75">
      <c r="A945" t="s">
        <v>2003</v>
      </c>
    </row>
    <row r="946" ht="12.75">
      <c r="A946" t="s">
        <v>2004</v>
      </c>
    </row>
    <row r="947" ht="12.75">
      <c r="A947" t="s">
        <v>2005</v>
      </c>
    </row>
    <row r="948" ht="12.75">
      <c r="A948" t="s">
        <v>2006</v>
      </c>
    </row>
    <row r="949" ht="12.75">
      <c r="A949" t="s">
        <v>2008</v>
      </c>
    </row>
    <row r="950" ht="12.75">
      <c r="A950" t="s">
        <v>2009</v>
      </c>
    </row>
    <row r="951" ht="12.75">
      <c r="A951" t="s">
        <v>2010</v>
      </c>
    </row>
    <row r="952" ht="12.75">
      <c r="A952" t="s">
        <v>2011</v>
      </c>
    </row>
    <row r="953" ht="12.75">
      <c r="A953" t="s">
        <v>2012</v>
      </c>
    </row>
    <row r="954" ht="12.75">
      <c r="A954" t="s">
        <v>2013</v>
      </c>
    </row>
    <row r="955" ht="12.75">
      <c r="A955" t="s">
        <v>2014</v>
      </c>
    </row>
    <row r="956" ht="12.75">
      <c r="A956" t="s">
        <v>2015</v>
      </c>
    </row>
    <row r="957" ht="12.75">
      <c r="A957" t="s">
        <v>2016</v>
      </c>
    </row>
    <row r="958" ht="12.75">
      <c r="A958" t="s">
        <v>2017</v>
      </c>
    </row>
    <row r="959" ht="12.75">
      <c r="A959" t="s">
        <v>2018</v>
      </c>
    </row>
    <row r="960" ht="12.75">
      <c r="A960" t="s">
        <v>2019</v>
      </c>
    </row>
    <row r="961" ht="12.75">
      <c r="A961" t="s">
        <v>2020</v>
      </c>
    </row>
    <row r="962" ht="12.75">
      <c r="A962" t="s">
        <v>2021</v>
      </c>
    </row>
    <row r="963" ht="12.75">
      <c r="A963" t="s">
        <v>2023</v>
      </c>
    </row>
    <row r="964" ht="12.75">
      <c r="A964" t="s">
        <v>2025</v>
      </c>
    </row>
    <row r="965" ht="12.75">
      <c r="A965" t="s">
        <v>2026</v>
      </c>
    </row>
    <row r="966" ht="12.75">
      <c r="A966" t="s">
        <v>2027</v>
      </c>
    </row>
    <row r="967" ht="12.75">
      <c r="A967" t="s">
        <v>2028</v>
      </c>
    </row>
    <row r="968" ht="12.75">
      <c r="A968" t="s">
        <v>2029</v>
      </c>
    </row>
    <row r="969" ht="12.75">
      <c r="A969" t="s">
        <v>2030</v>
      </c>
    </row>
    <row r="970" ht="12.75">
      <c r="A970" t="s">
        <v>2031</v>
      </c>
    </row>
    <row r="971" ht="12.75">
      <c r="A971" t="s">
        <v>2032</v>
      </c>
    </row>
    <row r="972" ht="12.75">
      <c r="A972" t="s">
        <v>2033</v>
      </c>
    </row>
    <row r="973" ht="12.75">
      <c r="A973" t="s">
        <v>2034</v>
      </c>
    </row>
    <row r="974" ht="12.75">
      <c r="A974" t="s">
        <v>2035</v>
      </c>
    </row>
    <row r="975" ht="12.75">
      <c r="A975" t="s">
        <v>2036</v>
      </c>
    </row>
    <row r="976" ht="12.75">
      <c r="A976" t="s">
        <v>2037</v>
      </c>
    </row>
    <row r="977" ht="12.75">
      <c r="A977" t="s">
        <v>2038</v>
      </c>
    </row>
    <row r="978" ht="12.75">
      <c r="A978" t="s">
        <v>2039</v>
      </c>
    </row>
    <row r="979" ht="12.75">
      <c r="A979" t="s">
        <v>2040</v>
      </c>
    </row>
    <row r="980" ht="12.75">
      <c r="A980" t="s">
        <v>2041</v>
      </c>
    </row>
    <row r="981" ht="12.75">
      <c r="A981" t="s">
        <v>2042</v>
      </c>
    </row>
    <row r="982" ht="12.75">
      <c r="A982" t="s">
        <v>2043</v>
      </c>
    </row>
    <row r="983" ht="12.75">
      <c r="A983" t="s">
        <v>2045</v>
      </c>
    </row>
    <row r="984" ht="12.75">
      <c r="A984" t="s">
        <v>2046</v>
      </c>
    </row>
    <row r="985" ht="12.75">
      <c r="A985" t="s">
        <v>2047</v>
      </c>
    </row>
    <row r="986" ht="12.75">
      <c r="A986" t="s">
        <v>2048</v>
      </c>
    </row>
    <row r="987" ht="12.75">
      <c r="A987" t="s">
        <v>2049</v>
      </c>
    </row>
    <row r="988" ht="12.75">
      <c r="A988" t="s">
        <v>2050</v>
      </c>
    </row>
    <row r="989" ht="12.75">
      <c r="A989" t="s">
        <v>2051</v>
      </c>
    </row>
    <row r="990" ht="12.75">
      <c r="A990" t="s">
        <v>2052</v>
      </c>
    </row>
    <row r="991" ht="12.75">
      <c r="A991" t="s">
        <v>2171</v>
      </c>
    </row>
    <row r="992" ht="12.75">
      <c r="A992" t="s">
        <v>2172</v>
      </c>
    </row>
    <row r="993" ht="12.75">
      <c r="A993" t="s">
        <v>2174</v>
      </c>
    </row>
    <row r="994" ht="12.75">
      <c r="A994" t="s">
        <v>2175</v>
      </c>
    </row>
    <row r="995" ht="12.75">
      <c r="A995" t="s">
        <v>2176</v>
      </c>
    </row>
    <row r="996" ht="12.75">
      <c r="A996" t="s">
        <v>2177</v>
      </c>
    </row>
    <row r="997" ht="12.75">
      <c r="A997" t="s">
        <v>2178</v>
      </c>
    </row>
    <row r="998" ht="12.75">
      <c r="A998" t="s">
        <v>2179</v>
      </c>
    </row>
    <row r="999" ht="12.75">
      <c r="A999" t="s">
        <v>2180</v>
      </c>
    </row>
    <row r="1000" ht="12.75">
      <c r="A1000" t="s">
        <v>2181</v>
      </c>
    </row>
    <row r="1001" ht="12.75">
      <c r="A1001" t="s">
        <v>2182</v>
      </c>
    </row>
    <row r="1002" ht="12.75">
      <c r="A1002" t="s">
        <v>2183</v>
      </c>
    </row>
    <row r="1003" ht="12.75">
      <c r="A1003" t="s">
        <v>2184</v>
      </c>
    </row>
    <row r="1004" ht="12.75">
      <c r="A1004" t="s">
        <v>2185</v>
      </c>
    </row>
    <row r="1005" ht="12.75">
      <c r="A1005" t="s">
        <v>2186</v>
      </c>
    </row>
    <row r="1006" ht="12.75">
      <c r="A1006" t="s">
        <v>2187</v>
      </c>
    </row>
    <row r="1007" ht="12.75">
      <c r="A1007" t="s">
        <v>2188</v>
      </c>
    </row>
    <row r="1008" ht="12.75">
      <c r="A1008" t="s">
        <v>2189</v>
      </c>
    </row>
    <row r="1009" ht="12.75">
      <c r="A1009" t="s">
        <v>2190</v>
      </c>
    </row>
    <row r="1010" ht="12.75">
      <c r="A1010" t="s">
        <v>2191</v>
      </c>
    </row>
    <row r="1011" ht="12.75">
      <c r="A1011" t="s">
        <v>2193</v>
      </c>
    </row>
    <row r="1012" ht="12.75">
      <c r="A1012" t="s">
        <v>2194</v>
      </c>
    </row>
    <row r="1013" ht="12.75">
      <c r="A1013" t="s">
        <v>2195</v>
      </c>
    </row>
    <row r="1014" ht="12.75">
      <c r="A1014" t="s">
        <v>2196</v>
      </c>
    </row>
    <row r="1015" ht="12.75">
      <c r="A1015" t="s">
        <v>2198</v>
      </c>
    </row>
    <row r="1016" ht="12.75">
      <c r="A1016" t="s">
        <v>2199</v>
      </c>
    </row>
    <row r="1017" ht="12.75">
      <c r="A1017" t="s">
        <v>2200</v>
      </c>
    </row>
    <row r="1018" ht="12.75">
      <c r="A1018" t="s">
        <v>2201</v>
      </c>
    </row>
    <row r="1019" ht="12.75">
      <c r="A1019" t="s">
        <v>2202</v>
      </c>
    </row>
    <row r="1020" ht="12.75">
      <c r="A1020" t="s">
        <v>2203</v>
      </c>
    </row>
    <row r="1021" ht="12.75">
      <c r="A1021" t="s">
        <v>2204</v>
      </c>
    </row>
    <row r="1022" ht="12.75">
      <c r="A1022" t="s">
        <v>2207</v>
      </c>
    </row>
    <row r="1023" ht="12.75">
      <c r="A1023" t="s">
        <v>2208</v>
      </c>
    </row>
    <row r="1024" ht="12.75">
      <c r="A1024" t="s">
        <v>2209</v>
      </c>
    </row>
    <row r="1025" ht="12.75">
      <c r="A1025" t="s">
        <v>2210</v>
      </c>
    </row>
    <row r="1026" ht="12.75">
      <c r="A1026" t="s">
        <v>2211</v>
      </c>
    </row>
    <row r="1027" ht="12.75">
      <c r="A1027" t="s">
        <v>2212</v>
      </c>
    </row>
    <row r="1028" ht="12.75">
      <c r="A1028" t="s">
        <v>2213</v>
      </c>
    </row>
    <row r="1029" ht="12.75">
      <c r="A1029" t="s">
        <v>2214</v>
      </c>
    </row>
    <row r="1030" ht="12.75">
      <c r="A1030" t="s">
        <v>2215</v>
      </c>
    </row>
    <row r="1031" ht="12.75">
      <c r="A1031" t="s">
        <v>2217</v>
      </c>
    </row>
    <row r="1032" ht="12.75">
      <c r="A1032" t="s">
        <v>2218</v>
      </c>
    </row>
    <row r="1033" ht="12.75">
      <c r="A1033" t="s">
        <v>2219</v>
      </c>
    </row>
    <row r="1034" ht="12.75">
      <c r="A1034" t="s">
        <v>2220</v>
      </c>
    </row>
    <row r="1035" ht="12.75">
      <c r="A1035" t="s">
        <v>2221</v>
      </c>
    </row>
    <row r="1036" ht="12.75">
      <c r="A1036" t="s">
        <v>2222</v>
      </c>
    </row>
    <row r="1037" ht="12.75">
      <c r="A1037" t="s">
        <v>2224</v>
      </c>
    </row>
    <row r="1038" ht="12.75">
      <c r="A1038" t="s">
        <v>2225</v>
      </c>
    </row>
    <row r="1039" ht="12.75">
      <c r="A1039" t="s">
        <v>2226</v>
      </c>
    </row>
    <row r="1040" ht="12.75">
      <c r="A1040" t="s">
        <v>2227</v>
      </c>
    </row>
    <row r="1041" ht="12.75">
      <c r="A1041" t="s">
        <v>2228</v>
      </c>
    </row>
    <row r="1042" ht="12.75">
      <c r="A1042" t="s">
        <v>2229</v>
      </c>
    </row>
    <row r="1043" ht="12.75">
      <c r="A1043" t="s">
        <v>2230</v>
      </c>
    </row>
    <row r="1044" ht="12.75">
      <c r="A1044" t="s">
        <v>2232</v>
      </c>
    </row>
    <row r="1045" ht="12.75">
      <c r="A1045" t="s">
        <v>2233</v>
      </c>
    </row>
    <row r="1046" ht="12.75">
      <c r="A1046" t="s">
        <v>2234</v>
      </c>
    </row>
    <row r="1047" ht="12.75">
      <c r="A1047" t="s">
        <v>2235</v>
      </c>
    </row>
    <row r="1048" ht="12.75">
      <c r="A1048" t="s">
        <v>2236</v>
      </c>
    </row>
    <row r="1049" ht="12.75">
      <c r="A1049" t="s">
        <v>2237</v>
      </c>
    </row>
    <row r="1050" ht="12.75">
      <c r="A1050" t="s">
        <v>2238</v>
      </c>
    </row>
    <row r="1051" ht="12.75">
      <c r="A1051" t="s">
        <v>2239</v>
      </c>
    </row>
    <row r="1052" ht="12.75">
      <c r="A1052" t="s">
        <v>2240</v>
      </c>
    </row>
    <row r="1053" ht="12.75">
      <c r="A1053" t="s">
        <v>2241</v>
      </c>
    </row>
    <row r="1054" ht="12.75">
      <c r="A1054" t="s">
        <v>2242</v>
      </c>
    </row>
    <row r="1055" ht="12.75">
      <c r="A1055" t="s">
        <v>2243</v>
      </c>
    </row>
    <row r="1056" ht="12.75">
      <c r="A1056" t="s">
        <v>2244</v>
      </c>
    </row>
    <row r="1057" ht="12.75">
      <c r="A1057" t="s">
        <v>2245</v>
      </c>
    </row>
    <row r="1058" ht="12.75">
      <c r="A1058" t="s">
        <v>2246</v>
      </c>
    </row>
    <row r="1059" ht="12.75">
      <c r="A1059" t="s">
        <v>2247</v>
      </c>
    </row>
    <row r="1060" ht="12.75">
      <c r="A1060" t="s">
        <v>2248</v>
      </c>
    </row>
    <row r="1061" ht="12.75">
      <c r="A1061" t="s">
        <v>2249</v>
      </c>
    </row>
    <row r="1062" ht="12.75">
      <c r="A1062" t="s">
        <v>2250</v>
      </c>
    </row>
    <row r="1063" ht="12.75">
      <c r="A1063" t="s">
        <v>2251</v>
      </c>
    </row>
    <row r="1064" ht="12.75">
      <c r="A1064" t="s">
        <v>2252</v>
      </c>
    </row>
    <row r="1065" ht="12.75">
      <c r="A1065" t="s">
        <v>2253</v>
      </c>
    </row>
    <row r="1066" ht="12.75">
      <c r="A1066" t="s">
        <v>2254</v>
      </c>
    </row>
    <row r="1067" ht="12.75">
      <c r="A1067" t="s">
        <v>2255</v>
      </c>
    </row>
    <row r="1068" ht="12.75">
      <c r="A1068" t="s">
        <v>2257</v>
      </c>
    </row>
    <row r="1069" ht="12.75">
      <c r="A1069" t="s">
        <v>2258</v>
      </c>
    </row>
    <row r="1070" ht="12.75">
      <c r="A1070" t="s">
        <v>2259</v>
      </c>
    </row>
    <row r="1071" ht="12.75">
      <c r="A1071" t="s">
        <v>2260</v>
      </c>
    </row>
    <row r="1072" ht="12.75">
      <c r="A1072" t="s">
        <v>2261</v>
      </c>
    </row>
    <row r="1073" ht="12.75">
      <c r="A1073" t="s">
        <v>2262</v>
      </c>
    </row>
    <row r="1074" ht="12.75">
      <c r="A1074" t="s">
        <v>2263</v>
      </c>
    </row>
    <row r="1075" ht="12.75">
      <c r="A1075" t="s">
        <v>2264</v>
      </c>
    </row>
    <row r="1076" ht="12.75">
      <c r="A1076" t="s">
        <v>2265</v>
      </c>
    </row>
    <row r="1077" ht="12.75">
      <c r="A1077" t="s">
        <v>2266</v>
      </c>
    </row>
    <row r="1078" ht="12.75">
      <c r="A1078" t="s">
        <v>2267</v>
      </c>
    </row>
    <row r="1079" ht="12.75">
      <c r="A1079" t="s">
        <v>2268</v>
      </c>
    </row>
    <row r="1080" ht="12.75">
      <c r="A1080" t="s">
        <v>2269</v>
      </c>
    </row>
    <row r="1081" ht="12.75">
      <c r="A1081" t="s">
        <v>2270</v>
      </c>
    </row>
    <row r="1082" ht="12.75">
      <c r="A1082" t="s">
        <v>2271</v>
      </c>
    </row>
    <row r="1083" ht="12.75">
      <c r="A1083" t="s">
        <v>2272</v>
      </c>
    </row>
    <row r="1084" ht="12.75">
      <c r="A1084" t="s">
        <v>2273</v>
      </c>
    </row>
    <row r="1085" ht="12.75">
      <c r="A1085" t="s">
        <v>2274</v>
      </c>
    </row>
    <row r="1086" ht="12.75">
      <c r="A1086" t="s">
        <v>2275</v>
      </c>
    </row>
    <row r="1087" ht="12.75">
      <c r="A1087" t="s">
        <v>2276</v>
      </c>
    </row>
    <row r="1088" ht="12.75">
      <c r="A1088" t="s">
        <v>2277</v>
      </c>
    </row>
    <row r="1089" ht="12.75">
      <c r="A1089" t="s">
        <v>2278</v>
      </c>
    </row>
    <row r="1090" ht="12.75">
      <c r="A1090" t="s">
        <v>2279</v>
      </c>
    </row>
    <row r="1091" ht="12.75">
      <c r="A1091" t="s">
        <v>2280</v>
      </c>
    </row>
    <row r="1092" ht="12.75">
      <c r="A1092" t="s">
        <v>2282</v>
      </c>
    </row>
    <row r="1093" ht="12.75">
      <c r="A1093" t="s">
        <v>2283</v>
      </c>
    </row>
    <row r="1094" ht="12.75">
      <c r="A1094" t="s">
        <v>2284</v>
      </c>
    </row>
    <row r="1095" ht="12.75">
      <c r="A1095" t="s">
        <v>2285</v>
      </c>
    </row>
    <row r="1096" ht="12.75">
      <c r="A1096" t="s">
        <v>2286</v>
      </c>
    </row>
    <row r="1097" ht="12.75">
      <c r="A1097" t="s">
        <v>2287</v>
      </c>
    </row>
    <row r="1098" ht="12.75">
      <c r="A1098" t="s">
        <v>1108</v>
      </c>
    </row>
    <row r="1099" ht="12.75">
      <c r="A1099" t="s">
        <v>1109</v>
      </c>
    </row>
    <row r="1100" ht="12.75">
      <c r="A1100" t="s">
        <v>1110</v>
      </c>
    </row>
    <row r="1101" ht="12.75">
      <c r="A1101" t="s">
        <v>1111</v>
      </c>
    </row>
    <row r="1102" ht="12.75">
      <c r="A1102" t="s">
        <v>1112</v>
      </c>
    </row>
    <row r="1103" ht="12.75">
      <c r="A1103" t="s">
        <v>1113</v>
      </c>
    </row>
    <row r="1104" ht="12.75">
      <c r="A1104" t="s">
        <v>1114</v>
      </c>
    </row>
    <row r="1105" ht="12.75">
      <c r="A1105" t="s">
        <v>1115</v>
      </c>
    </row>
    <row r="1106" ht="12.75">
      <c r="A1106" t="s">
        <v>1116</v>
      </c>
    </row>
    <row r="1107" ht="12.75">
      <c r="A1107" t="s">
        <v>1117</v>
      </c>
    </row>
    <row r="1108" ht="12.75">
      <c r="A1108" t="s">
        <v>1121</v>
      </c>
    </row>
    <row r="1109" ht="12.75">
      <c r="A1109" t="s">
        <v>1122</v>
      </c>
    </row>
    <row r="1110" ht="12.75">
      <c r="A1110" t="s">
        <v>1123</v>
      </c>
    </row>
    <row r="1111" ht="12.75">
      <c r="A1111" t="s">
        <v>1124</v>
      </c>
    </row>
    <row r="1112" ht="12.75">
      <c r="A1112" t="s">
        <v>1125</v>
      </c>
    </row>
    <row r="1113" ht="12.75">
      <c r="A1113" t="s">
        <v>1126</v>
      </c>
    </row>
    <row r="1114" ht="12.75">
      <c r="A1114" t="s">
        <v>1127</v>
      </c>
    </row>
    <row r="1115" ht="12.75">
      <c r="A1115" t="s">
        <v>1128</v>
      </c>
    </row>
    <row r="1116" ht="12.75">
      <c r="A1116" t="s">
        <v>1129</v>
      </c>
    </row>
    <row r="1117" ht="12.75">
      <c r="A1117" t="s">
        <v>1130</v>
      </c>
    </row>
    <row r="1118" ht="12.75">
      <c r="A1118" t="s">
        <v>1131</v>
      </c>
    </row>
    <row r="1119" ht="12.75">
      <c r="A1119" t="s">
        <v>1132</v>
      </c>
    </row>
    <row r="1120" ht="12.75">
      <c r="A1120" t="s">
        <v>1133</v>
      </c>
    </row>
    <row r="1121" ht="12.75">
      <c r="A1121" t="s">
        <v>1134</v>
      </c>
    </row>
    <row r="1122" ht="12.75">
      <c r="A1122" t="s">
        <v>1135</v>
      </c>
    </row>
    <row r="1123" ht="12.75">
      <c r="A1123" t="s">
        <v>1136</v>
      </c>
    </row>
    <row r="1124" ht="12.75">
      <c r="A1124" t="s">
        <v>1137</v>
      </c>
    </row>
    <row r="1125" ht="12.75">
      <c r="A1125" t="s">
        <v>1139</v>
      </c>
    </row>
    <row r="1126" ht="12.75">
      <c r="A1126" t="s">
        <v>1140</v>
      </c>
    </row>
    <row r="1127" ht="12.75">
      <c r="A1127" t="s">
        <v>1141</v>
      </c>
    </row>
    <row r="1128" ht="12.75">
      <c r="A1128" t="s">
        <v>1142</v>
      </c>
    </row>
    <row r="1129" ht="12.75">
      <c r="A1129" t="s">
        <v>1143</v>
      </c>
    </row>
    <row r="1130" ht="12.75">
      <c r="A1130" t="s">
        <v>1144</v>
      </c>
    </row>
    <row r="1131" ht="12.75">
      <c r="A1131" t="s">
        <v>1145</v>
      </c>
    </row>
    <row r="1132" ht="12.75">
      <c r="A1132" t="s">
        <v>1146</v>
      </c>
    </row>
    <row r="1133" ht="12.75">
      <c r="A1133" t="s">
        <v>1147</v>
      </c>
    </row>
    <row r="1134" ht="12.75">
      <c r="A1134" t="s">
        <v>1149</v>
      </c>
    </row>
    <row r="1135" ht="12.75">
      <c r="A1135" t="s">
        <v>1150</v>
      </c>
    </row>
    <row r="1136" ht="12.75">
      <c r="A1136" t="s">
        <v>1151</v>
      </c>
    </row>
    <row r="1137" ht="12.75">
      <c r="A1137" t="s">
        <v>1152</v>
      </c>
    </row>
    <row r="1138" ht="12.75">
      <c r="A1138" t="s">
        <v>1153</v>
      </c>
    </row>
    <row r="1139" ht="12.75">
      <c r="A1139" t="s">
        <v>1155</v>
      </c>
    </row>
    <row r="1140" ht="12.75">
      <c r="A1140" t="s">
        <v>1157</v>
      </c>
    </row>
    <row r="1141" ht="12.75">
      <c r="A1141" t="s">
        <v>1158</v>
      </c>
    </row>
    <row r="1142" ht="12.75">
      <c r="A1142" t="s">
        <v>1159</v>
      </c>
    </row>
    <row r="1143" ht="12.75">
      <c r="A1143" t="s">
        <v>1162</v>
      </c>
    </row>
    <row r="1144" ht="12.75">
      <c r="A1144" t="s">
        <v>1163</v>
      </c>
    </row>
    <row r="1145" ht="12.75">
      <c r="A1145" t="s">
        <v>1164</v>
      </c>
    </row>
    <row r="1146" ht="12.75">
      <c r="A1146" t="s">
        <v>1165</v>
      </c>
    </row>
    <row r="1147" ht="12.75">
      <c r="A1147" t="s">
        <v>1166</v>
      </c>
    </row>
    <row r="1148" ht="12.75">
      <c r="A1148" t="s">
        <v>1167</v>
      </c>
    </row>
    <row r="1149" ht="12.75">
      <c r="A1149" t="s">
        <v>1168</v>
      </c>
    </row>
    <row r="1150" ht="12.75">
      <c r="A1150" t="s">
        <v>1169</v>
      </c>
    </row>
    <row r="1151" ht="12.75">
      <c r="A1151" t="s">
        <v>1170</v>
      </c>
    </row>
    <row r="1152" ht="12.75">
      <c r="A1152" t="s">
        <v>1171</v>
      </c>
    </row>
    <row r="1153" ht="12.75">
      <c r="A1153" t="s">
        <v>1172</v>
      </c>
    </row>
    <row r="1154" ht="12.75">
      <c r="A1154" t="s">
        <v>1173</v>
      </c>
    </row>
    <row r="1155" ht="12.75">
      <c r="A1155" t="s">
        <v>1174</v>
      </c>
    </row>
    <row r="1156" ht="12.75">
      <c r="A1156" t="s">
        <v>1175</v>
      </c>
    </row>
    <row r="1157" ht="12.75">
      <c r="A1157" t="s">
        <v>1176</v>
      </c>
    </row>
    <row r="1158" ht="12.75">
      <c r="A1158" t="s">
        <v>1177</v>
      </c>
    </row>
    <row r="1159" ht="12.75">
      <c r="A1159" t="s">
        <v>1178</v>
      </c>
    </row>
    <row r="1160" ht="12.75">
      <c r="A1160" t="s">
        <v>1179</v>
      </c>
    </row>
    <row r="1161" ht="12.75">
      <c r="A1161" t="s">
        <v>1180</v>
      </c>
    </row>
    <row r="1162" ht="12.75">
      <c r="A1162" t="s">
        <v>1181</v>
      </c>
    </row>
    <row r="1163" ht="12.75">
      <c r="A1163" t="s">
        <v>1182</v>
      </c>
    </row>
    <row r="1164" ht="12.75">
      <c r="A1164" t="s">
        <v>1183</v>
      </c>
    </row>
    <row r="1165" ht="12.75">
      <c r="A1165" t="s">
        <v>1184</v>
      </c>
    </row>
    <row r="1166" ht="12.75">
      <c r="A1166" t="s">
        <v>1185</v>
      </c>
    </row>
    <row r="1167" ht="12.75">
      <c r="A1167" t="s">
        <v>1186</v>
      </c>
    </row>
    <row r="1168" ht="12.75">
      <c r="A1168" t="s">
        <v>1187</v>
      </c>
    </row>
    <row r="1169" ht="12.75">
      <c r="A1169" t="s">
        <v>1188</v>
      </c>
    </row>
    <row r="1170" ht="12.75">
      <c r="A1170" t="s">
        <v>1189</v>
      </c>
    </row>
    <row r="1171" ht="12.75">
      <c r="A1171" t="s">
        <v>1191</v>
      </c>
    </row>
    <row r="1172" ht="12.75">
      <c r="A1172" t="s">
        <v>1192</v>
      </c>
    </row>
    <row r="1173" ht="12.75">
      <c r="A1173" t="s">
        <v>1193</v>
      </c>
    </row>
    <row r="1174" ht="12.75">
      <c r="A1174" t="s">
        <v>1196</v>
      </c>
    </row>
    <row r="1175" ht="12.75">
      <c r="A1175" t="s">
        <v>1197</v>
      </c>
    </row>
    <row r="1176" ht="12.75">
      <c r="A1176" t="s">
        <v>1198</v>
      </c>
    </row>
    <row r="1177" ht="12.75">
      <c r="A1177" t="s">
        <v>1200</v>
      </c>
    </row>
    <row r="1178" ht="12.75">
      <c r="A1178" t="s">
        <v>1199</v>
      </c>
    </row>
    <row r="1179" ht="12.75">
      <c r="A1179" t="s">
        <v>1201</v>
      </c>
    </row>
    <row r="1180" ht="12.75">
      <c r="A1180" t="s">
        <v>1202</v>
      </c>
    </row>
    <row r="1181" ht="12.75">
      <c r="A1181" t="s">
        <v>1203</v>
      </c>
    </row>
    <row r="1182" ht="12.75">
      <c r="A1182" t="s">
        <v>1204</v>
      </c>
    </row>
    <row r="1183" ht="12.75">
      <c r="A1183" t="s">
        <v>1205</v>
      </c>
    </row>
    <row r="1184" ht="12.75">
      <c r="A1184" t="s">
        <v>1206</v>
      </c>
    </row>
    <row r="1185" ht="12.75">
      <c r="A1185" t="s">
        <v>1207</v>
      </c>
    </row>
    <row r="1186" ht="12.75">
      <c r="A1186" t="s">
        <v>1211</v>
      </c>
    </row>
    <row r="1187" ht="12.75">
      <c r="A1187" t="s">
        <v>1212</v>
      </c>
    </row>
    <row r="1188" ht="12.75">
      <c r="A1188" t="s">
        <v>1213</v>
      </c>
    </row>
    <row r="1189" ht="12.75">
      <c r="A1189" t="s">
        <v>1214</v>
      </c>
    </row>
    <row r="1190" ht="12.75">
      <c r="A1190" t="s">
        <v>1215</v>
      </c>
    </row>
    <row r="1191" ht="12.75">
      <c r="A1191" t="s">
        <v>1216</v>
      </c>
    </row>
    <row r="1192" ht="12.75">
      <c r="A1192" t="s">
        <v>1217</v>
      </c>
    </row>
    <row r="1193" ht="12.75">
      <c r="A1193" t="s">
        <v>1218</v>
      </c>
    </row>
    <row r="1194" ht="12.75">
      <c r="A1194" t="s">
        <v>1219</v>
      </c>
    </row>
    <row r="1195" ht="12.75">
      <c r="A1195" t="s">
        <v>1220</v>
      </c>
    </row>
    <row r="1196" ht="12.75">
      <c r="A1196" t="s">
        <v>1221</v>
      </c>
    </row>
    <row r="1197" ht="12.75">
      <c r="A1197" t="s">
        <v>1222</v>
      </c>
    </row>
    <row r="1198" ht="12.75">
      <c r="A1198" t="s">
        <v>1223</v>
      </c>
    </row>
    <row r="1199" ht="12.75">
      <c r="A1199" t="s">
        <v>1224</v>
      </c>
    </row>
    <row r="1200" ht="12.75">
      <c r="A1200" t="s">
        <v>1700</v>
      </c>
    </row>
    <row r="1201" ht="12.75">
      <c r="A1201" t="s">
        <v>1701</v>
      </c>
    </row>
    <row r="1202" ht="12.75">
      <c r="A1202" t="s">
        <v>1702</v>
      </c>
    </row>
    <row r="1203" ht="12.75">
      <c r="A1203" t="s">
        <v>1703</v>
      </c>
    </row>
    <row r="1204" ht="12.75">
      <c r="A1204" t="s">
        <v>1704</v>
      </c>
    </row>
    <row r="1205" ht="12.75">
      <c r="A1205" t="s">
        <v>1705</v>
      </c>
    </row>
    <row r="1206" ht="12.75">
      <c r="A1206" t="s">
        <v>1706</v>
      </c>
    </row>
    <row r="1207" ht="12.75">
      <c r="A1207" t="s">
        <v>1707</v>
      </c>
    </row>
    <row r="1208" ht="12.75">
      <c r="A1208" t="s">
        <v>1708</v>
      </c>
    </row>
    <row r="1209" ht="12.75">
      <c r="A1209" t="s">
        <v>1709</v>
      </c>
    </row>
    <row r="1210" ht="12.75">
      <c r="A1210" t="s">
        <v>1710</v>
      </c>
    </row>
    <row r="1211" ht="12.75">
      <c r="A1211" t="s">
        <v>1711</v>
      </c>
    </row>
    <row r="1212" ht="12.75">
      <c r="A1212" t="s">
        <v>1712</v>
      </c>
    </row>
    <row r="1213" ht="12.75">
      <c r="A1213" t="s">
        <v>1714</v>
      </c>
    </row>
    <row r="1214" ht="12.75">
      <c r="A1214" t="s">
        <v>1715</v>
      </c>
    </row>
    <row r="1215" ht="12.75">
      <c r="A1215" t="s">
        <v>1716</v>
      </c>
    </row>
    <row r="1216" ht="12.75">
      <c r="A1216" t="s">
        <v>1717</v>
      </c>
    </row>
    <row r="1217" ht="12.75">
      <c r="A1217" t="s">
        <v>1718</v>
      </c>
    </row>
    <row r="1218" ht="12.75">
      <c r="A1218" t="s">
        <v>1719</v>
      </c>
    </row>
    <row r="1219" ht="12.75">
      <c r="A1219" t="s">
        <v>1720</v>
      </c>
    </row>
    <row r="1220" ht="12.75">
      <c r="A1220" t="s">
        <v>1721</v>
      </c>
    </row>
    <row r="1221" ht="12.75">
      <c r="A1221" t="s">
        <v>1722</v>
      </c>
    </row>
    <row r="1222" ht="12.75">
      <c r="A1222" t="s">
        <v>1723</v>
      </c>
    </row>
    <row r="1223" ht="12.75">
      <c r="A1223" t="s">
        <v>1724</v>
      </c>
    </row>
    <row r="1224" ht="12.75">
      <c r="A1224" t="s">
        <v>1725</v>
      </c>
    </row>
    <row r="1225" ht="12.75">
      <c r="A1225" t="s">
        <v>1726</v>
      </c>
    </row>
    <row r="1226" ht="12.75">
      <c r="A1226" t="s">
        <v>1727</v>
      </c>
    </row>
    <row r="1227" ht="12.75">
      <c r="A1227" t="s">
        <v>1728</v>
      </c>
    </row>
    <row r="1228" ht="12.75">
      <c r="A1228" t="s">
        <v>1729</v>
      </c>
    </row>
    <row r="1229" ht="12.75">
      <c r="A1229" t="s">
        <v>1731</v>
      </c>
    </row>
    <row r="1230" ht="12.75">
      <c r="A1230" t="s">
        <v>1732</v>
      </c>
    </row>
    <row r="1231" ht="12.75">
      <c r="A1231" t="s">
        <v>1733</v>
      </c>
    </row>
    <row r="1232" ht="12.75">
      <c r="A1232" t="s">
        <v>1734</v>
      </c>
    </row>
    <row r="1233" ht="12.75">
      <c r="A1233" t="s">
        <v>1735</v>
      </c>
    </row>
    <row r="1234" ht="12.75">
      <c r="A1234" t="s">
        <v>1736</v>
      </c>
    </row>
    <row r="1235" ht="12.75">
      <c r="A1235" t="s">
        <v>1737</v>
      </c>
    </row>
    <row r="1236" ht="12.75">
      <c r="A1236" t="s">
        <v>1738</v>
      </c>
    </row>
    <row r="1237" ht="12.75">
      <c r="A1237" t="s">
        <v>1739</v>
      </c>
    </row>
    <row r="1238" ht="12.75">
      <c r="A1238" t="s">
        <v>1741</v>
      </c>
    </row>
    <row r="1239" ht="12.75">
      <c r="A1239" t="s">
        <v>1742</v>
      </c>
    </row>
    <row r="1240" ht="12.75">
      <c r="A1240" t="s">
        <v>1743</v>
      </c>
    </row>
    <row r="1241" ht="12.75">
      <c r="A1241" t="s">
        <v>1744</v>
      </c>
    </row>
    <row r="1242" ht="12.75">
      <c r="A1242" t="s">
        <v>1745</v>
      </c>
    </row>
    <row r="1243" ht="12.75">
      <c r="A1243" t="s">
        <v>1746</v>
      </c>
    </row>
    <row r="1244" ht="12.75">
      <c r="A1244" t="s">
        <v>1747</v>
      </c>
    </row>
    <row r="1245" ht="12.75">
      <c r="A1245" t="s">
        <v>1748</v>
      </c>
    </row>
    <row r="1246" ht="12.75">
      <c r="A1246" t="s">
        <v>1749</v>
      </c>
    </row>
    <row r="1247" ht="12.75">
      <c r="A1247" t="s">
        <v>1750</v>
      </c>
    </row>
    <row r="1248" ht="12.75">
      <c r="A1248" t="s">
        <v>1751</v>
      </c>
    </row>
    <row r="1249" ht="12.75">
      <c r="A1249" t="s">
        <v>1752</v>
      </c>
    </row>
    <row r="1250" ht="12.75">
      <c r="A1250" t="s">
        <v>1753</v>
      </c>
    </row>
    <row r="1251" ht="12.75">
      <c r="A1251" t="s">
        <v>1754</v>
      </c>
    </row>
    <row r="1252" ht="12.75">
      <c r="A1252" t="s">
        <v>1755</v>
      </c>
    </row>
    <row r="1253" ht="12.75">
      <c r="A1253" t="s">
        <v>1756</v>
      </c>
    </row>
    <row r="1254" ht="12.75">
      <c r="A1254" t="s">
        <v>1757</v>
      </c>
    </row>
    <row r="1255" ht="12.75">
      <c r="A1255" t="s">
        <v>1759</v>
      </c>
    </row>
    <row r="1256" ht="12.75">
      <c r="A1256" t="s">
        <v>1760</v>
      </c>
    </row>
    <row r="1257" ht="12.75">
      <c r="A1257" t="s">
        <v>1761</v>
      </c>
    </row>
    <row r="1258" ht="12.75">
      <c r="A1258" t="s">
        <v>1762</v>
      </c>
    </row>
    <row r="1259" ht="12.75">
      <c r="A1259" t="s">
        <v>1763</v>
      </c>
    </row>
    <row r="1260" ht="12.75">
      <c r="A1260" t="s">
        <v>1764</v>
      </c>
    </row>
    <row r="1261" ht="12.75">
      <c r="A1261" t="s">
        <v>1765</v>
      </c>
    </row>
    <row r="1262" ht="12.75">
      <c r="A1262" t="s">
        <v>1766</v>
      </c>
    </row>
    <row r="1263" ht="12.75">
      <c r="A1263" t="s">
        <v>1767</v>
      </c>
    </row>
    <row r="1264" ht="12.75">
      <c r="A1264" t="s">
        <v>24</v>
      </c>
    </row>
    <row r="1265" ht="12.75">
      <c r="A1265" t="s">
        <v>1771</v>
      </c>
    </row>
    <row r="1266" ht="12.75">
      <c r="A1266" t="s">
        <v>1772</v>
      </c>
    </row>
    <row r="1267" ht="12.75">
      <c r="A1267" t="s">
        <v>1773</v>
      </c>
    </row>
    <row r="1268" ht="12.75">
      <c r="A1268" t="s">
        <v>1774</v>
      </c>
    </row>
    <row r="1269" ht="12.75">
      <c r="A1269" t="s">
        <v>1775</v>
      </c>
    </row>
    <row r="1270" ht="12.75">
      <c r="A1270" t="s">
        <v>1776</v>
      </c>
    </row>
  </sheetData>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826"/>
  <sheetViews>
    <sheetView workbookViewId="0" topLeftCell="A1">
      <selection activeCell="C1" sqref="C1:T1"/>
    </sheetView>
  </sheetViews>
  <sheetFormatPr defaultColWidth="9.00390625" defaultRowHeight="12.75"/>
  <sheetData>
    <row r="1" spans="1:20" ht="12.75">
      <c r="A1" t="s">
        <v>31</v>
      </c>
      <c r="B1" t="s">
        <v>32</v>
      </c>
      <c r="C1" t="s">
        <v>33</v>
      </c>
      <c r="D1" t="s">
        <v>34</v>
      </c>
      <c r="E1" t="s">
        <v>35</v>
      </c>
      <c r="F1" t="s">
        <v>36</v>
      </c>
      <c r="G1" t="s">
        <v>37</v>
      </c>
      <c r="H1" t="s">
        <v>38</v>
      </c>
      <c r="I1" t="s">
        <v>39</v>
      </c>
      <c r="J1" t="s">
        <v>40</v>
      </c>
      <c r="K1" t="s">
        <v>41</v>
      </c>
      <c r="L1" t="s">
        <v>42</v>
      </c>
      <c r="M1" t="s">
        <v>43</v>
      </c>
      <c r="N1" t="s">
        <v>44</v>
      </c>
      <c r="O1" t="s">
        <v>45</v>
      </c>
      <c r="P1" t="s">
        <v>46</v>
      </c>
      <c r="Q1" t="s">
        <v>47</v>
      </c>
      <c r="R1" t="s">
        <v>48</v>
      </c>
      <c r="S1" t="s">
        <v>49</v>
      </c>
      <c r="T1" t="s">
        <v>50</v>
      </c>
    </row>
    <row r="2" spans="1:20" ht="12.75">
      <c r="A2">
        <v>102</v>
      </c>
      <c r="B2" t="s">
        <v>57</v>
      </c>
      <c r="C2">
        <v>-0.0246</v>
      </c>
      <c r="D2">
        <v>-0.0386</v>
      </c>
      <c r="E2">
        <v>-0.1115</v>
      </c>
      <c r="F2">
        <v>0.0191</v>
      </c>
      <c r="G2">
        <v>-0.0068</v>
      </c>
      <c r="H2">
        <v>-0.04</v>
      </c>
      <c r="I2">
        <v>0.0144</v>
      </c>
      <c r="J2">
        <v>0.1752</v>
      </c>
      <c r="K2">
        <v>0.0088</v>
      </c>
      <c r="L2">
        <v>0</v>
      </c>
      <c r="M2">
        <v>0.0809</v>
      </c>
      <c r="N2">
        <v>-0.0027</v>
      </c>
      <c r="O2">
        <v>-0.0113</v>
      </c>
      <c r="P2">
        <v>0.0028</v>
      </c>
      <c r="Q2">
        <v>0.0151</v>
      </c>
      <c r="R2">
        <v>0.1244</v>
      </c>
      <c r="S2">
        <v>0.0151</v>
      </c>
      <c r="T2">
        <v>0.0295</v>
      </c>
    </row>
    <row r="3" spans="1:20" ht="12.75">
      <c r="A3">
        <v>103</v>
      </c>
      <c r="B3" t="s">
        <v>58</v>
      </c>
      <c r="C3">
        <v>-0.0162</v>
      </c>
      <c r="D3">
        <v>-0.0249</v>
      </c>
      <c r="E3">
        <v>-0.0616</v>
      </c>
      <c r="F3">
        <v>-0.0028</v>
      </c>
      <c r="G3">
        <v>-0.0248</v>
      </c>
      <c r="H3">
        <v>-0.0219</v>
      </c>
      <c r="I3">
        <v>0.0218</v>
      </c>
      <c r="J3">
        <v>0.0616</v>
      </c>
      <c r="K3">
        <v>-0.0083</v>
      </c>
      <c r="L3">
        <v>0</v>
      </c>
      <c r="M3">
        <v>-0.0148</v>
      </c>
      <c r="N3">
        <v>-0.0031</v>
      </c>
      <c r="O3">
        <v>-0.0053</v>
      </c>
      <c r="P3">
        <v>-0.0033</v>
      </c>
      <c r="Q3">
        <v>-0.0111</v>
      </c>
      <c r="R3">
        <v>0.012</v>
      </c>
      <c r="S3">
        <v>0.0098</v>
      </c>
      <c r="T3">
        <v>0.0132</v>
      </c>
    </row>
    <row r="4" spans="1:20" ht="12.75">
      <c r="A4">
        <v>104</v>
      </c>
      <c r="B4" t="s">
        <v>59</v>
      </c>
      <c r="C4">
        <v>-0.0235</v>
      </c>
      <c r="D4">
        <v>-0.0337</v>
      </c>
      <c r="E4">
        <v>-0.0778</v>
      </c>
      <c r="F4">
        <v>0.0024</v>
      </c>
      <c r="G4">
        <v>-0.0208</v>
      </c>
      <c r="H4">
        <v>-0.033</v>
      </c>
      <c r="I4">
        <v>0.0003</v>
      </c>
      <c r="J4">
        <v>0.0778</v>
      </c>
      <c r="K4">
        <v>-0.0041</v>
      </c>
      <c r="L4">
        <v>0</v>
      </c>
      <c r="M4">
        <v>0.0236</v>
      </c>
      <c r="N4">
        <v>-0.0059</v>
      </c>
      <c r="O4">
        <v>0.0005</v>
      </c>
      <c r="P4">
        <v>-0.0009</v>
      </c>
      <c r="Q4">
        <v>-0.0114</v>
      </c>
      <c r="R4">
        <v>0.0085</v>
      </c>
      <c r="S4">
        <v>0.0075</v>
      </c>
      <c r="T4">
        <v>0.01</v>
      </c>
    </row>
    <row r="5" spans="1:20" ht="12.75">
      <c r="A5">
        <v>105</v>
      </c>
      <c r="B5" t="s">
        <v>60</v>
      </c>
      <c r="C5">
        <v>-0.1227</v>
      </c>
      <c r="D5">
        <v>-0.0465</v>
      </c>
      <c r="E5">
        <v>-0.1848</v>
      </c>
      <c r="F5">
        <v>0.0505</v>
      </c>
      <c r="G5">
        <v>-0.0516</v>
      </c>
      <c r="H5">
        <v>-0.2349</v>
      </c>
      <c r="I5">
        <v>-0.1604</v>
      </c>
      <c r="J5">
        <v>0.1848</v>
      </c>
      <c r="K5">
        <v>-0.0441</v>
      </c>
      <c r="L5">
        <v>0</v>
      </c>
      <c r="M5">
        <v>-0.011</v>
      </c>
      <c r="N5">
        <v>-0.0294</v>
      </c>
      <c r="O5">
        <v>-0.0455</v>
      </c>
      <c r="P5">
        <v>0.0081</v>
      </c>
      <c r="Q5">
        <v>0.0243</v>
      </c>
      <c r="R5">
        <v>0.1438</v>
      </c>
      <c r="S5">
        <v>-0.0683</v>
      </c>
      <c r="T5">
        <v>-0.0158</v>
      </c>
    </row>
    <row r="6" spans="1:20" ht="12.75">
      <c r="A6">
        <v>106</v>
      </c>
      <c r="B6" t="s">
        <v>61</v>
      </c>
      <c r="C6">
        <v>-0.1443</v>
      </c>
      <c r="D6">
        <v>-0.0353</v>
      </c>
      <c r="E6">
        <v>-0.1863</v>
      </c>
      <c r="F6">
        <v>-0.0147</v>
      </c>
      <c r="G6">
        <v>-0.0686</v>
      </c>
      <c r="H6">
        <v>-0.299</v>
      </c>
      <c r="I6">
        <v>-0.2676</v>
      </c>
      <c r="J6">
        <v>0.1863</v>
      </c>
      <c r="K6">
        <v>-0.0753</v>
      </c>
      <c r="L6">
        <v>0</v>
      </c>
      <c r="M6">
        <v>-0.0207</v>
      </c>
      <c r="N6">
        <v>-0.0225</v>
      </c>
      <c r="O6">
        <v>-0.0377</v>
      </c>
      <c r="P6">
        <v>0.0029</v>
      </c>
      <c r="Q6">
        <v>0.0227</v>
      </c>
      <c r="R6">
        <v>0.1168</v>
      </c>
      <c r="S6">
        <v>-0.0519</v>
      </c>
      <c r="T6">
        <v>-0.0557</v>
      </c>
    </row>
    <row r="7" spans="1:20" ht="12.75">
      <c r="A7">
        <v>107</v>
      </c>
      <c r="B7" t="s">
        <v>62</v>
      </c>
      <c r="C7">
        <v>-0.075</v>
      </c>
      <c r="D7">
        <v>-0.1155</v>
      </c>
      <c r="E7">
        <v>-0.2193</v>
      </c>
      <c r="F7">
        <v>-0.0411</v>
      </c>
      <c r="G7">
        <v>-0.0927</v>
      </c>
      <c r="H7">
        <v>-0.1486</v>
      </c>
      <c r="I7">
        <v>-0.1685</v>
      </c>
      <c r="J7">
        <v>0.2193</v>
      </c>
      <c r="K7">
        <v>-0.0003</v>
      </c>
      <c r="L7">
        <v>0</v>
      </c>
      <c r="M7">
        <v>0.1002</v>
      </c>
      <c r="N7">
        <v>-0.0062</v>
      </c>
      <c r="O7">
        <v>-0.0223</v>
      </c>
      <c r="P7">
        <v>0.0358</v>
      </c>
      <c r="Q7">
        <v>0.0102</v>
      </c>
      <c r="R7">
        <v>0.409</v>
      </c>
      <c r="S7">
        <v>-0.2079</v>
      </c>
      <c r="T7">
        <v>0.072</v>
      </c>
    </row>
    <row r="8" spans="1:20" ht="12.75">
      <c r="A8">
        <v>110</v>
      </c>
      <c r="B8" t="s">
        <v>63</v>
      </c>
      <c r="C8">
        <v>-0.0773</v>
      </c>
      <c r="D8">
        <v>-0.1206</v>
      </c>
      <c r="E8">
        <v>-0.2574</v>
      </c>
      <c r="F8">
        <v>0.0309</v>
      </c>
      <c r="G8">
        <v>-0.1093</v>
      </c>
      <c r="H8">
        <v>-0.1317</v>
      </c>
      <c r="I8">
        <v>0.0382</v>
      </c>
      <c r="J8">
        <v>0.2574</v>
      </c>
      <c r="K8">
        <v>0.1316</v>
      </c>
      <c r="L8">
        <v>0</v>
      </c>
      <c r="M8">
        <v>0.0498</v>
      </c>
      <c r="N8">
        <v>-0.0083</v>
      </c>
      <c r="O8">
        <v>-0.0364</v>
      </c>
      <c r="P8">
        <v>0.0129</v>
      </c>
      <c r="Q8">
        <v>0.0305</v>
      </c>
      <c r="R8">
        <v>0.2314</v>
      </c>
      <c r="S8">
        <v>-0.4286</v>
      </c>
      <c r="T8">
        <v>0.0788</v>
      </c>
    </row>
    <row r="9" spans="1:20" ht="12.75">
      <c r="A9">
        <v>111</v>
      </c>
      <c r="B9" t="s">
        <v>64</v>
      </c>
      <c r="C9">
        <v>-0.0785</v>
      </c>
      <c r="D9">
        <v>-0.1223</v>
      </c>
      <c r="E9">
        <v>-0.2597</v>
      </c>
      <c r="F9">
        <v>0.0051</v>
      </c>
      <c r="G9">
        <v>-0.124</v>
      </c>
      <c r="H9">
        <v>-0.134</v>
      </c>
      <c r="I9">
        <v>0.0342</v>
      </c>
      <c r="J9">
        <v>0.2597</v>
      </c>
      <c r="K9">
        <v>0.1354</v>
      </c>
      <c r="L9">
        <v>0</v>
      </c>
      <c r="M9">
        <v>0.046</v>
      </c>
      <c r="N9">
        <v>-0.008</v>
      </c>
      <c r="O9">
        <v>-0.0353</v>
      </c>
      <c r="P9">
        <v>0.0137</v>
      </c>
      <c r="Q9">
        <v>0.0302</v>
      </c>
      <c r="R9">
        <v>0.2394</v>
      </c>
      <c r="S9">
        <v>-0.4619</v>
      </c>
      <c r="T9">
        <v>0.0811</v>
      </c>
    </row>
    <row r="10" spans="1:20" ht="12.75">
      <c r="A10">
        <v>130</v>
      </c>
      <c r="B10" t="s">
        <v>65</v>
      </c>
      <c r="C10">
        <v>-0.2103</v>
      </c>
      <c r="D10">
        <v>0.1541</v>
      </c>
      <c r="E10">
        <v>-0.2358</v>
      </c>
      <c r="F10">
        <v>0.0185</v>
      </c>
      <c r="G10">
        <v>-0.0856</v>
      </c>
      <c r="H10">
        <v>-0.3061</v>
      </c>
      <c r="I10">
        <v>-0.2216</v>
      </c>
      <c r="J10">
        <v>0.2358</v>
      </c>
      <c r="K10">
        <v>-0.0174</v>
      </c>
      <c r="L10">
        <v>0</v>
      </c>
      <c r="M10">
        <v>-0.0285</v>
      </c>
      <c r="N10">
        <v>-0.0093</v>
      </c>
      <c r="O10">
        <v>-0.0352</v>
      </c>
      <c r="P10">
        <v>-0.0044</v>
      </c>
      <c r="Q10">
        <v>0.0459</v>
      </c>
      <c r="R10">
        <v>0.0427</v>
      </c>
      <c r="S10">
        <v>-0.1465</v>
      </c>
      <c r="T10">
        <v>-0.0654</v>
      </c>
    </row>
    <row r="11" spans="1:20" ht="12.75">
      <c r="A11">
        <v>131</v>
      </c>
      <c r="B11" t="s">
        <v>66</v>
      </c>
      <c r="C11">
        <v>-0.1116</v>
      </c>
      <c r="D11">
        <v>-0.1661</v>
      </c>
      <c r="E11">
        <v>-0.2185</v>
      </c>
      <c r="F11">
        <v>-0.0595</v>
      </c>
      <c r="G11">
        <v>-0.1389</v>
      </c>
      <c r="H11">
        <v>-0.1697</v>
      </c>
      <c r="I11">
        <v>-0.2378</v>
      </c>
      <c r="J11">
        <v>0.2185</v>
      </c>
      <c r="K11">
        <v>-0.0097</v>
      </c>
      <c r="L11">
        <v>0</v>
      </c>
      <c r="M11">
        <v>-0.0467</v>
      </c>
      <c r="N11">
        <v>-0.0223</v>
      </c>
      <c r="O11">
        <v>-0.0513</v>
      </c>
      <c r="P11">
        <v>-0.0018</v>
      </c>
      <c r="Q11">
        <v>0.0414</v>
      </c>
      <c r="R11">
        <v>0.0541</v>
      </c>
      <c r="S11">
        <v>-0.2774</v>
      </c>
      <c r="T11">
        <v>0.0602</v>
      </c>
    </row>
    <row r="12" spans="1:20" ht="12.75">
      <c r="A12">
        <v>150</v>
      </c>
      <c r="B12" t="s">
        <v>67</v>
      </c>
      <c r="C12">
        <v>0.0344</v>
      </c>
      <c r="D12">
        <v>0.0632</v>
      </c>
      <c r="E12">
        <v>-0.0855</v>
      </c>
      <c r="F12">
        <v>-0.0162</v>
      </c>
      <c r="G12">
        <v>-0.0158</v>
      </c>
      <c r="H12">
        <v>-0.8632</v>
      </c>
      <c r="I12">
        <v>-0.0581</v>
      </c>
      <c r="J12">
        <v>0.0855</v>
      </c>
      <c r="K12">
        <v>-0.0213</v>
      </c>
      <c r="L12">
        <v>0</v>
      </c>
      <c r="M12">
        <v>-0.0201</v>
      </c>
      <c r="N12">
        <v>0.0018</v>
      </c>
      <c r="O12">
        <v>-0.0118</v>
      </c>
      <c r="P12">
        <v>-0.0396</v>
      </c>
      <c r="Q12">
        <v>-0.4101</v>
      </c>
      <c r="R12">
        <v>0.0565</v>
      </c>
      <c r="S12">
        <v>0.0013</v>
      </c>
      <c r="T12">
        <v>-0.04</v>
      </c>
    </row>
    <row r="13" spans="1:20" ht="12.75">
      <c r="A13">
        <v>151</v>
      </c>
      <c r="B13" t="s">
        <v>68</v>
      </c>
      <c r="C13">
        <v>0.0357</v>
      </c>
      <c r="D13">
        <v>0.077</v>
      </c>
      <c r="E13">
        <v>-0.093</v>
      </c>
      <c r="F13">
        <v>-0.0199</v>
      </c>
      <c r="G13">
        <v>-0.0187</v>
      </c>
      <c r="H13">
        <v>-0.861</v>
      </c>
      <c r="I13">
        <v>-0.0707</v>
      </c>
      <c r="J13">
        <v>0.093</v>
      </c>
      <c r="K13">
        <v>-0.0259</v>
      </c>
      <c r="L13">
        <v>0</v>
      </c>
      <c r="M13">
        <v>-0.026</v>
      </c>
      <c r="N13">
        <v>0.0022</v>
      </c>
      <c r="O13">
        <v>-0.0168</v>
      </c>
      <c r="P13">
        <v>-0.033</v>
      </c>
      <c r="Q13">
        <v>-0.3253</v>
      </c>
      <c r="R13">
        <v>0.0468</v>
      </c>
      <c r="S13">
        <v>0.0022</v>
      </c>
      <c r="T13">
        <v>-0.0486</v>
      </c>
    </row>
    <row r="14" spans="1:20" ht="12.75">
      <c r="A14">
        <v>290</v>
      </c>
      <c r="B14" t="s">
        <v>69</v>
      </c>
      <c r="C14">
        <v>-0.031</v>
      </c>
      <c r="D14">
        <v>-0.0464</v>
      </c>
      <c r="E14">
        <v>-0.1593</v>
      </c>
      <c r="F14">
        <v>0.1631</v>
      </c>
      <c r="G14">
        <v>0.0623</v>
      </c>
      <c r="H14">
        <v>-0.1144</v>
      </c>
      <c r="I14">
        <v>0.0364</v>
      </c>
      <c r="J14">
        <v>0.1593</v>
      </c>
      <c r="K14">
        <v>0.0541</v>
      </c>
      <c r="L14">
        <v>0</v>
      </c>
      <c r="M14">
        <v>0.1516</v>
      </c>
      <c r="N14">
        <v>-0.0059</v>
      </c>
      <c r="O14">
        <v>-0.0141</v>
      </c>
      <c r="P14">
        <v>0.0671</v>
      </c>
      <c r="Q14">
        <v>-0.0191</v>
      </c>
      <c r="R14">
        <v>0.7013</v>
      </c>
      <c r="S14">
        <v>-0.0251</v>
      </c>
      <c r="T14">
        <v>0.0287</v>
      </c>
    </row>
    <row r="15" spans="1:20" ht="12.75">
      <c r="A15">
        <v>291</v>
      </c>
      <c r="B15" t="s">
        <v>70</v>
      </c>
      <c r="C15">
        <v>-0.0216</v>
      </c>
      <c r="D15">
        <v>-0.031</v>
      </c>
      <c r="E15">
        <v>-0.1311</v>
      </c>
      <c r="F15">
        <v>0.0572</v>
      </c>
      <c r="G15">
        <v>0.0135</v>
      </c>
      <c r="H15">
        <v>-0.1075</v>
      </c>
      <c r="I15">
        <v>0.0223</v>
      </c>
      <c r="J15">
        <v>0.1311</v>
      </c>
      <c r="K15">
        <v>0.0291</v>
      </c>
      <c r="L15">
        <v>0</v>
      </c>
      <c r="M15">
        <v>0.2168</v>
      </c>
      <c r="N15">
        <v>-0.006</v>
      </c>
      <c r="O15">
        <v>-0.0112</v>
      </c>
      <c r="P15">
        <v>0.0746</v>
      </c>
      <c r="Q15">
        <v>-0.0279</v>
      </c>
      <c r="R15">
        <v>0.8319</v>
      </c>
      <c r="S15">
        <v>-0.0356</v>
      </c>
      <c r="T15">
        <v>0.0188</v>
      </c>
    </row>
    <row r="16" spans="1:20" ht="12.75">
      <c r="A16">
        <v>300</v>
      </c>
      <c r="B16" t="s">
        <v>71</v>
      </c>
      <c r="C16">
        <v>-0.0501</v>
      </c>
      <c r="D16">
        <v>0.0452</v>
      </c>
      <c r="E16">
        <v>-0.1448</v>
      </c>
      <c r="F16">
        <v>0.1057</v>
      </c>
      <c r="G16">
        <v>-0.0137</v>
      </c>
      <c r="H16">
        <v>-0.4551</v>
      </c>
      <c r="I16">
        <v>-0.0427</v>
      </c>
      <c r="J16">
        <v>0.1448</v>
      </c>
      <c r="K16">
        <v>-0.048</v>
      </c>
      <c r="L16">
        <v>0</v>
      </c>
      <c r="M16">
        <v>0.1192</v>
      </c>
      <c r="N16">
        <v>0.0036</v>
      </c>
      <c r="O16">
        <v>-0.0341</v>
      </c>
      <c r="P16">
        <v>0.0472</v>
      </c>
      <c r="Q16">
        <v>-0.1467</v>
      </c>
      <c r="R16">
        <v>0.0427</v>
      </c>
      <c r="S16">
        <v>0.0004</v>
      </c>
      <c r="T16">
        <v>-0.0298</v>
      </c>
    </row>
    <row r="17" spans="1:20" ht="12.75">
      <c r="A17">
        <v>301</v>
      </c>
      <c r="B17" t="s">
        <v>72</v>
      </c>
      <c r="C17">
        <v>-0.0496</v>
      </c>
      <c r="D17">
        <v>0.1264</v>
      </c>
      <c r="E17">
        <v>-0.1048</v>
      </c>
      <c r="F17">
        <v>-0.028</v>
      </c>
      <c r="G17">
        <v>-0.0278</v>
      </c>
      <c r="H17">
        <v>-0.7994</v>
      </c>
      <c r="I17">
        <v>-0.1164</v>
      </c>
      <c r="J17">
        <v>0.1048</v>
      </c>
      <c r="K17">
        <v>-0.0402</v>
      </c>
      <c r="L17">
        <v>0</v>
      </c>
      <c r="M17">
        <v>-0.0267</v>
      </c>
      <c r="N17">
        <v>0.0011</v>
      </c>
      <c r="O17">
        <v>-0.018</v>
      </c>
      <c r="P17">
        <v>0.0071</v>
      </c>
      <c r="Q17">
        <v>-0.2041</v>
      </c>
      <c r="R17">
        <v>0.0532</v>
      </c>
      <c r="S17">
        <v>0.0004</v>
      </c>
      <c r="T17">
        <v>-0.0799</v>
      </c>
    </row>
    <row r="18" spans="1:20" ht="12.75">
      <c r="A18">
        <v>320</v>
      </c>
      <c r="B18" t="s">
        <v>73</v>
      </c>
      <c r="C18">
        <v>-0.1555</v>
      </c>
      <c r="D18">
        <v>0.0738</v>
      </c>
      <c r="E18">
        <v>-0.2733</v>
      </c>
      <c r="F18">
        <v>-0.031</v>
      </c>
      <c r="G18">
        <v>0.0467</v>
      </c>
      <c r="H18">
        <v>-0.2358</v>
      </c>
      <c r="I18">
        <v>-0.0958</v>
      </c>
      <c r="J18">
        <v>0.2733</v>
      </c>
      <c r="K18">
        <v>0.0749</v>
      </c>
      <c r="L18">
        <v>0</v>
      </c>
      <c r="M18">
        <v>0.0233</v>
      </c>
      <c r="N18">
        <v>-0.0075</v>
      </c>
      <c r="O18">
        <v>-0.0355</v>
      </c>
      <c r="P18">
        <v>-0.0035</v>
      </c>
      <c r="Q18">
        <v>0.045</v>
      </c>
      <c r="R18">
        <v>0.0377</v>
      </c>
      <c r="S18">
        <v>-0.0352</v>
      </c>
      <c r="T18">
        <v>-0.0425</v>
      </c>
    </row>
    <row r="19" spans="1:20" ht="12.75">
      <c r="A19">
        <v>321</v>
      </c>
      <c r="B19" t="s">
        <v>74</v>
      </c>
      <c r="C19">
        <v>-0.1997</v>
      </c>
      <c r="D19">
        <v>-0.3011</v>
      </c>
      <c r="E19">
        <v>-0.2465</v>
      </c>
      <c r="F19">
        <v>-0.1239</v>
      </c>
      <c r="G19">
        <v>-0.1337</v>
      </c>
      <c r="H19">
        <v>-0.2944</v>
      </c>
      <c r="I19">
        <v>-0.6402</v>
      </c>
      <c r="J19">
        <v>0.2465</v>
      </c>
      <c r="K19">
        <v>-0.2099</v>
      </c>
      <c r="L19">
        <v>0</v>
      </c>
      <c r="M19">
        <v>-0.0574</v>
      </c>
      <c r="N19">
        <v>-0.0115</v>
      </c>
      <c r="O19">
        <v>-0.0357</v>
      </c>
      <c r="P19">
        <v>-0.0069</v>
      </c>
      <c r="Q19">
        <v>0.0482</v>
      </c>
      <c r="R19">
        <v>0.0431</v>
      </c>
      <c r="S19">
        <v>-0.0195</v>
      </c>
      <c r="T19">
        <v>-0.2269</v>
      </c>
    </row>
    <row r="20" spans="1:20" ht="12.75">
      <c r="A20">
        <v>350</v>
      </c>
      <c r="B20" t="s">
        <v>75</v>
      </c>
      <c r="C20">
        <v>-0.026</v>
      </c>
      <c r="D20">
        <v>-0.0408</v>
      </c>
      <c r="E20">
        <v>0.1137</v>
      </c>
      <c r="F20">
        <v>0.0296</v>
      </c>
      <c r="G20">
        <v>0.0053</v>
      </c>
      <c r="H20">
        <v>-0.0452</v>
      </c>
      <c r="I20">
        <v>0.0405</v>
      </c>
      <c r="J20">
        <v>-0.1137</v>
      </c>
      <c r="K20">
        <v>-0.0134</v>
      </c>
      <c r="L20">
        <v>0</v>
      </c>
      <c r="M20">
        <v>-0.0441</v>
      </c>
      <c r="N20">
        <v>-0.0661</v>
      </c>
      <c r="O20">
        <v>-0.1161</v>
      </c>
      <c r="P20">
        <v>-0.0046</v>
      </c>
      <c r="Q20">
        <v>0.0306</v>
      </c>
      <c r="R20">
        <v>0.0191</v>
      </c>
      <c r="S20">
        <v>0.0071</v>
      </c>
      <c r="T20">
        <v>0.0153</v>
      </c>
    </row>
    <row r="21" spans="1:20" ht="12.75">
      <c r="A21">
        <v>351</v>
      </c>
      <c r="B21" t="s">
        <v>76</v>
      </c>
      <c r="C21">
        <v>-0.0162</v>
      </c>
      <c r="D21">
        <v>-0.0208</v>
      </c>
      <c r="E21">
        <v>0.0348</v>
      </c>
      <c r="F21">
        <v>0.0251</v>
      </c>
      <c r="G21">
        <v>0.0016</v>
      </c>
      <c r="H21">
        <v>-0.0392</v>
      </c>
      <c r="I21">
        <v>0.0208</v>
      </c>
      <c r="J21">
        <v>-0.0348</v>
      </c>
      <c r="K21">
        <v>-0.0105</v>
      </c>
      <c r="L21">
        <v>0</v>
      </c>
      <c r="M21">
        <v>-0.0264</v>
      </c>
      <c r="N21">
        <v>-0.0644</v>
      </c>
      <c r="O21">
        <v>-0.2044</v>
      </c>
      <c r="P21">
        <v>-0.004</v>
      </c>
      <c r="Q21">
        <v>0.0057</v>
      </c>
      <c r="R21">
        <v>0.0145</v>
      </c>
      <c r="S21">
        <v>0.0031</v>
      </c>
      <c r="T21">
        <v>0.0056</v>
      </c>
    </row>
    <row r="22" spans="1:20" ht="12.75">
      <c r="A22">
        <v>357</v>
      </c>
      <c r="B22" t="s">
        <v>77</v>
      </c>
      <c r="C22">
        <v>-0.0109</v>
      </c>
      <c r="D22">
        <v>-0.0142</v>
      </c>
      <c r="E22">
        <v>0.045</v>
      </c>
      <c r="F22">
        <v>0.0142</v>
      </c>
      <c r="G22">
        <v>0.0004</v>
      </c>
      <c r="H22">
        <v>-0.0411</v>
      </c>
      <c r="I22">
        <v>0.0148</v>
      </c>
      <c r="J22">
        <v>-0.045</v>
      </c>
      <c r="K22">
        <v>-0.0109</v>
      </c>
      <c r="L22">
        <v>0</v>
      </c>
      <c r="M22">
        <v>-0.0327</v>
      </c>
      <c r="N22">
        <v>-0.0295</v>
      </c>
      <c r="O22">
        <v>0.0256</v>
      </c>
      <c r="P22">
        <v>-0.0073</v>
      </c>
      <c r="Q22">
        <v>0.0038</v>
      </c>
      <c r="R22">
        <v>0.0183</v>
      </c>
      <c r="S22">
        <v>0.0051</v>
      </c>
      <c r="T22">
        <v>0.003</v>
      </c>
    </row>
    <row r="23" spans="1:20" ht="12.75">
      <c r="A23">
        <v>360</v>
      </c>
      <c r="B23" t="s">
        <v>78</v>
      </c>
      <c r="C23">
        <v>-0.0008</v>
      </c>
      <c r="D23">
        <v>0.0038</v>
      </c>
      <c r="E23">
        <v>-0.001</v>
      </c>
      <c r="F23">
        <v>0.0041</v>
      </c>
      <c r="G23">
        <v>-0.0028</v>
      </c>
      <c r="H23">
        <v>-0.0397</v>
      </c>
      <c r="I23">
        <v>-0.0025</v>
      </c>
      <c r="J23">
        <v>0.001</v>
      </c>
      <c r="K23">
        <v>-0.0092</v>
      </c>
      <c r="L23">
        <v>0</v>
      </c>
      <c r="M23">
        <v>-0.0253</v>
      </c>
      <c r="N23">
        <v>-0.0043</v>
      </c>
      <c r="O23">
        <v>0.1505</v>
      </c>
      <c r="P23">
        <v>-0.0091</v>
      </c>
      <c r="Q23">
        <v>-0.0139</v>
      </c>
      <c r="R23">
        <v>0.0178</v>
      </c>
      <c r="S23">
        <v>0.0037</v>
      </c>
      <c r="T23">
        <v>-0.0053</v>
      </c>
    </row>
    <row r="24" spans="1:20" ht="12.75">
      <c r="A24">
        <v>361</v>
      </c>
      <c r="B24" t="s">
        <v>79</v>
      </c>
      <c r="C24">
        <v>-0.0018</v>
      </c>
      <c r="D24">
        <v>0.0022</v>
      </c>
      <c r="E24">
        <v>0.0039</v>
      </c>
      <c r="F24">
        <v>0.0059</v>
      </c>
      <c r="G24">
        <v>-0.0024</v>
      </c>
      <c r="H24">
        <v>-0.0581</v>
      </c>
      <c r="I24">
        <v>-0.001</v>
      </c>
      <c r="J24">
        <v>-0.0039</v>
      </c>
      <c r="K24">
        <v>-0.0094</v>
      </c>
      <c r="L24">
        <v>0</v>
      </c>
      <c r="M24">
        <v>-0.0254</v>
      </c>
      <c r="N24">
        <v>-0.0082</v>
      </c>
      <c r="O24">
        <v>0.1918</v>
      </c>
      <c r="P24">
        <v>-0.0091</v>
      </c>
      <c r="Q24">
        <v>-0.0203</v>
      </c>
      <c r="R24">
        <v>0.0182</v>
      </c>
      <c r="S24">
        <v>0.0036</v>
      </c>
      <c r="T24">
        <v>-0.0047</v>
      </c>
    </row>
    <row r="25" spans="1:20" ht="12.75">
      <c r="A25">
        <v>380</v>
      </c>
      <c r="B25" t="s">
        <v>80</v>
      </c>
      <c r="C25">
        <v>-0.0566</v>
      </c>
      <c r="D25">
        <v>0.1478</v>
      </c>
      <c r="E25">
        <v>-0.1136</v>
      </c>
      <c r="F25">
        <v>-0.0331</v>
      </c>
      <c r="G25">
        <v>-0.0321</v>
      </c>
      <c r="H25">
        <v>-0.7995</v>
      </c>
      <c r="I25">
        <v>-0.136</v>
      </c>
      <c r="J25">
        <v>0.1136</v>
      </c>
      <c r="K25">
        <v>-0.047</v>
      </c>
      <c r="L25">
        <v>0</v>
      </c>
      <c r="M25">
        <v>-0.033</v>
      </c>
      <c r="N25">
        <v>0.001</v>
      </c>
      <c r="O25">
        <v>-0.0219</v>
      </c>
      <c r="P25">
        <v>-0.0244</v>
      </c>
      <c r="Q25">
        <v>-0.0206</v>
      </c>
      <c r="R25">
        <v>0.0391</v>
      </c>
      <c r="S25">
        <v>0.0011</v>
      </c>
      <c r="T25">
        <v>-0.093</v>
      </c>
    </row>
    <row r="26" spans="1:20" ht="12.75">
      <c r="A26">
        <v>381</v>
      </c>
      <c r="B26" t="s">
        <v>81</v>
      </c>
      <c r="C26">
        <v>0.0057</v>
      </c>
      <c r="D26">
        <v>0.1118</v>
      </c>
      <c r="E26">
        <v>-0.1048</v>
      </c>
      <c r="F26">
        <v>-0.0269</v>
      </c>
      <c r="G26">
        <v>-0.0254</v>
      </c>
      <c r="H26">
        <v>-0.8325</v>
      </c>
      <c r="I26">
        <v>-0.1027</v>
      </c>
      <c r="J26">
        <v>0.1048</v>
      </c>
      <c r="K26">
        <v>-0.0365</v>
      </c>
      <c r="L26">
        <v>0</v>
      </c>
      <c r="M26">
        <v>-0.0314</v>
      </c>
      <c r="N26">
        <v>0.0019</v>
      </c>
      <c r="O26">
        <v>-0.0213</v>
      </c>
      <c r="P26">
        <v>-0.026</v>
      </c>
      <c r="Q26">
        <v>-0.0395</v>
      </c>
      <c r="R26">
        <v>0.0392</v>
      </c>
      <c r="S26">
        <v>0.0021</v>
      </c>
      <c r="T26">
        <v>-0.0702</v>
      </c>
    </row>
    <row r="27" spans="1:20" ht="12.75">
      <c r="A27">
        <v>460</v>
      </c>
      <c r="B27" t="s">
        <v>82</v>
      </c>
      <c r="C27">
        <v>0.0009</v>
      </c>
      <c r="D27">
        <v>0.0065</v>
      </c>
      <c r="E27">
        <v>-0.01</v>
      </c>
      <c r="F27">
        <v>0.0021</v>
      </c>
      <c r="G27">
        <v>-0.0034</v>
      </c>
      <c r="H27">
        <v>-0.035</v>
      </c>
      <c r="I27">
        <v>-0.0051</v>
      </c>
      <c r="J27">
        <v>0.01</v>
      </c>
      <c r="K27">
        <v>-0.0089</v>
      </c>
      <c r="L27">
        <v>0</v>
      </c>
      <c r="M27">
        <v>-0.0232</v>
      </c>
      <c r="N27">
        <v>-0.0025</v>
      </c>
      <c r="O27">
        <v>0.0656</v>
      </c>
      <c r="P27">
        <v>-0.0091</v>
      </c>
      <c r="Q27">
        <v>-0.0178</v>
      </c>
      <c r="R27">
        <v>0.0172</v>
      </c>
      <c r="S27">
        <v>0.0034</v>
      </c>
      <c r="T27">
        <v>-0.0065</v>
      </c>
    </row>
    <row r="28" spans="1:20" ht="12.75">
      <c r="A28">
        <v>461</v>
      </c>
      <c r="B28" t="s">
        <v>83</v>
      </c>
      <c r="C28">
        <v>-0.0024</v>
      </c>
      <c r="D28">
        <v>0.0014</v>
      </c>
      <c r="E28">
        <v>0.0068</v>
      </c>
      <c r="F28">
        <v>0.0059</v>
      </c>
      <c r="G28">
        <v>-0.0021</v>
      </c>
      <c r="H28">
        <v>-0.0379</v>
      </c>
      <c r="I28">
        <v>-0.0002</v>
      </c>
      <c r="J28">
        <v>-0.0068</v>
      </c>
      <c r="K28">
        <v>-0.0089</v>
      </c>
      <c r="L28">
        <v>0</v>
      </c>
      <c r="M28">
        <v>-0.0248</v>
      </c>
      <c r="N28">
        <v>-0.0054</v>
      </c>
      <c r="O28">
        <v>0.0841</v>
      </c>
      <c r="P28">
        <v>-0.0082</v>
      </c>
      <c r="Q28">
        <v>-0.0125</v>
      </c>
      <c r="R28">
        <v>0.0168</v>
      </c>
      <c r="S28">
        <v>0.0036</v>
      </c>
      <c r="T28">
        <v>-0.004</v>
      </c>
    </row>
    <row r="29" spans="1:20" ht="12.75">
      <c r="A29">
        <v>780</v>
      </c>
      <c r="B29" t="s">
        <v>84</v>
      </c>
      <c r="C29">
        <v>-0.0295</v>
      </c>
      <c r="D29">
        <v>-0.0449</v>
      </c>
      <c r="E29">
        <v>-0.169</v>
      </c>
      <c r="F29">
        <v>0.0358</v>
      </c>
      <c r="G29">
        <v>-0.0128</v>
      </c>
      <c r="H29">
        <v>-0.145</v>
      </c>
      <c r="I29">
        <v>0.0204</v>
      </c>
      <c r="J29">
        <v>0.169</v>
      </c>
      <c r="K29">
        <v>0.0479</v>
      </c>
      <c r="L29">
        <v>0</v>
      </c>
      <c r="M29">
        <v>0.226</v>
      </c>
      <c r="N29">
        <v>-0.0036</v>
      </c>
      <c r="O29">
        <v>-0.0151</v>
      </c>
      <c r="P29">
        <v>0.0993</v>
      </c>
      <c r="Q29">
        <v>-0.0347</v>
      </c>
      <c r="R29">
        <v>0.7321</v>
      </c>
      <c r="S29">
        <v>-0.1147</v>
      </c>
      <c r="T29">
        <v>0.0294</v>
      </c>
    </row>
    <row r="30" spans="1:20" ht="12.75">
      <c r="A30">
        <v>781</v>
      </c>
      <c r="B30" t="s">
        <v>85</v>
      </c>
      <c r="C30">
        <v>-0.0312</v>
      </c>
      <c r="D30">
        <v>-0.0474</v>
      </c>
      <c r="E30">
        <v>-0.1714</v>
      </c>
      <c r="F30">
        <v>0.0352</v>
      </c>
      <c r="G30">
        <v>-0.0151</v>
      </c>
      <c r="H30">
        <v>-0.1363</v>
      </c>
      <c r="I30">
        <v>0.0213</v>
      </c>
      <c r="J30">
        <v>0.1714</v>
      </c>
      <c r="K30">
        <v>0.0503</v>
      </c>
      <c r="L30">
        <v>0</v>
      </c>
      <c r="M30">
        <v>0.2252</v>
      </c>
      <c r="N30">
        <v>-0.0037</v>
      </c>
      <c r="O30">
        <v>-0.0154</v>
      </c>
      <c r="P30">
        <v>0.0883</v>
      </c>
      <c r="Q30">
        <v>-0.0283</v>
      </c>
      <c r="R30">
        <v>0.7317</v>
      </c>
      <c r="S30">
        <v>-0.1227</v>
      </c>
      <c r="T30">
        <v>0.0311</v>
      </c>
    </row>
    <row r="31" spans="1:20" ht="12.75">
      <c r="A31">
        <v>888</v>
      </c>
      <c r="B31" t="s">
        <v>53</v>
      </c>
      <c r="C31">
        <v>0.0009</v>
      </c>
      <c r="D31">
        <v>0.0064</v>
      </c>
      <c r="E31">
        <v>0.0542</v>
      </c>
      <c r="F31">
        <v>0.0406</v>
      </c>
      <c r="G31">
        <v>0.0007</v>
      </c>
      <c r="H31">
        <v>-0.0315</v>
      </c>
      <c r="I31">
        <v>0.0507</v>
      </c>
      <c r="J31">
        <v>0.009</v>
      </c>
      <c r="K31">
        <v>-0.0085</v>
      </c>
      <c r="L31">
        <v>0</v>
      </c>
      <c r="M31">
        <v>-0.025</v>
      </c>
      <c r="N31">
        <v>-0.0023</v>
      </c>
      <c r="O31">
        <v>0.0678</v>
      </c>
      <c r="P31">
        <v>-0.0037</v>
      </c>
      <c r="Q31">
        <v>0.0265</v>
      </c>
      <c r="R31">
        <v>0.0192</v>
      </c>
      <c r="S31">
        <v>0.0073</v>
      </c>
      <c r="T31">
        <v>0.0156</v>
      </c>
    </row>
    <row r="32" spans="1:20" ht="12.75">
      <c r="A32">
        <v>889</v>
      </c>
      <c r="B32" t="s">
        <v>54</v>
      </c>
      <c r="C32">
        <v>0.0009</v>
      </c>
      <c r="D32">
        <v>0.0064</v>
      </c>
      <c r="E32">
        <v>0.0542</v>
      </c>
      <c r="F32">
        <v>0.0406</v>
      </c>
      <c r="G32">
        <v>0.0007</v>
      </c>
      <c r="H32">
        <v>-0.0374</v>
      </c>
      <c r="I32">
        <v>0.0507</v>
      </c>
      <c r="J32">
        <v>0.009</v>
      </c>
      <c r="K32">
        <v>-0.0092</v>
      </c>
      <c r="L32">
        <v>0</v>
      </c>
      <c r="M32">
        <v>-0.025</v>
      </c>
      <c r="N32">
        <v>-0.0023</v>
      </c>
      <c r="O32">
        <v>0.0678</v>
      </c>
      <c r="P32">
        <v>-0.0037</v>
      </c>
      <c r="Q32">
        <v>0.0265</v>
      </c>
      <c r="R32">
        <v>0.0192</v>
      </c>
      <c r="S32">
        <v>0.0073</v>
      </c>
      <c r="T32">
        <v>0.0156</v>
      </c>
    </row>
    <row r="33" spans="1:20" ht="12.75">
      <c r="A33">
        <v>890</v>
      </c>
      <c r="B33" t="s">
        <v>55</v>
      </c>
      <c r="C33">
        <v>0.0009</v>
      </c>
      <c r="D33">
        <v>0.0064</v>
      </c>
      <c r="E33">
        <v>0.0542</v>
      </c>
      <c r="F33">
        <v>0.0406</v>
      </c>
      <c r="G33">
        <v>0.0007</v>
      </c>
      <c r="H33">
        <v>-0.0374</v>
      </c>
      <c r="I33">
        <v>0.0507</v>
      </c>
      <c r="J33">
        <v>0.2834</v>
      </c>
      <c r="K33">
        <v>-0.0092</v>
      </c>
      <c r="L33">
        <v>0</v>
      </c>
      <c r="M33">
        <v>-0.025</v>
      </c>
      <c r="N33">
        <v>-0.0023</v>
      </c>
      <c r="O33">
        <v>0.0678</v>
      </c>
      <c r="P33">
        <v>-0.0032</v>
      </c>
      <c r="Q33">
        <v>0.0458</v>
      </c>
      <c r="R33">
        <v>0.0505</v>
      </c>
      <c r="S33">
        <v>0.0073</v>
      </c>
      <c r="T33">
        <v>0.1698</v>
      </c>
    </row>
    <row r="34" spans="1:20" ht="12.75">
      <c r="A34">
        <v>891</v>
      </c>
      <c r="B34" t="s">
        <v>56</v>
      </c>
      <c r="C34">
        <v>-0.0992</v>
      </c>
      <c r="D34">
        <v>-0.1548</v>
      </c>
      <c r="E34">
        <v>-0.2877</v>
      </c>
      <c r="F34">
        <v>-0.1423</v>
      </c>
      <c r="G34">
        <v>-0.2101</v>
      </c>
      <c r="H34">
        <v>-0.1511</v>
      </c>
      <c r="I34">
        <v>0.0523</v>
      </c>
      <c r="J34">
        <v>0.2877</v>
      </c>
      <c r="K34">
        <v>-0.1104</v>
      </c>
      <c r="L34">
        <v>0</v>
      </c>
      <c r="M34">
        <v>-0.0517</v>
      </c>
      <c r="N34">
        <v>-0.0087</v>
      </c>
      <c r="O34">
        <v>-0.0372</v>
      </c>
      <c r="P34">
        <v>-0.0002</v>
      </c>
      <c r="Q34">
        <v>0.0437</v>
      </c>
      <c r="R34">
        <v>0.0709</v>
      </c>
      <c r="S34">
        <v>-0.3988</v>
      </c>
      <c r="T34">
        <v>0.1045</v>
      </c>
    </row>
    <row r="35" spans="1:20" ht="12.75">
      <c r="A35">
        <v>2345</v>
      </c>
      <c r="B35" t="s">
        <v>51</v>
      </c>
      <c r="C35">
        <v>0.01</v>
      </c>
      <c r="D35">
        <v>0.01</v>
      </c>
      <c r="E35">
        <v>0.1</v>
      </c>
      <c r="F35">
        <v>0.01</v>
      </c>
      <c r="G35">
        <v>0.01</v>
      </c>
      <c r="H35">
        <v>0.01</v>
      </c>
      <c r="I35">
        <v>0.01</v>
      </c>
      <c r="J35">
        <v>0.01</v>
      </c>
      <c r="K35">
        <v>0.01</v>
      </c>
      <c r="L35">
        <v>0.01</v>
      </c>
      <c r="M35">
        <v>0</v>
      </c>
      <c r="N35">
        <v>0.01</v>
      </c>
      <c r="O35">
        <v>0.01</v>
      </c>
      <c r="P35">
        <v>0.01</v>
      </c>
      <c r="Q35">
        <v>0.01</v>
      </c>
      <c r="R35">
        <v>0.01</v>
      </c>
      <c r="S35">
        <v>0.01</v>
      </c>
      <c r="T35">
        <v>0.01</v>
      </c>
    </row>
    <row r="36" spans="1:20" ht="12.75">
      <c r="A36">
        <v>2346</v>
      </c>
      <c r="B36" t="s">
        <v>52</v>
      </c>
      <c r="C36">
        <v>0.01</v>
      </c>
      <c r="D36">
        <v>0.01</v>
      </c>
      <c r="E36">
        <v>-0.9</v>
      </c>
      <c r="F36">
        <v>0.01</v>
      </c>
      <c r="G36">
        <v>0.01</v>
      </c>
      <c r="H36">
        <v>0.01</v>
      </c>
      <c r="I36">
        <v>0.01</v>
      </c>
      <c r="J36">
        <v>0.01</v>
      </c>
      <c r="K36">
        <v>0.01</v>
      </c>
      <c r="L36">
        <v>0.01</v>
      </c>
      <c r="M36">
        <v>0</v>
      </c>
      <c r="N36">
        <v>0.01</v>
      </c>
      <c r="O36">
        <v>0.01</v>
      </c>
      <c r="P36">
        <v>0.01</v>
      </c>
      <c r="Q36">
        <v>0.01</v>
      </c>
      <c r="R36">
        <v>0.01</v>
      </c>
      <c r="S36">
        <v>0.01</v>
      </c>
      <c r="T36">
        <v>0.01</v>
      </c>
    </row>
    <row r="37" spans="1:20" ht="12.75">
      <c r="A37">
        <v>14003</v>
      </c>
      <c r="B37" t="s">
        <v>86</v>
      </c>
      <c r="C37">
        <v>-0.0902</v>
      </c>
      <c r="D37">
        <v>-0.1405</v>
      </c>
      <c r="E37">
        <v>-0.2749</v>
      </c>
      <c r="F37">
        <v>-0.0957</v>
      </c>
      <c r="G37">
        <v>-0.194</v>
      </c>
      <c r="H37">
        <v>-0.146</v>
      </c>
      <c r="I37">
        <v>0.0014</v>
      </c>
      <c r="J37">
        <v>0.2749</v>
      </c>
      <c r="K37">
        <v>0.1538</v>
      </c>
      <c r="L37">
        <v>0</v>
      </c>
      <c r="M37">
        <v>-0.008</v>
      </c>
      <c r="N37">
        <v>-0.0077</v>
      </c>
      <c r="O37">
        <v>-0.0352</v>
      </c>
      <c r="P37">
        <v>0.0083</v>
      </c>
      <c r="Q37">
        <v>0.0358</v>
      </c>
      <c r="R37">
        <v>0.1599</v>
      </c>
      <c r="S37">
        <v>-0.6162</v>
      </c>
      <c r="T37">
        <v>0.0982</v>
      </c>
    </row>
    <row r="38" spans="1:20" ht="12.75">
      <c r="A38">
        <v>15021</v>
      </c>
      <c r="B38" t="s">
        <v>87</v>
      </c>
      <c r="C38">
        <v>-0.0902</v>
      </c>
      <c r="D38">
        <v>-0.1406</v>
      </c>
      <c r="E38">
        <v>-0.275</v>
      </c>
      <c r="F38">
        <v>-0.096</v>
      </c>
      <c r="G38">
        <v>-0.1943</v>
      </c>
      <c r="H38">
        <v>-0.146</v>
      </c>
      <c r="I38">
        <v>0.0012</v>
      </c>
      <c r="J38">
        <v>0.275</v>
      </c>
      <c r="K38">
        <v>0.1538</v>
      </c>
      <c r="L38">
        <v>0</v>
      </c>
      <c r="M38">
        <v>-0.0083</v>
      </c>
      <c r="N38">
        <v>-0.0077</v>
      </c>
      <c r="O38">
        <v>-0.0352</v>
      </c>
      <c r="P38">
        <v>0.0083</v>
      </c>
      <c r="Q38">
        <v>0.0358</v>
      </c>
      <c r="R38">
        <v>0.1595</v>
      </c>
      <c r="S38">
        <v>-0.6168</v>
      </c>
      <c r="T38">
        <v>0.0982</v>
      </c>
    </row>
    <row r="39" spans="1:20" ht="12.75">
      <c r="A39">
        <v>19011</v>
      </c>
      <c r="B39" t="s">
        <v>88</v>
      </c>
      <c r="C39">
        <v>-0.0905</v>
      </c>
      <c r="D39">
        <v>-0.141</v>
      </c>
      <c r="E39">
        <v>-0.2755</v>
      </c>
      <c r="F39">
        <v>-0.0972</v>
      </c>
      <c r="G39">
        <v>-0.1954</v>
      </c>
      <c r="H39">
        <v>-0.1462</v>
      </c>
      <c r="I39">
        <v>0.0009</v>
      </c>
      <c r="J39">
        <v>0.2755</v>
      </c>
      <c r="K39">
        <v>0.1543</v>
      </c>
      <c r="L39">
        <v>0</v>
      </c>
      <c r="M39">
        <v>-0.0096</v>
      </c>
      <c r="N39">
        <v>-0.0077</v>
      </c>
      <c r="O39">
        <v>-0.0353</v>
      </c>
      <c r="P39">
        <v>0.008</v>
      </c>
      <c r="Q39">
        <v>0.0361</v>
      </c>
      <c r="R39">
        <v>0.1566</v>
      </c>
      <c r="S39">
        <v>-0.6196</v>
      </c>
      <c r="T39">
        <v>0.0986</v>
      </c>
    </row>
    <row r="40" spans="1:20" ht="12.75">
      <c r="A40">
        <v>19012</v>
      </c>
      <c r="B40" t="s">
        <v>89</v>
      </c>
      <c r="C40">
        <v>-0.0906</v>
      </c>
      <c r="D40">
        <v>-0.1411</v>
      </c>
      <c r="E40">
        <v>-0.2755</v>
      </c>
      <c r="F40">
        <v>-0.0974</v>
      </c>
      <c r="G40">
        <v>-0.1956</v>
      </c>
      <c r="H40">
        <v>-0.1462</v>
      </c>
      <c r="I40">
        <v>0.0008</v>
      </c>
      <c r="J40">
        <v>0.2755</v>
      </c>
      <c r="K40">
        <v>0.1544</v>
      </c>
      <c r="L40">
        <v>0</v>
      </c>
      <c r="M40">
        <v>-0.0098</v>
      </c>
      <c r="N40">
        <v>-0.0077</v>
      </c>
      <c r="O40">
        <v>-0.0353</v>
      </c>
      <c r="P40">
        <v>0.0079</v>
      </c>
      <c r="Q40">
        <v>0.0361</v>
      </c>
      <c r="R40">
        <v>0.1562</v>
      </c>
      <c r="S40">
        <v>-0.6201</v>
      </c>
      <c r="T40">
        <v>0.0987</v>
      </c>
    </row>
    <row r="41" spans="1:20" ht="12.75">
      <c r="A41">
        <v>19783</v>
      </c>
      <c r="B41" t="s">
        <v>90</v>
      </c>
      <c r="C41">
        <v>-0.0893</v>
      </c>
      <c r="D41">
        <v>-0.1391</v>
      </c>
      <c r="E41">
        <v>-0.2735</v>
      </c>
      <c r="F41">
        <v>-0.0916</v>
      </c>
      <c r="G41">
        <v>-0.1904</v>
      </c>
      <c r="H41">
        <v>-0.1454</v>
      </c>
      <c r="I41">
        <v>0.0027</v>
      </c>
      <c r="J41">
        <v>0.2735</v>
      </c>
      <c r="K41">
        <v>0.1524</v>
      </c>
      <c r="L41">
        <v>0</v>
      </c>
      <c r="M41">
        <v>-0.0042</v>
      </c>
      <c r="N41">
        <v>-0.0077</v>
      </c>
      <c r="O41">
        <v>-0.035</v>
      </c>
      <c r="P41">
        <v>0.0091</v>
      </c>
      <c r="Q41">
        <v>0.0351</v>
      </c>
      <c r="R41">
        <v>0.1678</v>
      </c>
      <c r="S41">
        <v>-0.6074</v>
      </c>
      <c r="T41">
        <v>0.097</v>
      </c>
    </row>
    <row r="42" spans="1:20" ht="12.75">
      <c r="A42">
        <v>25667</v>
      </c>
      <c r="B42" t="s">
        <v>91</v>
      </c>
      <c r="C42">
        <v>-0.0914</v>
      </c>
      <c r="D42">
        <v>-0.1425</v>
      </c>
      <c r="E42">
        <v>-0.2769</v>
      </c>
      <c r="F42">
        <v>-0.1017</v>
      </c>
      <c r="G42">
        <v>-0.1993</v>
      </c>
      <c r="H42">
        <v>-0.1468</v>
      </c>
      <c r="I42">
        <v>-0.0006</v>
      </c>
      <c r="J42">
        <v>0.2769</v>
      </c>
      <c r="K42">
        <v>0.1558</v>
      </c>
      <c r="L42">
        <v>0</v>
      </c>
      <c r="M42">
        <v>-0.0136</v>
      </c>
      <c r="N42">
        <v>-0.0078</v>
      </c>
      <c r="O42">
        <v>-0.0354</v>
      </c>
      <c r="P42">
        <v>0.0072</v>
      </c>
      <c r="Q42">
        <v>0.0367</v>
      </c>
      <c r="R42">
        <v>0.1487</v>
      </c>
      <c r="S42">
        <v>-0.6289</v>
      </c>
      <c r="T42">
        <v>0.0998</v>
      </c>
    </row>
    <row r="43" spans="1:20" ht="12.75">
      <c r="A43">
        <v>26043</v>
      </c>
      <c r="B43" t="s">
        <v>92</v>
      </c>
      <c r="C43">
        <v>-0.0816</v>
      </c>
      <c r="D43">
        <v>-0.1271</v>
      </c>
      <c r="E43">
        <v>-0.2619</v>
      </c>
      <c r="F43">
        <v>-0.0537</v>
      </c>
      <c r="G43">
        <v>-0.1577</v>
      </c>
      <c r="H43">
        <v>-0.14</v>
      </c>
      <c r="I43">
        <v>0.0159</v>
      </c>
      <c r="J43">
        <v>0.2619</v>
      </c>
      <c r="K43">
        <v>0.1409</v>
      </c>
      <c r="L43">
        <v>0</v>
      </c>
      <c r="M43">
        <v>0.029</v>
      </c>
      <c r="N43">
        <v>-0.0075</v>
      </c>
      <c r="O43">
        <v>-0.0336</v>
      </c>
      <c r="P43">
        <v>0.0152</v>
      </c>
      <c r="Q43">
        <v>0.0295</v>
      </c>
      <c r="R43">
        <v>0.2332</v>
      </c>
      <c r="S43">
        <v>-0.5302</v>
      </c>
      <c r="T43">
        <v>0.0872</v>
      </c>
    </row>
    <row r="44" spans="1:20" ht="12.75">
      <c r="A44">
        <v>26044</v>
      </c>
      <c r="B44" t="s">
        <v>93</v>
      </c>
      <c r="C44">
        <v>-0.0906</v>
      </c>
      <c r="D44">
        <v>-0.1412</v>
      </c>
      <c r="E44">
        <v>-0.2756</v>
      </c>
      <c r="F44">
        <v>-0.0977</v>
      </c>
      <c r="G44">
        <v>-0.1959</v>
      </c>
      <c r="H44">
        <v>-0.1463</v>
      </c>
      <c r="I44">
        <v>0.0007</v>
      </c>
      <c r="J44">
        <v>0.2756</v>
      </c>
      <c r="K44">
        <v>0.1545</v>
      </c>
      <c r="L44">
        <v>0</v>
      </c>
      <c r="M44">
        <v>-0.01</v>
      </c>
      <c r="N44">
        <v>-0.0077</v>
      </c>
      <c r="O44">
        <v>-0.0353</v>
      </c>
      <c r="P44">
        <v>0.0079</v>
      </c>
      <c r="Q44">
        <v>0.0361</v>
      </c>
      <c r="R44">
        <v>0.1557</v>
      </c>
      <c r="S44">
        <v>-0.6207</v>
      </c>
      <c r="T44">
        <v>0.0988</v>
      </c>
    </row>
    <row r="45" spans="1:20" ht="12.75">
      <c r="A45">
        <v>30005</v>
      </c>
      <c r="B45" t="s">
        <v>94</v>
      </c>
      <c r="C45">
        <v>-0.0974</v>
      </c>
      <c r="D45">
        <v>-0.1518</v>
      </c>
      <c r="E45">
        <v>-0.2862</v>
      </c>
      <c r="F45">
        <v>-0.1305</v>
      </c>
      <c r="G45">
        <v>-0.2248</v>
      </c>
      <c r="H45">
        <v>-0.1508</v>
      </c>
      <c r="I45">
        <v>-0.0083</v>
      </c>
      <c r="J45">
        <v>0.2862</v>
      </c>
      <c r="K45">
        <v>0.1661</v>
      </c>
      <c r="L45">
        <v>0</v>
      </c>
      <c r="M45">
        <v>-0.0397</v>
      </c>
      <c r="N45">
        <v>-0.008</v>
      </c>
      <c r="O45">
        <v>-0.0366</v>
      </c>
      <c r="P45">
        <v>0.0022</v>
      </c>
      <c r="Q45">
        <v>0.0412</v>
      </c>
      <c r="R45">
        <v>0.0961</v>
      </c>
      <c r="S45">
        <v>-0.6914</v>
      </c>
      <c r="T45">
        <v>0.1073</v>
      </c>
    </row>
    <row r="46" spans="1:20" ht="12.75">
      <c r="A46">
        <v>30020</v>
      </c>
      <c r="B46" t="s">
        <v>95</v>
      </c>
      <c r="C46">
        <v>-0.0973</v>
      </c>
      <c r="D46">
        <v>-0.1516</v>
      </c>
      <c r="E46">
        <v>-0.2857</v>
      </c>
      <c r="F46">
        <v>-0.1289</v>
      </c>
      <c r="G46">
        <v>-0.2232</v>
      </c>
      <c r="H46">
        <v>-0.1508</v>
      </c>
      <c r="I46">
        <v>-0.0112</v>
      </c>
      <c r="J46">
        <v>0.2857</v>
      </c>
      <c r="K46">
        <v>0.1639</v>
      </c>
      <c r="L46">
        <v>0</v>
      </c>
      <c r="M46">
        <v>-0.0384</v>
      </c>
      <c r="N46">
        <v>-0.008</v>
      </c>
      <c r="O46">
        <v>-0.0365</v>
      </c>
      <c r="P46">
        <v>0.0025</v>
      </c>
      <c r="Q46">
        <v>0.041</v>
      </c>
      <c r="R46">
        <v>0.0989</v>
      </c>
      <c r="S46">
        <v>-0.6848</v>
      </c>
      <c r="T46">
        <v>0.1073</v>
      </c>
    </row>
    <row r="47" spans="1:20" ht="12.75">
      <c r="A47">
        <v>30035</v>
      </c>
      <c r="B47" t="s">
        <v>96</v>
      </c>
      <c r="C47">
        <v>-0.0962</v>
      </c>
      <c r="D47">
        <v>-0.1498</v>
      </c>
      <c r="E47">
        <v>-0.2841</v>
      </c>
      <c r="F47">
        <v>-0.124</v>
      </c>
      <c r="G47">
        <v>-0.219</v>
      </c>
      <c r="H47">
        <v>-0.15</v>
      </c>
      <c r="I47">
        <v>-0.008</v>
      </c>
      <c r="J47">
        <v>0.2841</v>
      </c>
      <c r="K47">
        <v>0.1631</v>
      </c>
      <c r="L47">
        <v>0</v>
      </c>
      <c r="M47">
        <v>-0.034</v>
      </c>
      <c r="N47">
        <v>-0.0079</v>
      </c>
      <c r="O47">
        <v>-0.0363</v>
      </c>
      <c r="P47">
        <v>0.0033</v>
      </c>
      <c r="Q47">
        <v>0.0402</v>
      </c>
      <c r="R47">
        <v>0.1077</v>
      </c>
      <c r="S47">
        <v>-0.6761</v>
      </c>
      <c r="T47">
        <v>0.1058</v>
      </c>
    </row>
    <row r="48" spans="1:20" ht="12.75">
      <c r="A48">
        <v>30040</v>
      </c>
      <c r="B48" t="s">
        <v>97</v>
      </c>
      <c r="C48">
        <v>-0.0961</v>
      </c>
      <c r="D48">
        <v>-0.1498</v>
      </c>
      <c r="E48">
        <v>-0.2841</v>
      </c>
      <c r="F48">
        <v>-0.124</v>
      </c>
      <c r="G48">
        <v>-0.219</v>
      </c>
      <c r="H48">
        <v>-0.15</v>
      </c>
      <c r="I48">
        <v>-0.0078</v>
      </c>
      <c r="J48">
        <v>0.2841</v>
      </c>
      <c r="K48">
        <v>0.1632</v>
      </c>
      <c r="L48">
        <v>0</v>
      </c>
      <c r="M48">
        <v>-0.0339</v>
      </c>
      <c r="N48">
        <v>-0.0079</v>
      </c>
      <c r="O48">
        <v>-0.0363</v>
      </c>
      <c r="P48">
        <v>0.0033</v>
      </c>
      <c r="Q48">
        <v>0.0402</v>
      </c>
      <c r="R48">
        <v>0.1078</v>
      </c>
      <c r="S48">
        <v>-0.6762</v>
      </c>
      <c r="T48">
        <v>0.1058</v>
      </c>
    </row>
    <row r="49" spans="1:20" ht="12.75">
      <c r="A49">
        <v>30670</v>
      </c>
      <c r="B49" t="s">
        <v>98</v>
      </c>
      <c r="C49">
        <v>-0.0958</v>
      </c>
      <c r="D49">
        <v>-0.1493</v>
      </c>
      <c r="E49">
        <v>-0.2836</v>
      </c>
      <c r="F49">
        <v>-0.1224</v>
      </c>
      <c r="G49">
        <v>-0.2176</v>
      </c>
      <c r="H49">
        <v>-0.1498</v>
      </c>
      <c r="I49">
        <v>-0.0074</v>
      </c>
      <c r="J49">
        <v>0.2836</v>
      </c>
      <c r="K49">
        <v>0.1626</v>
      </c>
      <c r="L49">
        <v>0</v>
      </c>
      <c r="M49">
        <v>-0.0325</v>
      </c>
      <c r="N49">
        <v>-0.0079</v>
      </c>
      <c r="O49">
        <v>-0.0363</v>
      </c>
      <c r="P49">
        <v>0.0036</v>
      </c>
      <c r="Q49">
        <v>0.04</v>
      </c>
      <c r="R49">
        <v>0.1106</v>
      </c>
      <c r="S49">
        <v>-0.6729</v>
      </c>
      <c r="T49">
        <v>0.1054</v>
      </c>
    </row>
    <row r="50" spans="1:20" ht="12.75">
      <c r="A50">
        <v>37649</v>
      </c>
      <c r="B50" t="s">
        <v>99</v>
      </c>
      <c r="C50">
        <v>-0.0961</v>
      </c>
      <c r="D50">
        <v>-0.1497</v>
      </c>
      <c r="E50">
        <v>-0.284</v>
      </c>
      <c r="F50">
        <v>-0.1237</v>
      </c>
      <c r="G50">
        <v>-0.2188</v>
      </c>
      <c r="H50">
        <v>-0.15</v>
      </c>
      <c r="I50">
        <v>-0.0078</v>
      </c>
      <c r="J50">
        <v>0.284</v>
      </c>
      <c r="K50">
        <v>0.163</v>
      </c>
      <c r="L50">
        <v>0</v>
      </c>
      <c r="M50">
        <v>-0.0337</v>
      </c>
      <c r="N50">
        <v>-0.0079</v>
      </c>
      <c r="O50">
        <v>-0.0363</v>
      </c>
      <c r="P50">
        <v>0.0034</v>
      </c>
      <c r="Q50">
        <v>0.0402</v>
      </c>
      <c r="R50">
        <v>0.1083</v>
      </c>
      <c r="S50">
        <v>-0.6755</v>
      </c>
      <c r="T50">
        <v>0.1057</v>
      </c>
    </row>
    <row r="51" spans="1:20" ht="12.75">
      <c r="A51">
        <v>40003</v>
      </c>
      <c r="B51" t="s">
        <v>100</v>
      </c>
      <c r="C51">
        <v>-0.0345</v>
      </c>
      <c r="D51">
        <v>-0.053</v>
      </c>
      <c r="E51">
        <v>0.0428</v>
      </c>
      <c r="F51">
        <v>0.0538</v>
      </c>
      <c r="G51">
        <v>0.0039</v>
      </c>
      <c r="H51">
        <v>-0.0587</v>
      </c>
      <c r="I51">
        <v>0.0524</v>
      </c>
      <c r="J51">
        <v>-0.0428</v>
      </c>
      <c r="K51">
        <v>-0.0217</v>
      </c>
      <c r="L51">
        <v>0</v>
      </c>
      <c r="M51">
        <v>-0.0426</v>
      </c>
      <c r="N51">
        <v>-0.2218</v>
      </c>
      <c r="O51">
        <v>-0.1131</v>
      </c>
      <c r="P51">
        <v>-0.0035</v>
      </c>
      <c r="Q51">
        <v>0.0268</v>
      </c>
      <c r="R51">
        <v>0.0194</v>
      </c>
      <c r="S51">
        <v>0.0072</v>
      </c>
      <c r="T51">
        <v>0.0168</v>
      </c>
    </row>
    <row r="52" spans="1:20" ht="12.75">
      <c r="A52">
        <v>40007</v>
      </c>
      <c r="B52" t="s">
        <v>101</v>
      </c>
      <c r="C52">
        <v>-0.3972</v>
      </c>
      <c r="D52">
        <v>0.342</v>
      </c>
      <c r="E52">
        <v>-0.1612</v>
      </c>
      <c r="F52">
        <v>-0.0665</v>
      </c>
      <c r="G52">
        <v>-0.0681</v>
      </c>
      <c r="H52">
        <v>-0.6249</v>
      </c>
      <c r="I52">
        <v>-0.3156</v>
      </c>
      <c r="J52">
        <v>0.1612</v>
      </c>
      <c r="K52">
        <v>-0.1039</v>
      </c>
      <c r="L52">
        <v>0</v>
      </c>
      <c r="M52">
        <v>-0.0416</v>
      </c>
      <c r="N52">
        <v>-0.0036</v>
      </c>
      <c r="O52">
        <v>-0.0256</v>
      </c>
      <c r="P52">
        <v>-0.0168</v>
      </c>
      <c r="Q52">
        <v>0.0493</v>
      </c>
      <c r="R52">
        <v>0.0387</v>
      </c>
      <c r="S52">
        <v>-0.0044</v>
      </c>
      <c r="T52">
        <v>-0.216</v>
      </c>
    </row>
    <row r="53" spans="1:20" ht="12.75">
      <c r="A53">
        <v>40013</v>
      </c>
      <c r="B53" t="s">
        <v>102</v>
      </c>
      <c r="C53">
        <v>-0.1818</v>
      </c>
      <c r="D53">
        <v>-0.2843</v>
      </c>
      <c r="E53">
        <v>-0.2445</v>
      </c>
      <c r="F53">
        <v>-0.137</v>
      </c>
      <c r="G53">
        <v>-0.1281</v>
      </c>
      <c r="H53">
        <v>-0.2718</v>
      </c>
      <c r="I53">
        <v>-0.3785</v>
      </c>
      <c r="J53">
        <v>0.2445</v>
      </c>
      <c r="K53">
        <v>-0.272</v>
      </c>
      <c r="L53">
        <v>0</v>
      </c>
      <c r="M53">
        <v>-0.058</v>
      </c>
      <c r="N53">
        <v>-0.0157</v>
      </c>
      <c r="O53">
        <v>-0.0376</v>
      </c>
      <c r="P53">
        <v>-0.0063</v>
      </c>
      <c r="Q53">
        <v>0.0471</v>
      </c>
      <c r="R53">
        <v>0.0422</v>
      </c>
      <c r="S53">
        <v>0.0115</v>
      </c>
      <c r="T53">
        <v>-0.1022</v>
      </c>
    </row>
    <row r="54" spans="1:20" ht="12.75">
      <c r="A54">
        <v>40015</v>
      </c>
      <c r="B54" t="s">
        <v>103</v>
      </c>
      <c r="C54">
        <v>-0.1458</v>
      </c>
      <c r="D54">
        <v>-0.2253</v>
      </c>
      <c r="E54">
        <v>-0.2763</v>
      </c>
      <c r="F54">
        <v>-0.1381</v>
      </c>
      <c r="G54">
        <v>-0.1714</v>
      </c>
      <c r="H54">
        <v>-0.2164</v>
      </c>
      <c r="I54">
        <v>-0.6874</v>
      </c>
      <c r="J54">
        <v>0.2763</v>
      </c>
      <c r="K54">
        <v>-0.15</v>
      </c>
      <c r="L54">
        <v>0</v>
      </c>
      <c r="M54">
        <v>-0.0612</v>
      </c>
      <c r="N54">
        <v>-0.0092</v>
      </c>
      <c r="O54">
        <v>-0.0366</v>
      </c>
      <c r="P54">
        <v>-0.0039</v>
      </c>
      <c r="Q54">
        <v>0.0462</v>
      </c>
      <c r="R54">
        <v>0.0481</v>
      </c>
      <c r="S54">
        <v>-0.0896</v>
      </c>
      <c r="T54">
        <v>0.0663</v>
      </c>
    </row>
    <row r="55" spans="1:20" ht="12.75">
      <c r="A55">
        <v>40023</v>
      </c>
      <c r="B55" t="s">
        <v>104</v>
      </c>
      <c r="C55">
        <v>-0.0368</v>
      </c>
      <c r="D55">
        <v>-0.0572</v>
      </c>
      <c r="E55">
        <v>-0.2272</v>
      </c>
      <c r="F55">
        <v>0.0986</v>
      </c>
      <c r="G55">
        <v>0.0314</v>
      </c>
      <c r="H55">
        <v>-0.0933</v>
      </c>
      <c r="I55">
        <v>0.0446</v>
      </c>
      <c r="J55">
        <v>0.2272</v>
      </c>
      <c r="K55">
        <v>0.0513</v>
      </c>
      <c r="L55">
        <v>0</v>
      </c>
      <c r="M55">
        <v>0.4204</v>
      </c>
      <c r="N55">
        <v>-0.0038</v>
      </c>
      <c r="O55">
        <v>-0.0235</v>
      </c>
      <c r="P55">
        <v>0.0362</v>
      </c>
      <c r="Q55">
        <v>0.0063</v>
      </c>
      <c r="R55">
        <v>0.8957</v>
      </c>
      <c r="S55">
        <v>-0.0465</v>
      </c>
      <c r="T55">
        <v>0.0357</v>
      </c>
    </row>
    <row r="56" spans="1:20" ht="12.75">
      <c r="A56">
        <v>40025</v>
      </c>
      <c r="B56" t="s">
        <v>105</v>
      </c>
      <c r="C56">
        <v>-0.1441</v>
      </c>
      <c r="D56">
        <v>-0.2227</v>
      </c>
      <c r="E56">
        <v>-0.2775</v>
      </c>
      <c r="F56">
        <v>-0.1384</v>
      </c>
      <c r="G56">
        <v>-0.1728</v>
      </c>
      <c r="H56">
        <v>-0.2139</v>
      </c>
      <c r="I56">
        <v>-0.6855</v>
      </c>
      <c r="J56">
        <v>0.2775</v>
      </c>
      <c r="K56">
        <v>-0.1444</v>
      </c>
      <c r="L56">
        <v>0</v>
      </c>
      <c r="M56">
        <v>-0.0613</v>
      </c>
      <c r="N56">
        <v>-0.0091</v>
      </c>
      <c r="O56">
        <v>-0.0366</v>
      </c>
      <c r="P56">
        <v>-0.0038</v>
      </c>
      <c r="Q56">
        <v>0.0461</v>
      </c>
      <c r="R56">
        <v>0.0483</v>
      </c>
      <c r="S56">
        <v>-0.0933</v>
      </c>
      <c r="T56">
        <v>0.0813</v>
      </c>
    </row>
    <row r="57" spans="1:20" ht="12.75">
      <c r="A57">
        <v>40029</v>
      </c>
      <c r="B57" t="s">
        <v>106</v>
      </c>
      <c r="C57">
        <v>-0.0118</v>
      </c>
      <c r="D57">
        <v>-0.0153</v>
      </c>
      <c r="E57">
        <v>-0.108</v>
      </c>
      <c r="F57">
        <v>0.0328</v>
      </c>
      <c r="G57">
        <v>0.0054</v>
      </c>
      <c r="H57">
        <v>-0.1689</v>
      </c>
      <c r="I57">
        <v>0.0086</v>
      </c>
      <c r="J57">
        <v>0.108</v>
      </c>
      <c r="K57">
        <v>0.0191</v>
      </c>
      <c r="L57">
        <v>0</v>
      </c>
      <c r="M57">
        <v>0.1632</v>
      </c>
      <c r="N57">
        <v>-0.0037</v>
      </c>
      <c r="O57">
        <v>-0.002</v>
      </c>
      <c r="P57">
        <v>0.1512</v>
      </c>
      <c r="Q57">
        <v>-0.0736</v>
      </c>
      <c r="R57">
        <v>0.8004</v>
      </c>
      <c r="S57">
        <v>-0.0309</v>
      </c>
      <c r="T57">
        <v>0.0094</v>
      </c>
    </row>
    <row r="58" spans="1:20" ht="12.75">
      <c r="A58">
        <v>40031</v>
      </c>
      <c r="B58" t="s">
        <v>107</v>
      </c>
      <c r="C58">
        <v>-0.2183</v>
      </c>
      <c r="D58">
        <v>-0.3416</v>
      </c>
      <c r="E58">
        <v>-0.231</v>
      </c>
      <c r="F58">
        <v>-0.1308</v>
      </c>
      <c r="G58">
        <v>-0.11</v>
      </c>
      <c r="H58">
        <v>-0.3261</v>
      </c>
      <c r="I58">
        <v>-0.5907</v>
      </c>
      <c r="J58">
        <v>0.231</v>
      </c>
      <c r="K58">
        <v>-0.1923</v>
      </c>
      <c r="L58">
        <v>0</v>
      </c>
      <c r="M58">
        <v>-0.0557</v>
      </c>
      <c r="N58">
        <v>-0.0146</v>
      </c>
      <c r="O58">
        <v>-0.0362</v>
      </c>
      <c r="P58">
        <v>-0.0079</v>
      </c>
      <c r="Q58">
        <v>0.0479</v>
      </c>
      <c r="R58">
        <v>0.0414</v>
      </c>
      <c r="S58">
        <v>-0.0055</v>
      </c>
      <c r="T58">
        <v>-0.2008</v>
      </c>
    </row>
    <row r="59" spans="1:20" ht="12.75">
      <c r="A59">
        <v>40039</v>
      </c>
      <c r="B59" t="s">
        <v>108</v>
      </c>
      <c r="C59">
        <v>-0.0688</v>
      </c>
      <c r="D59">
        <v>-0.1066</v>
      </c>
      <c r="E59">
        <v>-0.0109</v>
      </c>
      <c r="F59">
        <v>0.0034</v>
      </c>
      <c r="G59">
        <v>-0.0264</v>
      </c>
      <c r="H59">
        <v>-0.1081</v>
      </c>
      <c r="I59">
        <v>0.117</v>
      </c>
      <c r="J59">
        <v>0.0109</v>
      </c>
      <c r="K59">
        <v>-0.0699</v>
      </c>
      <c r="L59">
        <v>0</v>
      </c>
      <c r="M59">
        <v>-0.0451</v>
      </c>
      <c r="N59">
        <v>-0.1836</v>
      </c>
      <c r="O59">
        <v>-0.0982</v>
      </c>
      <c r="P59">
        <v>-0.0044</v>
      </c>
      <c r="Q59">
        <v>0.0311</v>
      </c>
      <c r="R59">
        <v>0.0242</v>
      </c>
      <c r="S59">
        <v>0.0051</v>
      </c>
      <c r="T59">
        <v>-0.0041</v>
      </c>
    </row>
    <row r="60" spans="1:20" ht="12.75">
      <c r="A60">
        <v>40041</v>
      </c>
      <c r="B60" t="s">
        <v>109</v>
      </c>
      <c r="C60">
        <v>-0.3086</v>
      </c>
      <c r="D60">
        <v>0.506</v>
      </c>
      <c r="E60">
        <v>-0.2004</v>
      </c>
      <c r="F60">
        <v>-0.0964</v>
      </c>
      <c r="G60">
        <v>-0.0959</v>
      </c>
      <c r="H60">
        <v>-0.47</v>
      </c>
      <c r="I60">
        <v>-0.466</v>
      </c>
      <c r="J60">
        <v>0.2004</v>
      </c>
      <c r="K60">
        <v>-0.1509</v>
      </c>
      <c r="L60">
        <v>0</v>
      </c>
      <c r="M60">
        <v>-0.0492</v>
      </c>
      <c r="N60">
        <v>-0.0078</v>
      </c>
      <c r="O60">
        <v>-0.0308</v>
      </c>
      <c r="P60">
        <v>-0.0123</v>
      </c>
      <c r="Q60">
        <v>0.0498</v>
      </c>
      <c r="R60">
        <v>0.0406</v>
      </c>
      <c r="S60">
        <v>-0.008</v>
      </c>
      <c r="T60">
        <v>-0.281</v>
      </c>
    </row>
    <row r="61" spans="1:20" ht="12.75">
      <c r="A61">
        <v>40043</v>
      </c>
      <c r="B61" t="s">
        <v>110</v>
      </c>
      <c r="C61">
        <v>-0.3209</v>
      </c>
      <c r="D61">
        <v>0.4925</v>
      </c>
      <c r="E61">
        <v>-0.1977</v>
      </c>
      <c r="F61">
        <v>-0.0934</v>
      </c>
      <c r="G61">
        <v>-0.0946</v>
      </c>
      <c r="H61">
        <v>-0.4828</v>
      </c>
      <c r="I61">
        <v>-0.4543</v>
      </c>
      <c r="J61">
        <v>0.1977</v>
      </c>
      <c r="K61">
        <v>-0.1475</v>
      </c>
      <c r="L61">
        <v>0</v>
      </c>
      <c r="M61">
        <v>-0.0486</v>
      </c>
      <c r="N61">
        <v>-0.0072</v>
      </c>
      <c r="O61">
        <v>-0.0304</v>
      </c>
      <c r="P61">
        <v>-0.0127</v>
      </c>
      <c r="Q61">
        <v>0.0507</v>
      </c>
      <c r="R61">
        <v>0.0406</v>
      </c>
      <c r="S61">
        <v>-0.0081</v>
      </c>
      <c r="T61">
        <v>-0.2901</v>
      </c>
    </row>
    <row r="62" spans="1:20" ht="12.75">
      <c r="A62">
        <v>40045</v>
      </c>
      <c r="B62" t="s">
        <v>111</v>
      </c>
      <c r="C62">
        <v>-0.3558</v>
      </c>
      <c r="D62">
        <v>0.4701</v>
      </c>
      <c r="E62">
        <v>-0.1932</v>
      </c>
      <c r="F62">
        <v>-0.0883</v>
      </c>
      <c r="G62">
        <v>-0.0924</v>
      </c>
      <c r="H62">
        <v>-0.5043</v>
      </c>
      <c r="I62">
        <v>-0.4343</v>
      </c>
      <c r="J62">
        <v>0.1932</v>
      </c>
      <c r="K62">
        <v>-0.1417</v>
      </c>
      <c r="L62">
        <v>0</v>
      </c>
      <c r="M62">
        <v>-0.0477</v>
      </c>
      <c r="N62">
        <v>-0.0063</v>
      </c>
      <c r="O62">
        <v>-0.0296</v>
      </c>
      <c r="P62">
        <v>-0.0133</v>
      </c>
      <c r="Q62">
        <v>0.0543</v>
      </c>
      <c r="R62">
        <v>0.0404</v>
      </c>
      <c r="S62">
        <v>-0.0081</v>
      </c>
      <c r="T62">
        <v>-0.3045</v>
      </c>
    </row>
    <row r="63" spans="1:20" ht="12.75">
      <c r="A63">
        <v>40047</v>
      </c>
      <c r="B63" t="s">
        <v>112</v>
      </c>
      <c r="C63">
        <v>-0.1352</v>
      </c>
      <c r="D63">
        <v>-0.209</v>
      </c>
      <c r="E63">
        <v>-0.2833</v>
      </c>
      <c r="F63">
        <v>-0.1356</v>
      </c>
      <c r="G63">
        <v>-0.1844</v>
      </c>
      <c r="H63">
        <v>-0.2012</v>
      </c>
      <c r="I63">
        <v>-0.6305</v>
      </c>
      <c r="J63">
        <v>0.2833</v>
      </c>
      <c r="K63">
        <v>-0.1119</v>
      </c>
      <c r="L63">
        <v>0</v>
      </c>
      <c r="M63">
        <v>-0.0611</v>
      </c>
      <c r="N63">
        <v>-0.0082</v>
      </c>
      <c r="O63">
        <v>-0.0366</v>
      </c>
      <c r="P63">
        <v>-0.0031</v>
      </c>
      <c r="Q63">
        <v>0.0457</v>
      </c>
      <c r="R63">
        <v>0.0513</v>
      </c>
      <c r="S63">
        <v>-0.1256</v>
      </c>
      <c r="T63">
        <v>0.1657</v>
      </c>
    </row>
    <row r="64" spans="1:20" ht="12.75">
      <c r="A64">
        <v>40049</v>
      </c>
      <c r="B64" t="s">
        <v>113</v>
      </c>
      <c r="C64">
        <v>-0.1349</v>
      </c>
      <c r="D64">
        <v>-0.2085</v>
      </c>
      <c r="E64">
        <v>-0.2833</v>
      </c>
      <c r="F64">
        <v>-0.1356</v>
      </c>
      <c r="G64">
        <v>-0.1847</v>
      </c>
      <c r="H64">
        <v>-0.2007</v>
      </c>
      <c r="I64">
        <v>-0.6253</v>
      </c>
      <c r="J64">
        <v>0.2833</v>
      </c>
      <c r="K64">
        <v>-0.1096</v>
      </c>
      <c r="L64">
        <v>0</v>
      </c>
      <c r="M64">
        <v>-0.0609</v>
      </c>
      <c r="N64">
        <v>-0.0082</v>
      </c>
      <c r="O64">
        <v>-0.0366</v>
      </c>
      <c r="P64">
        <v>-0.0031</v>
      </c>
      <c r="Q64">
        <v>0.0457</v>
      </c>
      <c r="R64">
        <v>0.0516</v>
      </c>
      <c r="S64">
        <v>-0.1305</v>
      </c>
      <c r="T64">
        <v>0.1651</v>
      </c>
    </row>
    <row r="65" spans="1:20" ht="12.75">
      <c r="A65">
        <v>40051</v>
      </c>
      <c r="B65" t="s">
        <v>114</v>
      </c>
      <c r="C65">
        <v>-0.1328</v>
      </c>
      <c r="D65">
        <v>-0.2053</v>
      </c>
      <c r="E65">
        <v>-0.2844</v>
      </c>
      <c r="F65">
        <v>-0.1345</v>
      </c>
      <c r="G65">
        <v>-0.1881</v>
      </c>
      <c r="H65">
        <v>-0.1978</v>
      </c>
      <c r="I65">
        <v>-0.6012</v>
      </c>
      <c r="J65">
        <v>0.2844</v>
      </c>
      <c r="K65">
        <v>-0.0987</v>
      </c>
      <c r="L65">
        <v>0</v>
      </c>
      <c r="M65">
        <v>-0.0605</v>
      </c>
      <c r="N65">
        <v>-0.0081</v>
      </c>
      <c r="O65">
        <v>-0.0366</v>
      </c>
      <c r="P65">
        <v>-0.0029</v>
      </c>
      <c r="Q65">
        <v>0.0455</v>
      </c>
      <c r="R65">
        <v>0.0529</v>
      </c>
      <c r="S65">
        <v>-0.148</v>
      </c>
      <c r="T65">
        <v>0.1788</v>
      </c>
    </row>
    <row r="66" spans="1:20" ht="12.75">
      <c r="A66">
        <v>40057</v>
      </c>
      <c r="B66" t="s">
        <v>115</v>
      </c>
      <c r="C66">
        <v>-0.1063</v>
      </c>
      <c r="D66">
        <v>-0.1657</v>
      </c>
      <c r="E66">
        <v>-0.2762</v>
      </c>
      <c r="F66">
        <v>-0.1494</v>
      </c>
      <c r="G66">
        <v>-0.1783</v>
      </c>
      <c r="H66">
        <v>-0.1597</v>
      </c>
      <c r="I66">
        <v>0.1255</v>
      </c>
      <c r="J66">
        <v>0.2762</v>
      </c>
      <c r="K66">
        <v>-0.3484</v>
      </c>
      <c r="L66">
        <v>0</v>
      </c>
      <c r="M66">
        <v>-0.0607</v>
      </c>
      <c r="N66">
        <v>-0.0154</v>
      </c>
      <c r="O66">
        <v>-0.0396</v>
      </c>
      <c r="P66">
        <v>-0.0026</v>
      </c>
      <c r="Q66">
        <v>0.0452</v>
      </c>
      <c r="R66">
        <v>0.0488</v>
      </c>
      <c r="S66">
        <v>0.0838</v>
      </c>
      <c r="T66">
        <v>0.0777</v>
      </c>
    </row>
    <row r="67" spans="1:20" ht="12.75">
      <c r="A67">
        <v>40059</v>
      </c>
      <c r="B67" t="s">
        <v>116</v>
      </c>
      <c r="C67">
        <v>-0.038</v>
      </c>
      <c r="D67">
        <v>-0.0586</v>
      </c>
      <c r="E67">
        <v>0.0113</v>
      </c>
      <c r="F67">
        <v>0.0931</v>
      </c>
      <c r="G67">
        <v>0.0139</v>
      </c>
      <c r="H67">
        <v>-0.0639</v>
      </c>
      <c r="I67">
        <v>0.0571</v>
      </c>
      <c r="J67">
        <v>-0.0113</v>
      </c>
      <c r="K67">
        <v>-0.0085</v>
      </c>
      <c r="L67">
        <v>0</v>
      </c>
      <c r="M67">
        <v>-0.0452</v>
      </c>
      <c r="N67">
        <v>-0.1953</v>
      </c>
      <c r="O67">
        <v>-0.1067</v>
      </c>
      <c r="P67">
        <v>-0.0029</v>
      </c>
      <c r="Q67">
        <v>0.028</v>
      </c>
      <c r="R67">
        <v>0.0201</v>
      </c>
      <c r="S67">
        <v>0.0071</v>
      </c>
      <c r="T67">
        <v>0.0209</v>
      </c>
    </row>
    <row r="68" spans="1:20" ht="12.75">
      <c r="A68">
        <v>40061</v>
      </c>
      <c r="B68" t="s">
        <v>117</v>
      </c>
      <c r="C68">
        <v>-0.0466</v>
      </c>
      <c r="D68">
        <v>-0.0754</v>
      </c>
      <c r="E68">
        <v>-0.3994</v>
      </c>
      <c r="F68">
        <v>0.0025</v>
      </c>
      <c r="G68">
        <v>0.0961</v>
      </c>
      <c r="H68">
        <v>-0.0725</v>
      </c>
      <c r="I68">
        <v>0.0755</v>
      </c>
      <c r="J68">
        <v>0.3994</v>
      </c>
      <c r="K68">
        <v>0.0468</v>
      </c>
      <c r="L68">
        <v>0</v>
      </c>
      <c r="M68">
        <v>-0.1009</v>
      </c>
      <c r="N68">
        <v>0.0036</v>
      </c>
      <c r="O68">
        <v>-0.0375</v>
      </c>
      <c r="P68">
        <v>-0.0011</v>
      </c>
      <c r="Q68">
        <v>0.0442</v>
      </c>
      <c r="R68">
        <v>0.0181</v>
      </c>
      <c r="S68">
        <v>0.0148</v>
      </c>
      <c r="T68">
        <v>0.0531</v>
      </c>
    </row>
    <row r="69" spans="1:20" ht="12.75">
      <c r="A69">
        <v>40067</v>
      </c>
      <c r="B69" t="s">
        <v>118</v>
      </c>
      <c r="C69">
        <v>-0.0149</v>
      </c>
      <c r="D69">
        <v>-0.02</v>
      </c>
      <c r="E69">
        <v>-0.112</v>
      </c>
      <c r="F69">
        <v>0.0371</v>
      </c>
      <c r="G69">
        <v>0.0071</v>
      </c>
      <c r="H69">
        <v>-0.1319</v>
      </c>
      <c r="I69">
        <v>0.0126</v>
      </c>
      <c r="J69">
        <v>0.112</v>
      </c>
      <c r="K69">
        <v>0.0219</v>
      </c>
      <c r="L69">
        <v>0</v>
      </c>
      <c r="M69">
        <v>0.1782</v>
      </c>
      <c r="N69">
        <v>-0.004</v>
      </c>
      <c r="O69">
        <v>-0.002</v>
      </c>
      <c r="P69">
        <v>0.11</v>
      </c>
      <c r="Q69">
        <v>-0.0511</v>
      </c>
      <c r="R69">
        <v>0.8401</v>
      </c>
      <c r="S69">
        <v>-0.0327</v>
      </c>
      <c r="T69">
        <v>0.0124</v>
      </c>
    </row>
    <row r="70" spans="1:20" ht="12.75">
      <c r="A70">
        <v>40069</v>
      </c>
      <c r="B70" t="s">
        <v>119</v>
      </c>
      <c r="C70">
        <v>-0.0971</v>
      </c>
      <c r="D70">
        <v>-0.1513</v>
      </c>
      <c r="E70">
        <v>-0.284</v>
      </c>
      <c r="F70">
        <v>-0.1223</v>
      </c>
      <c r="G70">
        <v>-0.2168</v>
      </c>
      <c r="H70">
        <v>-0.1512</v>
      </c>
      <c r="I70">
        <v>-0.023</v>
      </c>
      <c r="J70">
        <v>0.284</v>
      </c>
      <c r="K70">
        <v>0.1538</v>
      </c>
      <c r="L70">
        <v>0</v>
      </c>
      <c r="M70">
        <v>-0.0342</v>
      </c>
      <c r="N70">
        <v>-0.008</v>
      </c>
      <c r="O70">
        <v>-0.0364</v>
      </c>
      <c r="P70">
        <v>0.0031</v>
      </c>
      <c r="Q70">
        <v>0.0404</v>
      </c>
      <c r="R70">
        <v>0.1062</v>
      </c>
      <c r="S70">
        <v>-0.6593</v>
      </c>
      <c r="T70">
        <v>0.1074</v>
      </c>
    </row>
    <row r="71" spans="1:20" ht="12.75">
      <c r="A71">
        <v>40071</v>
      </c>
      <c r="B71" t="s">
        <v>120</v>
      </c>
      <c r="C71">
        <v>-0.0554</v>
      </c>
      <c r="D71">
        <v>-0.0866</v>
      </c>
      <c r="E71">
        <v>-0.1342</v>
      </c>
      <c r="F71">
        <v>0.2814</v>
      </c>
      <c r="G71">
        <v>0.0592</v>
      </c>
      <c r="H71">
        <v>-0.0898</v>
      </c>
      <c r="I71">
        <v>0.0811</v>
      </c>
      <c r="J71">
        <v>0.1342</v>
      </c>
      <c r="K71">
        <v>0.0503</v>
      </c>
      <c r="L71">
        <v>0</v>
      </c>
      <c r="M71">
        <v>-0.0586</v>
      </c>
      <c r="N71">
        <v>-0.0976</v>
      </c>
      <c r="O71">
        <v>-0.0759</v>
      </c>
      <c r="P71">
        <v>-0.0003</v>
      </c>
      <c r="Q71">
        <v>0.0334</v>
      </c>
      <c r="R71">
        <v>0.0242</v>
      </c>
      <c r="S71">
        <v>0.0082</v>
      </c>
      <c r="T71">
        <v>0.0393</v>
      </c>
    </row>
    <row r="72" spans="1:20" ht="12.75">
      <c r="A72">
        <v>40075</v>
      </c>
      <c r="B72" t="s">
        <v>121</v>
      </c>
      <c r="C72">
        <v>-0.1313</v>
      </c>
      <c r="D72">
        <v>-0.2031</v>
      </c>
      <c r="E72">
        <v>-0.284</v>
      </c>
      <c r="F72">
        <v>-0.1354</v>
      </c>
      <c r="G72">
        <v>-0.1891</v>
      </c>
      <c r="H72">
        <v>-0.1959</v>
      </c>
      <c r="I72">
        <v>-0.5688</v>
      </c>
      <c r="J72">
        <v>0.284</v>
      </c>
      <c r="K72">
        <v>-0.0842</v>
      </c>
      <c r="L72">
        <v>0</v>
      </c>
      <c r="M72">
        <v>-0.0594</v>
      </c>
      <c r="N72">
        <v>-0.0082</v>
      </c>
      <c r="O72">
        <v>-0.0366</v>
      </c>
      <c r="P72">
        <v>-0.0026</v>
      </c>
      <c r="Q72">
        <v>0.0453</v>
      </c>
      <c r="R72">
        <v>0.055</v>
      </c>
      <c r="S72">
        <v>-0.1813</v>
      </c>
      <c r="T72">
        <v>0.1645</v>
      </c>
    </row>
    <row r="73" spans="1:20" ht="12.75">
      <c r="A73">
        <v>40077</v>
      </c>
      <c r="B73" t="s">
        <v>122</v>
      </c>
      <c r="C73">
        <v>-0.3626</v>
      </c>
      <c r="D73">
        <v>0.3196</v>
      </c>
      <c r="E73">
        <v>-0.155</v>
      </c>
      <c r="F73">
        <v>-0.0625</v>
      </c>
      <c r="G73">
        <v>-0.0639</v>
      </c>
      <c r="H73">
        <v>-0.6455</v>
      </c>
      <c r="I73">
        <v>-0.2949</v>
      </c>
      <c r="J73">
        <v>0.155</v>
      </c>
      <c r="K73">
        <v>-0.0974</v>
      </c>
      <c r="L73">
        <v>0</v>
      </c>
      <c r="M73">
        <v>-0.0401</v>
      </c>
      <c r="N73">
        <v>-0.0032</v>
      </c>
      <c r="O73">
        <v>-0.0245</v>
      </c>
      <c r="P73">
        <v>-0.0173</v>
      </c>
      <c r="Q73">
        <v>0.0414</v>
      </c>
      <c r="R73">
        <v>0.0382</v>
      </c>
      <c r="S73">
        <v>-0.0039</v>
      </c>
      <c r="T73">
        <v>-0.2023</v>
      </c>
    </row>
    <row r="74" spans="1:20" ht="12.75">
      <c r="A74">
        <v>40079</v>
      </c>
      <c r="B74" t="s">
        <v>123</v>
      </c>
      <c r="C74">
        <v>-0.0478</v>
      </c>
      <c r="D74">
        <v>-0.0745</v>
      </c>
      <c r="E74">
        <v>-0.085</v>
      </c>
      <c r="F74">
        <v>0.2034</v>
      </c>
      <c r="G74">
        <v>0.0432</v>
      </c>
      <c r="H74">
        <v>-0.0788</v>
      </c>
      <c r="I74">
        <v>0.0703</v>
      </c>
      <c r="J74">
        <v>0.085</v>
      </c>
      <c r="K74">
        <v>0.0309</v>
      </c>
      <c r="L74">
        <v>0</v>
      </c>
      <c r="M74">
        <v>-0.0534</v>
      </c>
      <c r="N74">
        <v>-0.1178</v>
      </c>
      <c r="O74">
        <v>-0.0866</v>
      </c>
      <c r="P74">
        <v>-0.0008</v>
      </c>
      <c r="Q74">
        <v>0.0313</v>
      </c>
      <c r="R74">
        <v>0.0211</v>
      </c>
      <c r="S74">
        <v>0.0063</v>
      </c>
      <c r="T74">
        <v>0.0326</v>
      </c>
    </row>
    <row r="75" spans="1:20" ht="12.75">
      <c r="A75">
        <v>40083</v>
      </c>
      <c r="B75" t="s">
        <v>124</v>
      </c>
      <c r="C75">
        <v>-0.2005</v>
      </c>
      <c r="D75">
        <v>-0.3115</v>
      </c>
      <c r="E75">
        <v>-0.2491</v>
      </c>
      <c r="F75">
        <v>-0.1242</v>
      </c>
      <c r="G75">
        <v>-0.1411</v>
      </c>
      <c r="H75">
        <v>-0.2975</v>
      </c>
      <c r="I75">
        <v>-0.6324</v>
      </c>
      <c r="J75">
        <v>0.2491</v>
      </c>
      <c r="K75">
        <v>-0.1874</v>
      </c>
      <c r="L75">
        <v>0</v>
      </c>
      <c r="M75">
        <v>-0.0574</v>
      </c>
      <c r="N75">
        <v>-0.0099</v>
      </c>
      <c r="O75">
        <v>-0.0351</v>
      </c>
      <c r="P75">
        <v>-0.0068</v>
      </c>
      <c r="Q75">
        <v>0.0479</v>
      </c>
      <c r="R75">
        <v>0.0442</v>
      </c>
      <c r="S75">
        <v>-0.036</v>
      </c>
      <c r="T75">
        <v>-0.2556</v>
      </c>
    </row>
    <row r="76" spans="1:20" ht="12.75">
      <c r="A76">
        <v>40085</v>
      </c>
      <c r="B76" t="s">
        <v>125</v>
      </c>
      <c r="C76">
        <v>-0.3609</v>
      </c>
      <c r="D76">
        <v>0.3187</v>
      </c>
      <c r="E76">
        <v>-0.1547</v>
      </c>
      <c r="F76">
        <v>-0.0623</v>
      </c>
      <c r="G76">
        <v>-0.0638</v>
      </c>
      <c r="H76">
        <v>-0.6464</v>
      </c>
      <c r="I76">
        <v>-0.294</v>
      </c>
      <c r="J76">
        <v>0.1547</v>
      </c>
      <c r="K76">
        <v>-0.0971</v>
      </c>
      <c r="L76">
        <v>0</v>
      </c>
      <c r="M76">
        <v>-0.0401</v>
      </c>
      <c r="N76">
        <v>-0.0032</v>
      </c>
      <c r="O76">
        <v>-0.0244</v>
      </c>
      <c r="P76">
        <v>-0.0173</v>
      </c>
      <c r="Q76">
        <v>0.0409</v>
      </c>
      <c r="R76">
        <v>0.0382</v>
      </c>
      <c r="S76">
        <v>-0.0038</v>
      </c>
      <c r="T76">
        <v>-0.2017</v>
      </c>
    </row>
    <row r="77" spans="1:20" ht="12.75">
      <c r="A77">
        <v>40086</v>
      </c>
      <c r="B77" t="s">
        <v>126</v>
      </c>
      <c r="C77">
        <v>-0.014</v>
      </c>
      <c r="D77">
        <v>-0.0181</v>
      </c>
      <c r="E77">
        <v>-0.0986</v>
      </c>
      <c r="F77">
        <v>0.0329</v>
      </c>
      <c r="G77">
        <v>0.0065</v>
      </c>
      <c r="H77">
        <v>-0.105</v>
      </c>
      <c r="I77">
        <v>0.0116</v>
      </c>
      <c r="J77">
        <v>0.0986</v>
      </c>
      <c r="K77">
        <v>0.0193</v>
      </c>
      <c r="L77">
        <v>0</v>
      </c>
      <c r="M77">
        <v>0.1597</v>
      </c>
      <c r="N77">
        <v>-0.0042</v>
      </c>
      <c r="O77">
        <v>0.0013</v>
      </c>
      <c r="P77">
        <v>0.085</v>
      </c>
      <c r="Q77">
        <v>-0.04</v>
      </c>
      <c r="R77">
        <v>0.8715</v>
      </c>
      <c r="S77">
        <v>-0.0287</v>
      </c>
      <c r="T77">
        <v>0.0112</v>
      </c>
    </row>
    <row r="78" spans="1:20" ht="12.75">
      <c r="A78">
        <v>40087</v>
      </c>
      <c r="B78" t="s">
        <v>127</v>
      </c>
      <c r="C78">
        <v>-0.014</v>
      </c>
      <c r="D78">
        <v>-0.0179</v>
      </c>
      <c r="E78">
        <v>-0.0989</v>
      </c>
      <c r="F78">
        <v>0.0332</v>
      </c>
      <c r="G78">
        <v>0.0065</v>
      </c>
      <c r="H78">
        <v>-0.1065</v>
      </c>
      <c r="I78">
        <v>0.0115</v>
      </c>
      <c r="J78">
        <v>0.0989</v>
      </c>
      <c r="K78">
        <v>0.0191</v>
      </c>
      <c r="L78">
        <v>0</v>
      </c>
      <c r="M78">
        <v>0.1593</v>
      </c>
      <c r="N78">
        <v>-0.0045</v>
      </c>
      <c r="O78">
        <v>0.002</v>
      </c>
      <c r="P78">
        <v>0.0866</v>
      </c>
      <c r="Q78">
        <v>-0.0413</v>
      </c>
      <c r="R78">
        <v>0.8703</v>
      </c>
      <c r="S78">
        <v>-0.0285</v>
      </c>
      <c r="T78">
        <v>0.011</v>
      </c>
    </row>
    <row r="79" spans="1:20" ht="12.75">
      <c r="A79">
        <v>40088</v>
      </c>
      <c r="B79" t="s">
        <v>128</v>
      </c>
      <c r="C79">
        <v>-0.014</v>
      </c>
      <c r="D79">
        <v>-0.0181</v>
      </c>
      <c r="E79">
        <v>-0.0986</v>
      </c>
      <c r="F79">
        <v>0.0329</v>
      </c>
      <c r="G79">
        <v>0.0065</v>
      </c>
      <c r="H79">
        <v>-0.105</v>
      </c>
      <c r="I79">
        <v>0.0116</v>
      </c>
      <c r="J79">
        <v>0.0986</v>
      </c>
      <c r="K79">
        <v>0.0192</v>
      </c>
      <c r="L79">
        <v>0</v>
      </c>
      <c r="M79">
        <v>0.1596</v>
      </c>
      <c r="N79">
        <v>-0.0043</v>
      </c>
      <c r="O79">
        <v>0.0013</v>
      </c>
      <c r="P79">
        <v>0.085</v>
      </c>
      <c r="Q79">
        <v>-0.04</v>
      </c>
      <c r="R79">
        <v>0.8716</v>
      </c>
      <c r="S79">
        <v>-0.0287</v>
      </c>
      <c r="T79">
        <v>0.0112</v>
      </c>
    </row>
    <row r="80" spans="1:20" ht="12.75">
      <c r="A80">
        <v>40091</v>
      </c>
      <c r="B80" t="s">
        <v>129</v>
      </c>
      <c r="C80">
        <v>-0.0155</v>
      </c>
      <c r="D80">
        <v>-0.0221</v>
      </c>
      <c r="E80">
        <v>-0.102</v>
      </c>
      <c r="F80">
        <v>0.0342</v>
      </c>
      <c r="G80">
        <v>0.0075</v>
      </c>
      <c r="H80">
        <v>-0.079</v>
      </c>
      <c r="I80">
        <v>0.0148</v>
      </c>
      <c r="J80">
        <v>0.102</v>
      </c>
      <c r="K80">
        <v>0.0219</v>
      </c>
      <c r="L80">
        <v>0</v>
      </c>
      <c r="M80">
        <v>0.1741</v>
      </c>
      <c r="N80">
        <v>-0.003</v>
      </c>
      <c r="O80">
        <v>-0.0042</v>
      </c>
      <c r="P80">
        <v>0.0559</v>
      </c>
      <c r="Q80">
        <v>-0.0214</v>
      </c>
      <c r="R80">
        <v>0.8974</v>
      </c>
      <c r="S80">
        <v>-0.0312</v>
      </c>
      <c r="T80">
        <v>0.0139</v>
      </c>
    </row>
    <row r="81" spans="1:20" ht="12.75">
      <c r="A81">
        <v>40092</v>
      </c>
      <c r="B81" t="s">
        <v>130</v>
      </c>
      <c r="C81">
        <v>-0.0141</v>
      </c>
      <c r="D81">
        <v>-0.0183</v>
      </c>
      <c r="E81">
        <v>-0.0988</v>
      </c>
      <c r="F81">
        <v>0.033</v>
      </c>
      <c r="G81">
        <v>0.0065</v>
      </c>
      <c r="H81">
        <v>-0.1043</v>
      </c>
      <c r="I81">
        <v>0.0117</v>
      </c>
      <c r="J81">
        <v>0.0988</v>
      </c>
      <c r="K81">
        <v>0.0193</v>
      </c>
      <c r="L81">
        <v>0</v>
      </c>
      <c r="M81">
        <v>0.1603</v>
      </c>
      <c r="N81">
        <v>-0.0042</v>
      </c>
      <c r="O81">
        <v>0.0012</v>
      </c>
      <c r="P81">
        <v>0.0841</v>
      </c>
      <c r="Q81">
        <v>-0.0394</v>
      </c>
      <c r="R81">
        <v>0.8723</v>
      </c>
      <c r="S81">
        <v>-0.0288</v>
      </c>
      <c r="T81">
        <v>0.0113</v>
      </c>
    </row>
    <row r="82" spans="1:20" ht="12.75">
      <c r="A82">
        <v>40093</v>
      </c>
      <c r="B82" t="s">
        <v>131</v>
      </c>
      <c r="C82">
        <v>0.0326</v>
      </c>
      <c r="D82">
        <v>0.0541</v>
      </c>
      <c r="E82">
        <v>-0.0861</v>
      </c>
      <c r="F82">
        <v>-0.0124</v>
      </c>
      <c r="G82">
        <v>-0.0139</v>
      </c>
      <c r="H82">
        <v>-0.8225</v>
      </c>
      <c r="I82">
        <v>-0.0502</v>
      </c>
      <c r="J82">
        <v>0.0861</v>
      </c>
      <c r="K82">
        <v>-0.0172</v>
      </c>
      <c r="L82">
        <v>0</v>
      </c>
      <c r="M82">
        <v>-0.0072</v>
      </c>
      <c r="N82">
        <v>0.0015</v>
      </c>
      <c r="O82">
        <v>-0.0112</v>
      </c>
      <c r="P82">
        <v>0.1199</v>
      </c>
      <c r="Q82">
        <v>-0.4357</v>
      </c>
      <c r="R82">
        <v>0.1062</v>
      </c>
      <c r="S82">
        <v>-0.0016</v>
      </c>
      <c r="T82">
        <v>-0.0343</v>
      </c>
    </row>
    <row r="83" spans="1:20" ht="12.75">
      <c r="A83">
        <v>40095</v>
      </c>
      <c r="B83" t="s">
        <v>132</v>
      </c>
      <c r="C83">
        <v>0.0326</v>
      </c>
      <c r="D83">
        <v>0.0541</v>
      </c>
      <c r="E83">
        <v>-0.0861</v>
      </c>
      <c r="F83">
        <v>-0.0124</v>
      </c>
      <c r="G83">
        <v>-0.0139</v>
      </c>
      <c r="H83">
        <v>-0.822</v>
      </c>
      <c r="I83">
        <v>-0.0502</v>
      </c>
      <c r="J83">
        <v>0.0861</v>
      </c>
      <c r="K83">
        <v>-0.0172</v>
      </c>
      <c r="L83">
        <v>0</v>
      </c>
      <c r="M83">
        <v>-0.007</v>
      </c>
      <c r="N83">
        <v>0.0015</v>
      </c>
      <c r="O83">
        <v>-0.0112</v>
      </c>
      <c r="P83">
        <v>-0.0039</v>
      </c>
      <c r="Q83">
        <v>-0.436</v>
      </c>
      <c r="R83">
        <v>0.1068</v>
      </c>
      <c r="S83">
        <v>-0.0016</v>
      </c>
      <c r="T83">
        <v>-0.0342</v>
      </c>
    </row>
    <row r="84" spans="1:20" ht="12.75">
      <c r="A84">
        <v>40097</v>
      </c>
      <c r="B84" t="s">
        <v>133</v>
      </c>
      <c r="C84">
        <v>-0.044</v>
      </c>
      <c r="D84">
        <v>-0.0684</v>
      </c>
      <c r="E84">
        <v>-0.0498</v>
      </c>
      <c r="F84">
        <v>0.1656</v>
      </c>
      <c r="G84">
        <v>0.0333</v>
      </c>
      <c r="H84">
        <v>-0.0731</v>
      </c>
      <c r="I84">
        <v>0.065</v>
      </c>
      <c r="J84">
        <v>0.0498</v>
      </c>
      <c r="K84">
        <v>0.0185</v>
      </c>
      <c r="L84">
        <v>0</v>
      </c>
      <c r="M84">
        <v>-0.0494</v>
      </c>
      <c r="N84">
        <v>-0.1352</v>
      </c>
      <c r="O84">
        <v>-0.0942</v>
      </c>
      <c r="P84">
        <v>-0.0015</v>
      </c>
      <c r="Q84">
        <v>0.0301</v>
      </c>
      <c r="R84">
        <v>0.0209</v>
      </c>
      <c r="S84">
        <v>0.006</v>
      </c>
      <c r="T84">
        <v>0.0286</v>
      </c>
    </row>
    <row r="85" spans="1:20" ht="12.75">
      <c r="A85">
        <v>40101</v>
      </c>
      <c r="B85" t="s">
        <v>134</v>
      </c>
      <c r="C85">
        <v>-0.0458</v>
      </c>
      <c r="D85">
        <v>-0.0712</v>
      </c>
      <c r="E85">
        <v>-0.0574</v>
      </c>
      <c r="F85">
        <v>0.1817</v>
      </c>
      <c r="G85">
        <v>0.0359</v>
      </c>
      <c r="H85">
        <v>-0.0756</v>
      </c>
      <c r="I85">
        <v>0.0677</v>
      </c>
      <c r="J85">
        <v>0.0574</v>
      </c>
      <c r="K85">
        <v>0.0208</v>
      </c>
      <c r="L85">
        <v>0</v>
      </c>
      <c r="M85">
        <v>-0.0513</v>
      </c>
      <c r="N85">
        <v>-0.139</v>
      </c>
      <c r="O85">
        <v>-0.0934</v>
      </c>
      <c r="P85">
        <v>-0.0016</v>
      </c>
      <c r="Q85">
        <v>0.0305</v>
      </c>
      <c r="R85">
        <v>0.0218</v>
      </c>
      <c r="S85">
        <v>0.0072</v>
      </c>
      <c r="T85">
        <v>0.0296</v>
      </c>
    </row>
    <row r="86" spans="1:20" ht="12.75">
      <c r="A86">
        <v>40103</v>
      </c>
      <c r="B86" t="s">
        <v>135</v>
      </c>
      <c r="C86">
        <v>-0.0761</v>
      </c>
      <c r="D86">
        <v>-0.1194</v>
      </c>
      <c r="E86">
        <v>-0.2563</v>
      </c>
      <c r="F86">
        <v>0.5031</v>
      </c>
      <c r="G86">
        <v>0.1021</v>
      </c>
      <c r="H86">
        <v>-0.1194</v>
      </c>
      <c r="I86">
        <v>0.1103</v>
      </c>
      <c r="J86">
        <v>0.2563</v>
      </c>
      <c r="K86">
        <v>0.1038</v>
      </c>
      <c r="L86">
        <v>0</v>
      </c>
      <c r="M86">
        <v>-0.0688</v>
      </c>
      <c r="N86">
        <v>-0.03</v>
      </c>
      <c r="O86">
        <v>-0.0485</v>
      </c>
      <c r="P86">
        <v>0.0009</v>
      </c>
      <c r="Q86">
        <v>0.0391</v>
      </c>
      <c r="R86">
        <v>0.0346</v>
      </c>
      <c r="S86">
        <v>0.0124</v>
      </c>
      <c r="T86">
        <v>0.0572</v>
      </c>
    </row>
    <row r="87" spans="1:20" ht="12.75">
      <c r="A87">
        <v>40107</v>
      </c>
      <c r="B87" t="s">
        <v>136</v>
      </c>
      <c r="C87">
        <v>-0.1087</v>
      </c>
      <c r="D87">
        <v>-0.1696</v>
      </c>
      <c r="E87">
        <v>-0.2735</v>
      </c>
      <c r="F87">
        <v>-0.1511</v>
      </c>
      <c r="G87">
        <v>-0.1672</v>
      </c>
      <c r="H87">
        <v>-0.1629</v>
      </c>
      <c r="I87">
        <v>0.1271</v>
      </c>
      <c r="J87">
        <v>0.2735</v>
      </c>
      <c r="K87">
        <v>-0.4409</v>
      </c>
      <c r="L87">
        <v>0</v>
      </c>
      <c r="M87">
        <v>-0.0625</v>
      </c>
      <c r="N87">
        <v>-0.0166</v>
      </c>
      <c r="O87">
        <v>-0.04</v>
      </c>
      <c r="P87">
        <v>-0.0032</v>
      </c>
      <c r="Q87">
        <v>0.0456</v>
      </c>
      <c r="R87">
        <v>0.0441</v>
      </c>
      <c r="S87">
        <v>0.0492</v>
      </c>
      <c r="T87">
        <v>0.0706</v>
      </c>
    </row>
    <row r="88" spans="1:20" ht="12.75">
      <c r="A88">
        <v>40111</v>
      </c>
      <c r="B88" t="s">
        <v>137</v>
      </c>
      <c r="C88">
        <v>-0.1008</v>
      </c>
      <c r="D88">
        <v>-0.1574</v>
      </c>
      <c r="E88">
        <v>-0.2881</v>
      </c>
      <c r="F88">
        <v>-0.1539</v>
      </c>
      <c r="G88">
        <v>-0.1826</v>
      </c>
      <c r="H88">
        <v>-0.151</v>
      </c>
      <c r="I88">
        <v>0.1429</v>
      </c>
      <c r="J88">
        <v>0.2881</v>
      </c>
      <c r="K88">
        <v>-0.5281</v>
      </c>
      <c r="L88">
        <v>0</v>
      </c>
      <c r="M88">
        <v>-0.0642</v>
      </c>
      <c r="N88">
        <v>-0.0098</v>
      </c>
      <c r="O88">
        <v>-0.0379</v>
      </c>
      <c r="P88">
        <v>-0.0029</v>
      </c>
      <c r="Q88">
        <v>0.0463</v>
      </c>
      <c r="R88">
        <v>0.0441</v>
      </c>
      <c r="S88">
        <v>0.0552</v>
      </c>
      <c r="T88">
        <v>0.0989</v>
      </c>
    </row>
    <row r="89" spans="1:20" ht="12.75">
      <c r="A89">
        <v>40113</v>
      </c>
      <c r="B89" t="s">
        <v>138</v>
      </c>
      <c r="C89">
        <v>-0.014</v>
      </c>
      <c r="D89">
        <v>-0.0179</v>
      </c>
      <c r="E89">
        <v>-0.0989</v>
      </c>
      <c r="F89">
        <v>0.0332</v>
      </c>
      <c r="G89">
        <v>0.0065</v>
      </c>
      <c r="H89">
        <v>-0.1065</v>
      </c>
      <c r="I89">
        <v>0.0115</v>
      </c>
      <c r="J89">
        <v>0.0989</v>
      </c>
      <c r="K89">
        <v>0.0191</v>
      </c>
      <c r="L89">
        <v>0</v>
      </c>
      <c r="M89">
        <v>0.1593</v>
      </c>
      <c r="N89">
        <v>-0.0045</v>
      </c>
      <c r="O89">
        <v>0.002</v>
      </c>
      <c r="P89">
        <v>0.0866</v>
      </c>
      <c r="Q89">
        <v>-0.0413</v>
      </c>
      <c r="R89">
        <v>0.8703</v>
      </c>
      <c r="S89">
        <v>-0.0285</v>
      </c>
      <c r="T89">
        <v>0.011</v>
      </c>
    </row>
    <row r="90" spans="1:20" ht="12.75">
      <c r="A90">
        <v>40115</v>
      </c>
      <c r="B90" t="s">
        <v>139</v>
      </c>
      <c r="C90">
        <v>-0.1834</v>
      </c>
      <c r="D90">
        <v>-0.2868</v>
      </c>
      <c r="E90">
        <v>-0.2439</v>
      </c>
      <c r="F90">
        <v>-0.1367</v>
      </c>
      <c r="G90">
        <v>-0.1273</v>
      </c>
      <c r="H90">
        <v>-0.2741</v>
      </c>
      <c r="I90">
        <v>-0.3886</v>
      </c>
      <c r="J90">
        <v>0.2439</v>
      </c>
      <c r="K90">
        <v>-0.2684</v>
      </c>
      <c r="L90">
        <v>0</v>
      </c>
      <c r="M90">
        <v>-0.0579</v>
      </c>
      <c r="N90">
        <v>-0.0157</v>
      </c>
      <c r="O90">
        <v>-0.0376</v>
      </c>
      <c r="P90">
        <v>-0.0064</v>
      </c>
      <c r="Q90">
        <v>0.0472</v>
      </c>
      <c r="R90">
        <v>0.0421</v>
      </c>
      <c r="S90">
        <v>0.0107</v>
      </c>
      <c r="T90">
        <v>-0.1063</v>
      </c>
    </row>
    <row r="91" spans="1:20" ht="12.75">
      <c r="A91">
        <v>40117</v>
      </c>
      <c r="B91" t="s">
        <v>140</v>
      </c>
      <c r="C91">
        <v>-0.0377</v>
      </c>
      <c r="D91">
        <v>-0.0582</v>
      </c>
      <c r="E91">
        <v>0.0086</v>
      </c>
      <c r="F91">
        <v>0.1022</v>
      </c>
      <c r="G91">
        <v>0.0171</v>
      </c>
      <c r="H91">
        <v>-0.0637</v>
      </c>
      <c r="I91">
        <v>0.0564</v>
      </c>
      <c r="J91">
        <v>-0.0086</v>
      </c>
      <c r="K91">
        <v>-0.0031</v>
      </c>
      <c r="L91">
        <v>0</v>
      </c>
      <c r="M91">
        <v>-0.0459</v>
      </c>
      <c r="N91">
        <v>-0.1686</v>
      </c>
      <c r="O91">
        <v>-0.1112</v>
      </c>
      <c r="P91">
        <v>-0.0029</v>
      </c>
      <c r="Q91">
        <v>0.0282</v>
      </c>
      <c r="R91">
        <v>0.0202</v>
      </c>
      <c r="S91">
        <v>0.0069</v>
      </c>
      <c r="T91">
        <v>0.0217</v>
      </c>
    </row>
    <row r="92" spans="1:20" ht="12.75">
      <c r="A92">
        <v>40119</v>
      </c>
      <c r="B92" t="s">
        <v>141</v>
      </c>
      <c r="C92">
        <v>-0.1357</v>
      </c>
      <c r="D92">
        <v>-0.2097</v>
      </c>
      <c r="E92">
        <v>-0.2831</v>
      </c>
      <c r="F92">
        <v>-0.1356</v>
      </c>
      <c r="G92">
        <v>-0.1839</v>
      </c>
      <c r="H92">
        <v>-0.2018</v>
      </c>
      <c r="I92">
        <v>-0.6357</v>
      </c>
      <c r="J92">
        <v>0.2831</v>
      </c>
      <c r="K92">
        <v>-0.1143</v>
      </c>
      <c r="L92">
        <v>0</v>
      </c>
      <c r="M92">
        <v>-0.0612</v>
      </c>
      <c r="N92">
        <v>-0.0082</v>
      </c>
      <c r="O92">
        <v>-0.0366</v>
      </c>
      <c r="P92">
        <v>-0.0032</v>
      </c>
      <c r="Q92">
        <v>0.0457</v>
      </c>
      <c r="R92">
        <v>0.051</v>
      </c>
      <c r="S92">
        <v>-0.1218</v>
      </c>
      <c r="T92">
        <v>0.1633</v>
      </c>
    </row>
    <row r="93" spans="1:20" ht="12.75">
      <c r="A93">
        <v>40127</v>
      </c>
      <c r="B93" t="s">
        <v>142</v>
      </c>
      <c r="C93">
        <v>-0.0831</v>
      </c>
      <c r="D93">
        <v>-0.1303</v>
      </c>
      <c r="E93">
        <v>-0.2824</v>
      </c>
      <c r="F93">
        <v>0.5643</v>
      </c>
      <c r="G93">
        <v>0.0993</v>
      </c>
      <c r="H93">
        <v>-0.1292</v>
      </c>
      <c r="I93">
        <v>0.1249</v>
      </c>
      <c r="J93">
        <v>0.2824</v>
      </c>
      <c r="K93">
        <v>0.1047</v>
      </c>
      <c r="L93">
        <v>0</v>
      </c>
      <c r="M93">
        <v>-0.071</v>
      </c>
      <c r="N93">
        <v>-0.0155</v>
      </c>
      <c r="O93">
        <v>-0.0424</v>
      </c>
      <c r="P93">
        <v>0.001</v>
      </c>
      <c r="Q93">
        <v>0.0406</v>
      </c>
      <c r="R93">
        <v>0.0371</v>
      </c>
      <c r="S93">
        <v>0.0097</v>
      </c>
      <c r="T93">
        <v>0.0644</v>
      </c>
    </row>
    <row r="94" spans="1:20" ht="12.75">
      <c r="A94">
        <v>40130</v>
      </c>
      <c r="B94" t="s">
        <v>143</v>
      </c>
      <c r="C94">
        <v>-0.0831</v>
      </c>
      <c r="D94">
        <v>-0.1303</v>
      </c>
      <c r="E94">
        <v>-0.2824</v>
      </c>
      <c r="F94">
        <v>0.5643</v>
      </c>
      <c r="G94">
        <v>0.0993</v>
      </c>
      <c r="H94">
        <v>-0.1292</v>
      </c>
      <c r="I94">
        <v>0.1249</v>
      </c>
      <c r="J94">
        <v>0.2824</v>
      </c>
      <c r="K94">
        <v>0.1047</v>
      </c>
      <c r="L94">
        <v>0</v>
      </c>
      <c r="M94">
        <v>-0.071</v>
      </c>
      <c r="N94">
        <v>-0.0155</v>
      </c>
      <c r="O94">
        <v>-0.0424</v>
      </c>
      <c r="P94">
        <v>0.001</v>
      </c>
      <c r="Q94">
        <v>0.0406</v>
      </c>
      <c r="R94">
        <v>0.0371</v>
      </c>
      <c r="S94">
        <v>0.0097</v>
      </c>
      <c r="T94">
        <v>0.0644</v>
      </c>
    </row>
    <row r="95" spans="1:20" ht="12.75">
      <c r="A95">
        <v>40133</v>
      </c>
      <c r="B95" t="s">
        <v>144</v>
      </c>
      <c r="C95">
        <v>-0.017</v>
      </c>
      <c r="D95">
        <v>-0.0238</v>
      </c>
      <c r="E95">
        <v>-0.1244</v>
      </c>
      <c r="F95">
        <v>0.0402</v>
      </c>
      <c r="G95">
        <v>0.0071</v>
      </c>
      <c r="H95">
        <v>-0.1358</v>
      </c>
      <c r="I95">
        <v>0.0149</v>
      </c>
      <c r="J95">
        <v>0.1244</v>
      </c>
      <c r="K95">
        <v>0.0255</v>
      </c>
      <c r="L95">
        <v>0</v>
      </c>
      <c r="M95">
        <v>0.199</v>
      </c>
      <c r="N95">
        <v>-0.0037</v>
      </c>
      <c r="O95">
        <v>-0.0049</v>
      </c>
      <c r="P95">
        <v>0.1102</v>
      </c>
      <c r="Q95">
        <v>-0.049</v>
      </c>
      <c r="R95">
        <v>0.8297</v>
      </c>
      <c r="S95">
        <v>-0.0396</v>
      </c>
      <c r="T95">
        <v>0.0149</v>
      </c>
    </row>
    <row r="96" spans="1:20" ht="12.75">
      <c r="A96">
        <v>40139</v>
      </c>
      <c r="B96" t="s">
        <v>145</v>
      </c>
      <c r="C96">
        <v>-0.1826</v>
      </c>
      <c r="D96">
        <v>-0.2855</v>
      </c>
      <c r="E96">
        <v>-0.2442</v>
      </c>
      <c r="F96">
        <v>-0.1369</v>
      </c>
      <c r="G96">
        <v>-0.1277</v>
      </c>
      <c r="H96">
        <v>-0.2729</v>
      </c>
      <c r="I96">
        <v>-0.3837</v>
      </c>
      <c r="J96">
        <v>0.2442</v>
      </c>
      <c r="K96">
        <v>-0.2703</v>
      </c>
      <c r="L96">
        <v>0</v>
      </c>
      <c r="M96">
        <v>-0.0579</v>
      </c>
      <c r="N96">
        <v>-0.0157</v>
      </c>
      <c r="O96">
        <v>-0.0376</v>
      </c>
      <c r="P96">
        <v>-0.0063</v>
      </c>
      <c r="Q96">
        <v>0.0471</v>
      </c>
      <c r="R96">
        <v>0.0421</v>
      </c>
      <c r="S96">
        <v>0.0111</v>
      </c>
      <c r="T96">
        <v>-0.104</v>
      </c>
    </row>
    <row r="97" spans="1:20" ht="12.75">
      <c r="A97">
        <v>40141</v>
      </c>
      <c r="B97" t="s">
        <v>146</v>
      </c>
      <c r="C97">
        <v>-0.1868</v>
      </c>
      <c r="D97">
        <v>-0.2907</v>
      </c>
      <c r="E97">
        <v>-0.2246</v>
      </c>
      <c r="F97">
        <v>-0.1202</v>
      </c>
      <c r="G97">
        <v>-0.1164</v>
      </c>
      <c r="H97">
        <v>-0.278</v>
      </c>
      <c r="I97">
        <v>-0.6631</v>
      </c>
      <c r="J97">
        <v>0.2246</v>
      </c>
      <c r="K97">
        <v>-0.2155</v>
      </c>
      <c r="L97">
        <v>0</v>
      </c>
      <c r="M97">
        <v>-0.0564</v>
      </c>
      <c r="N97">
        <v>-0.0267</v>
      </c>
      <c r="O97">
        <v>-0.0412</v>
      </c>
      <c r="P97">
        <v>-0.0067</v>
      </c>
      <c r="Q97">
        <v>0.0465</v>
      </c>
      <c r="R97">
        <v>0.0406</v>
      </c>
      <c r="S97">
        <v>-0.0017</v>
      </c>
      <c r="T97">
        <v>-0.0689</v>
      </c>
    </row>
    <row r="98" spans="1:20" ht="12.75">
      <c r="A98">
        <v>40145</v>
      </c>
      <c r="B98" t="s">
        <v>147</v>
      </c>
      <c r="C98">
        <v>0.0009</v>
      </c>
      <c r="D98">
        <v>0.0041</v>
      </c>
      <c r="E98">
        <v>-0.098</v>
      </c>
      <c r="F98">
        <v>0.0188</v>
      </c>
      <c r="G98">
        <v>-0.0005</v>
      </c>
      <c r="H98">
        <v>-0.342</v>
      </c>
      <c r="I98">
        <v>-0.0078</v>
      </c>
      <c r="J98">
        <v>0.098</v>
      </c>
      <c r="K98">
        <v>0.0086</v>
      </c>
      <c r="L98">
        <v>1</v>
      </c>
      <c r="M98">
        <v>0.1096</v>
      </c>
      <c r="N98">
        <v>-0.0023</v>
      </c>
      <c r="O98">
        <v>-0.0036</v>
      </c>
      <c r="P98">
        <v>0.3416</v>
      </c>
      <c r="Q98">
        <v>-0.1764</v>
      </c>
      <c r="R98">
        <v>0.6168</v>
      </c>
      <c r="S98">
        <v>-0.0227</v>
      </c>
      <c r="T98">
        <v>-0.0027</v>
      </c>
    </row>
    <row r="99" spans="1:20" ht="12.75">
      <c r="A99">
        <v>40147</v>
      </c>
      <c r="B99" t="s">
        <v>148</v>
      </c>
      <c r="C99">
        <v>0.0004</v>
      </c>
      <c r="D99">
        <v>0.0076</v>
      </c>
      <c r="E99">
        <v>-0.019</v>
      </c>
      <c r="F99">
        <v>0.0021</v>
      </c>
      <c r="G99">
        <v>-0.003</v>
      </c>
      <c r="H99">
        <v>-0.0121</v>
      </c>
      <c r="I99">
        <v>-0.0067</v>
      </c>
      <c r="J99">
        <v>0.019</v>
      </c>
      <c r="K99">
        <v>-0.0062</v>
      </c>
      <c r="L99">
        <v>0</v>
      </c>
      <c r="M99">
        <v>-0.0065</v>
      </c>
      <c r="N99">
        <v>-0.0047</v>
      </c>
      <c r="O99">
        <v>0.0438</v>
      </c>
      <c r="P99">
        <v>-0.0041</v>
      </c>
      <c r="Q99">
        <v>-0.0434</v>
      </c>
      <c r="R99">
        <v>0.0076</v>
      </c>
      <c r="S99">
        <v>0.0006</v>
      </c>
      <c r="T99">
        <v>-0.0064</v>
      </c>
    </row>
    <row r="100" spans="1:20" ht="12.75">
      <c r="A100">
        <v>40149</v>
      </c>
      <c r="B100" t="s">
        <v>149</v>
      </c>
      <c r="C100">
        <v>-0.0363</v>
      </c>
      <c r="D100">
        <v>-0.0561</v>
      </c>
      <c r="E100">
        <v>-0.2188</v>
      </c>
      <c r="F100">
        <v>0.0993</v>
      </c>
      <c r="G100">
        <v>0.0293</v>
      </c>
      <c r="H100">
        <v>-0.0961</v>
      </c>
      <c r="I100">
        <v>0.0432</v>
      </c>
      <c r="J100">
        <v>0.2188</v>
      </c>
      <c r="K100">
        <v>0.0507</v>
      </c>
      <c r="L100">
        <v>0</v>
      </c>
      <c r="M100">
        <v>0.3911</v>
      </c>
      <c r="N100">
        <v>-0.0042</v>
      </c>
      <c r="O100">
        <v>-0.0224</v>
      </c>
      <c r="P100">
        <v>0.0399</v>
      </c>
      <c r="Q100">
        <v>0.0032</v>
      </c>
      <c r="R100">
        <v>0.8902</v>
      </c>
      <c r="S100">
        <v>-0.0483</v>
      </c>
      <c r="T100">
        <v>0.0347</v>
      </c>
    </row>
    <row r="101" spans="1:20" ht="12.75">
      <c r="A101">
        <v>40155</v>
      </c>
      <c r="B101" t="s">
        <v>150</v>
      </c>
      <c r="C101">
        <v>-0.0957</v>
      </c>
      <c r="D101">
        <v>-0.1495</v>
      </c>
      <c r="E101">
        <v>-0.3037</v>
      </c>
      <c r="F101">
        <v>-0.1737</v>
      </c>
      <c r="G101">
        <v>-0.3794</v>
      </c>
      <c r="H101">
        <v>-0.1451</v>
      </c>
      <c r="I101">
        <v>0.1327</v>
      </c>
      <c r="J101">
        <v>0.3037</v>
      </c>
      <c r="K101">
        <v>0.1497</v>
      </c>
      <c r="L101">
        <v>0</v>
      </c>
      <c r="M101">
        <v>-0.0676</v>
      </c>
      <c r="N101">
        <v>-0.0073</v>
      </c>
      <c r="O101">
        <v>-0.0376</v>
      </c>
      <c r="P101">
        <v>-0.0011</v>
      </c>
      <c r="Q101">
        <v>0.0442</v>
      </c>
      <c r="R101">
        <v>0.0497</v>
      </c>
      <c r="S101">
        <v>0.0758</v>
      </c>
      <c r="T101">
        <v>0.1106</v>
      </c>
    </row>
    <row r="102" spans="1:20" ht="12.75">
      <c r="A102">
        <v>40159</v>
      </c>
      <c r="B102" t="s">
        <v>151</v>
      </c>
      <c r="C102">
        <v>-0.0593</v>
      </c>
      <c r="D102">
        <v>-0.093</v>
      </c>
      <c r="E102">
        <v>-0.1963</v>
      </c>
      <c r="F102">
        <v>0.3147</v>
      </c>
      <c r="G102">
        <v>0.072</v>
      </c>
      <c r="H102">
        <v>-0.0968</v>
      </c>
      <c r="I102">
        <v>0.0854</v>
      </c>
      <c r="J102">
        <v>0.1963</v>
      </c>
      <c r="K102">
        <v>0.0703</v>
      </c>
      <c r="L102">
        <v>0</v>
      </c>
      <c r="M102">
        <v>-0.0497</v>
      </c>
      <c r="N102">
        <v>-0.0596</v>
      </c>
      <c r="O102">
        <v>-0.0616</v>
      </c>
      <c r="P102">
        <v>0.0023</v>
      </c>
      <c r="Q102">
        <v>0.0343</v>
      </c>
      <c r="R102">
        <v>0.0194</v>
      </c>
      <c r="S102">
        <v>0.0028</v>
      </c>
      <c r="T102">
        <v>0.0454</v>
      </c>
    </row>
    <row r="103" spans="1:20" ht="12.75">
      <c r="A103">
        <v>40161</v>
      </c>
      <c r="B103" t="s">
        <v>152</v>
      </c>
      <c r="C103">
        <v>-0.1441</v>
      </c>
      <c r="D103">
        <v>-0.2227</v>
      </c>
      <c r="E103">
        <v>-0.2775</v>
      </c>
      <c r="F103">
        <v>-0.1384</v>
      </c>
      <c r="G103">
        <v>-0.1728</v>
      </c>
      <c r="H103">
        <v>-0.2139</v>
      </c>
      <c r="I103">
        <v>-0.6855</v>
      </c>
      <c r="J103">
        <v>0.2775</v>
      </c>
      <c r="K103">
        <v>-0.1444</v>
      </c>
      <c r="L103">
        <v>0</v>
      </c>
      <c r="M103">
        <v>-0.0613</v>
      </c>
      <c r="N103">
        <v>-0.0091</v>
      </c>
      <c r="O103">
        <v>-0.0366</v>
      </c>
      <c r="P103">
        <v>-0.0038</v>
      </c>
      <c r="Q103">
        <v>0.0461</v>
      </c>
      <c r="R103">
        <v>0.0483</v>
      </c>
      <c r="S103">
        <v>-0.0933</v>
      </c>
      <c r="T103">
        <v>0.0813</v>
      </c>
    </row>
    <row r="104" spans="1:20" ht="12.75">
      <c r="A104">
        <v>40163</v>
      </c>
      <c r="B104" t="s">
        <v>153</v>
      </c>
      <c r="C104">
        <v>-0.2025</v>
      </c>
      <c r="D104">
        <v>-0.3166</v>
      </c>
      <c r="E104">
        <v>-0.2353</v>
      </c>
      <c r="F104">
        <v>-0.1317</v>
      </c>
      <c r="G104">
        <v>-0.1168</v>
      </c>
      <c r="H104">
        <v>-0.3024</v>
      </c>
      <c r="I104">
        <v>-0.5421</v>
      </c>
      <c r="J104">
        <v>0.2353</v>
      </c>
      <c r="K104">
        <v>-0.2209</v>
      </c>
      <c r="L104">
        <v>0</v>
      </c>
      <c r="M104">
        <v>-0.0566</v>
      </c>
      <c r="N104">
        <v>-0.0161</v>
      </c>
      <c r="O104">
        <v>-0.0372</v>
      </c>
      <c r="P104">
        <v>-0.0072</v>
      </c>
      <c r="Q104">
        <v>0.0475</v>
      </c>
      <c r="R104">
        <v>0.0416</v>
      </c>
      <c r="S104">
        <v>0.0003</v>
      </c>
      <c r="T104">
        <v>-0.144</v>
      </c>
    </row>
    <row r="105" spans="1:20" ht="12.75">
      <c r="A105">
        <v>40167</v>
      </c>
      <c r="B105" t="s">
        <v>154</v>
      </c>
      <c r="C105">
        <v>-0.0971</v>
      </c>
      <c r="D105">
        <v>-0.1513</v>
      </c>
      <c r="E105">
        <v>-0.284</v>
      </c>
      <c r="F105">
        <v>-0.1223</v>
      </c>
      <c r="G105">
        <v>-0.2168</v>
      </c>
      <c r="H105">
        <v>-0.1512</v>
      </c>
      <c r="I105">
        <v>-0.023</v>
      </c>
      <c r="J105">
        <v>0.284</v>
      </c>
      <c r="K105">
        <v>0.1538</v>
      </c>
      <c r="L105">
        <v>0</v>
      </c>
      <c r="M105">
        <v>-0.0342</v>
      </c>
      <c r="N105">
        <v>-0.008</v>
      </c>
      <c r="O105">
        <v>-0.0364</v>
      </c>
      <c r="P105">
        <v>0.0031</v>
      </c>
      <c r="Q105">
        <v>0.0404</v>
      </c>
      <c r="R105">
        <v>0.1062</v>
      </c>
      <c r="S105">
        <v>-0.6593</v>
      </c>
      <c r="T105">
        <v>0.1074</v>
      </c>
    </row>
    <row r="106" spans="1:20" ht="12.75">
      <c r="A106">
        <v>40173</v>
      </c>
      <c r="B106" t="s">
        <v>155</v>
      </c>
      <c r="C106">
        <v>-0.1939</v>
      </c>
      <c r="D106">
        <v>-0.3031</v>
      </c>
      <c r="E106">
        <v>-0.2391</v>
      </c>
      <c r="F106">
        <v>-0.134</v>
      </c>
      <c r="G106">
        <v>-0.1216</v>
      </c>
      <c r="H106">
        <v>-0.2896</v>
      </c>
      <c r="I106">
        <v>-0.4734</v>
      </c>
      <c r="J106">
        <v>0.2391</v>
      </c>
      <c r="K106">
        <v>-0.2423</v>
      </c>
      <c r="L106">
        <v>0</v>
      </c>
      <c r="M106">
        <v>-0.0572</v>
      </c>
      <c r="N106">
        <v>-0.0159</v>
      </c>
      <c r="O106">
        <v>-0.0373</v>
      </c>
      <c r="P106">
        <v>-0.0068</v>
      </c>
      <c r="Q106">
        <v>0.0473</v>
      </c>
      <c r="R106">
        <v>0.0418</v>
      </c>
      <c r="S106">
        <v>0.005</v>
      </c>
      <c r="T106">
        <v>-0.1266</v>
      </c>
    </row>
    <row r="107" spans="1:20" ht="12.75">
      <c r="A107">
        <v>40175</v>
      </c>
      <c r="B107" t="s">
        <v>156</v>
      </c>
      <c r="C107">
        <v>-0.2915</v>
      </c>
      <c r="D107">
        <v>0.5299</v>
      </c>
      <c r="E107">
        <v>-0.2048</v>
      </c>
      <c r="F107">
        <v>-0.102</v>
      </c>
      <c r="G107">
        <v>-0.0975</v>
      </c>
      <c r="H107">
        <v>-0.4474</v>
      </c>
      <c r="I107">
        <v>-0.4855</v>
      </c>
      <c r="J107">
        <v>0.2048</v>
      </c>
      <c r="K107">
        <v>-0.1573</v>
      </c>
      <c r="L107">
        <v>0</v>
      </c>
      <c r="M107">
        <v>-0.0502</v>
      </c>
      <c r="N107">
        <v>-0.0091</v>
      </c>
      <c r="O107">
        <v>-0.0317</v>
      </c>
      <c r="P107">
        <v>-0.0116</v>
      </c>
      <c r="Q107">
        <v>0.0491</v>
      </c>
      <c r="R107">
        <v>0.0407</v>
      </c>
      <c r="S107">
        <v>-0.0073</v>
      </c>
      <c r="T107">
        <v>-0.2621</v>
      </c>
    </row>
    <row r="108" spans="1:20" ht="12.75">
      <c r="A108">
        <v>40181</v>
      </c>
      <c r="B108" t="s">
        <v>157</v>
      </c>
      <c r="C108">
        <v>-0.2034</v>
      </c>
      <c r="D108">
        <v>-0.3135</v>
      </c>
      <c r="E108">
        <v>-0.2475</v>
      </c>
      <c r="F108">
        <v>-0.1229</v>
      </c>
      <c r="G108">
        <v>-0.1377</v>
      </c>
      <c r="H108">
        <v>-0.2993</v>
      </c>
      <c r="I108">
        <v>-0.6369</v>
      </c>
      <c r="J108">
        <v>0.2475</v>
      </c>
      <c r="K108">
        <v>-0.2068</v>
      </c>
      <c r="L108">
        <v>0</v>
      </c>
      <c r="M108">
        <v>-0.0573</v>
      </c>
      <c r="N108">
        <v>-0.0103</v>
      </c>
      <c r="O108">
        <v>-0.0352</v>
      </c>
      <c r="P108">
        <v>-0.007</v>
      </c>
      <c r="Q108">
        <v>0.0484</v>
      </c>
      <c r="R108">
        <v>0.0433</v>
      </c>
      <c r="S108">
        <v>-0.0197</v>
      </c>
      <c r="T108">
        <v>-0.4067</v>
      </c>
    </row>
    <row r="109" spans="1:20" ht="12.75">
      <c r="A109">
        <v>40183</v>
      </c>
      <c r="B109" t="s">
        <v>158</v>
      </c>
      <c r="C109">
        <v>-0.1834</v>
      </c>
      <c r="D109">
        <v>-0.2868</v>
      </c>
      <c r="E109">
        <v>-0.2439</v>
      </c>
      <c r="F109">
        <v>-0.1367</v>
      </c>
      <c r="G109">
        <v>-0.1273</v>
      </c>
      <c r="H109">
        <v>-0.2741</v>
      </c>
      <c r="I109">
        <v>-0.3886</v>
      </c>
      <c r="J109">
        <v>0.2439</v>
      </c>
      <c r="K109">
        <v>-0.2684</v>
      </c>
      <c r="L109">
        <v>0</v>
      </c>
      <c r="M109">
        <v>-0.0579</v>
      </c>
      <c r="N109">
        <v>-0.0157</v>
      </c>
      <c r="O109">
        <v>-0.0376</v>
      </c>
      <c r="P109">
        <v>-0.0064</v>
      </c>
      <c r="Q109">
        <v>0.0472</v>
      </c>
      <c r="R109">
        <v>0.0421</v>
      </c>
      <c r="S109">
        <v>0.0107</v>
      </c>
      <c r="T109">
        <v>-0.1063</v>
      </c>
    </row>
    <row r="110" spans="1:20" ht="12.75">
      <c r="A110">
        <v>40187</v>
      </c>
      <c r="B110" t="s">
        <v>159</v>
      </c>
      <c r="C110">
        <v>-0.1717</v>
      </c>
      <c r="D110">
        <v>-0.2683</v>
      </c>
      <c r="E110">
        <v>-0.2487</v>
      </c>
      <c r="F110">
        <v>-0.1392</v>
      </c>
      <c r="G110">
        <v>-0.1335</v>
      </c>
      <c r="H110">
        <v>-0.2566</v>
      </c>
      <c r="I110">
        <v>-0.3079</v>
      </c>
      <c r="J110">
        <v>0.2487</v>
      </c>
      <c r="K110">
        <v>-0.2959</v>
      </c>
      <c r="L110">
        <v>0</v>
      </c>
      <c r="M110">
        <v>-0.0586</v>
      </c>
      <c r="N110">
        <v>-0.0157</v>
      </c>
      <c r="O110">
        <v>-0.0379</v>
      </c>
      <c r="P110">
        <v>-0.0059</v>
      </c>
      <c r="Q110">
        <v>0.0469</v>
      </c>
      <c r="R110">
        <v>0.0424</v>
      </c>
      <c r="S110">
        <v>0.0166</v>
      </c>
      <c r="T110">
        <v>-0.0783</v>
      </c>
    </row>
    <row r="111" spans="1:20" ht="12.75">
      <c r="A111">
        <v>40191</v>
      </c>
      <c r="B111" t="s">
        <v>160</v>
      </c>
      <c r="C111">
        <v>-0.3112</v>
      </c>
      <c r="D111">
        <v>0.4833</v>
      </c>
      <c r="E111">
        <v>-0.1954</v>
      </c>
      <c r="F111">
        <v>-0.0917</v>
      </c>
      <c r="G111">
        <v>-0.0931</v>
      </c>
      <c r="H111">
        <v>-0.4913</v>
      </c>
      <c r="I111">
        <v>-0.4455</v>
      </c>
      <c r="J111">
        <v>0.1954</v>
      </c>
      <c r="K111">
        <v>-0.1441</v>
      </c>
      <c r="L111">
        <v>0</v>
      </c>
      <c r="M111">
        <v>-0.0481</v>
      </c>
      <c r="N111">
        <v>-0.007</v>
      </c>
      <c r="O111">
        <v>-0.03</v>
      </c>
      <c r="P111">
        <v>-0.0129</v>
      </c>
      <c r="Q111">
        <v>0.0483</v>
      </c>
      <c r="R111">
        <v>0.0405</v>
      </c>
      <c r="S111">
        <v>-0.0088</v>
      </c>
      <c r="T111">
        <v>-0.2721</v>
      </c>
    </row>
    <row r="112" spans="1:20" ht="12.75">
      <c r="A112">
        <v>40199</v>
      </c>
      <c r="B112" t="s">
        <v>161</v>
      </c>
      <c r="C112">
        <v>-0.2714</v>
      </c>
      <c r="D112">
        <v>0.3699</v>
      </c>
      <c r="E112">
        <v>-0.1674</v>
      </c>
      <c r="F112">
        <v>-0.0719</v>
      </c>
      <c r="G112">
        <v>-0.0722</v>
      </c>
      <c r="H112">
        <v>-0.597</v>
      </c>
      <c r="I112">
        <v>-0.341</v>
      </c>
      <c r="J112">
        <v>0.1674</v>
      </c>
      <c r="K112">
        <v>-0.1117</v>
      </c>
      <c r="L112">
        <v>0</v>
      </c>
      <c r="M112">
        <v>-0.0428</v>
      </c>
      <c r="N112">
        <v>-0.0044</v>
      </c>
      <c r="O112">
        <v>-0.027</v>
      </c>
      <c r="P112">
        <v>-0.0165</v>
      </c>
      <c r="Q112">
        <v>0.0335</v>
      </c>
      <c r="R112">
        <v>0.0395</v>
      </c>
      <c r="S112">
        <v>-0.0048</v>
      </c>
      <c r="T112">
        <v>-0.2195</v>
      </c>
    </row>
    <row r="113" spans="1:20" ht="12.75">
      <c r="A113">
        <v>40203</v>
      </c>
      <c r="B113" t="s">
        <v>162</v>
      </c>
      <c r="C113">
        <v>-0.2714</v>
      </c>
      <c r="D113">
        <v>0.3699</v>
      </c>
      <c r="E113">
        <v>-0.1674</v>
      </c>
      <c r="F113">
        <v>-0.0719</v>
      </c>
      <c r="G113">
        <v>-0.0722</v>
      </c>
      <c r="H113">
        <v>-0.597</v>
      </c>
      <c r="I113">
        <v>-0.341</v>
      </c>
      <c r="J113">
        <v>0.1674</v>
      </c>
      <c r="K113">
        <v>-0.1117</v>
      </c>
      <c r="L113">
        <v>0</v>
      </c>
      <c r="M113">
        <v>-0.0428</v>
      </c>
      <c r="N113">
        <v>-0.0044</v>
      </c>
      <c r="O113">
        <v>-0.027</v>
      </c>
      <c r="P113">
        <v>-0.0165</v>
      </c>
      <c r="Q113">
        <v>0.0335</v>
      </c>
      <c r="R113">
        <v>0.0395</v>
      </c>
      <c r="S113">
        <v>-0.0048</v>
      </c>
      <c r="T113">
        <v>-0.2195</v>
      </c>
    </row>
    <row r="114" spans="1:20" ht="12.75">
      <c r="A114">
        <v>40205</v>
      </c>
      <c r="B114" t="s">
        <v>163</v>
      </c>
      <c r="C114">
        <v>-0.3028</v>
      </c>
      <c r="D114">
        <v>0.3801</v>
      </c>
      <c r="E114">
        <v>-0.1701</v>
      </c>
      <c r="F114">
        <v>-0.0736</v>
      </c>
      <c r="G114">
        <v>-0.0743</v>
      </c>
      <c r="H114">
        <v>-0.5879</v>
      </c>
      <c r="I114">
        <v>-0.3505</v>
      </c>
      <c r="J114">
        <v>0.1701</v>
      </c>
      <c r="K114">
        <v>-0.1146</v>
      </c>
      <c r="L114">
        <v>0</v>
      </c>
      <c r="M114">
        <v>-0.0433</v>
      </c>
      <c r="N114">
        <v>-0.0046</v>
      </c>
      <c r="O114">
        <v>-0.0271</v>
      </c>
      <c r="P114">
        <v>-0.016</v>
      </c>
      <c r="Q114">
        <v>0.0388</v>
      </c>
      <c r="R114">
        <v>0.0395</v>
      </c>
      <c r="S114">
        <v>-0.0053</v>
      </c>
      <c r="T114">
        <v>-0.2262</v>
      </c>
    </row>
    <row r="115" spans="1:20" ht="12.75">
      <c r="A115">
        <v>40211</v>
      </c>
      <c r="B115" t="s">
        <v>164</v>
      </c>
      <c r="C115">
        <v>-0.1527</v>
      </c>
      <c r="D115">
        <v>-0.2359</v>
      </c>
      <c r="E115">
        <v>-0.2716</v>
      </c>
      <c r="F115">
        <v>-0.1369</v>
      </c>
      <c r="G115">
        <v>-0.1658</v>
      </c>
      <c r="H115">
        <v>-0.2263</v>
      </c>
      <c r="I115">
        <v>-0.6928</v>
      </c>
      <c r="J115">
        <v>0.2716</v>
      </c>
      <c r="K115">
        <v>-0.1705</v>
      </c>
      <c r="L115">
        <v>0</v>
      </c>
      <c r="M115">
        <v>-0.0607</v>
      </c>
      <c r="N115">
        <v>-0.0098</v>
      </c>
      <c r="O115">
        <v>-0.0366</v>
      </c>
      <c r="P115">
        <v>-0.0043</v>
      </c>
      <c r="Q115">
        <v>0.0465</v>
      </c>
      <c r="R115">
        <v>0.0471</v>
      </c>
      <c r="S115">
        <v>-0.0757</v>
      </c>
      <c r="T115">
        <v>0.0094</v>
      </c>
    </row>
    <row r="116" spans="1:20" ht="12.75">
      <c r="A116">
        <v>40215</v>
      </c>
      <c r="B116" t="s">
        <v>165</v>
      </c>
      <c r="C116">
        <v>-0.0142</v>
      </c>
      <c r="D116">
        <v>-0.0181</v>
      </c>
      <c r="E116">
        <v>-0.0989</v>
      </c>
      <c r="F116">
        <v>0.0334</v>
      </c>
      <c r="G116">
        <v>0.0066</v>
      </c>
      <c r="H116">
        <v>-0.1055</v>
      </c>
      <c r="I116">
        <v>0.0116</v>
      </c>
      <c r="J116">
        <v>0.0989</v>
      </c>
      <c r="K116">
        <v>0.0192</v>
      </c>
      <c r="L116">
        <v>0</v>
      </c>
      <c r="M116">
        <v>0.1595</v>
      </c>
      <c r="N116">
        <v>-0.0046</v>
      </c>
      <c r="O116">
        <v>0.0023</v>
      </c>
      <c r="P116">
        <v>0.0854</v>
      </c>
      <c r="Q116">
        <v>-0.0407</v>
      </c>
      <c r="R116">
        <v>0.8715</v>
      </c>
      <c r="S116">
        <v>-0.0285</v>
      </c>
      <c r="T116">
        <v>0.0111</v>
      </c>
    </row>
    <row r="117" spans="1:20" ht="12.75">
      <c r="A117">
        <v>40217</v>
      </c>
      <c r="B117" t="s">
        <v>166</v>
      </c>
      <c r="C117">
        <v>-0.1102</v>
      </c>
      <c r="D117">
        <v>-0.1719</v>
      </c>
      <c r="E117">
        <v>-0.2742</v>
      </c>
      <c r="F117">
        <v>-0.1529</v>
      </c>
      <c r="G117">
        <v>-0.1655</v>
      </c>
      <c r="H117">
        <v>-0.1651</v>
      </c>
      <c r="I117">
        <v>0.1184</v>
      </c>
      <c r="J117">
        <v>0.2742</v>
      </c>
      <c r="K117">
        <v>-0.4404</v>
      </c>
      <c r="L117">
        <v>0</v>
      </c>
      <c r="M117">
        <v>-0.0626</v>
      </c>
      <c r="N117">
        <v>-0.0158</v>
      </c>
      <c r="O117">
        <v>-0.0397</v>
      </c>
      <c r="P117">
        <v>-0.0032</v>
      </c>
      <c r="Q117">
        <v>0.0457</v>
      </c>
      <c r="R117">
        <v>0.0439</v>
      </c>
      <c r="S117">
        <v>0.0475</v>
      </c>
      <c r="T117">
        <v>0.0657</v>
      </c>
    </row>
    <row r="118" spans="1:20" ht="12.75">
      <c r="A118">
        <v>40233</v>
      </c>
      <c r="B118" t="s">
        <v>167</v>
      </c>
      <c r="C118">
        <v>0.007</v>
      </c>
      <c r="D118">
        <v>0.0117</v>
      </c>
      <c r="E118">
        <v>-0.0286</v>
      </c>
      <c r="F118">
        <v>-0.0033</v>
      </c>
      <c r="G118">
        <v>-0.0038</v>
      </c>
      <c r="H118">
        <v>0.021</v>
      </c>
      <c r="I118">
        <v>-0.0106</v>
      </c>
      <c r="J118">
        <v>0.0286</v>
      </c>
      <c r="K118">
        <v>-0.0052</v>
      </c>
      <c r="L118">
        <v>0</v>
      </c>
      <c r="M118">
        <v>-0.0086</v>
      </c>
      <c r="N118">
        <v>-0.0003</v>
      </c>
      <c r="O118">
        <v>0.0062</v>
      </c>
      <c r="P118">
        <v>-0.0111</v>
      </c>
      <c r="Q118">
        <v>-0.0723</v>
      </c>
      <c r="R118">
        <v>0.014</v>
      </c>
      <c r="S118">
        <v>0.0012</v>
      </c>
      <c r="T118">
        <v>-0.0077</v>
      </c>
    </row>
    <row r="119" spans="1:20" ht="12.75">
      <c r="A119">
        <v>40237</v>
      </c>
      <c r="B119" t="s">
        <v>168</v>
      </c>
      <c r="C119">
        <v>-0.1002</v>
      </c>
      <c r="D119">
        <v>-0.1561</v>
      </c>
      <c r="E119">
        <v>-0.2881</v>
      </c>
      <c r="F119">
        <v>-0.1408</v>
      </c>
      <c r="G119">
        <v>-0.2285</v>
      </c>
      <c r="H119">
        <v>-0.1531</v>
      </c>
      <c r="I119">
        <v>0.0285</v>
      </c>
      <c r="J119">
        <v>0.2881</v>
      </c>
      <c r="K119">
        <v>0.1255</v>
      </c>
      <c r="L119">
        <v>0</v>
      </c>
      <c r="M119">
        <v>-0.0498</v>
      </c>
      <c r="N119">
        <v>-0.0087</v>
      </c>
      <c r="O119">
        <v>-0.0372</v>
      </c>
      <c r="P119">
        <v>0.0003</v>
      </c>
      <c r="Q119">
        <v>0.043</v>
      </c>
      <c r="R119">
        <v>0.0757</v>
      </c>
      <c r="S119">
        <v>-0.7311</v>
      </c>
      <c r="T119">
        <v>0.1027</v>
      </c>
    </row>
    <row r="120" spans="1:20" ht="12.75">
      <c r="A120">
        <v>40239</v>
      </c>
      <c r="B120" t="s">
        <v>169</v>
      </c>
      <c r="C120">
        <v>-0.043</v>
      </c>
      <c r="D120">
        <v>-0.0672</v>
      </c>
      <c r="E120">
        <v>-0.2355</v>
      </c>
      <c r="F120">
        <v>0.1308</v>
      </c>
      <c r="G120">
        <v>0.0335</v>
      </c>
      <c r="H120">
        <v>-0.0956</v>
      </c>
      <c r="I120">
        <v>0.0521</v>
      </c>
      <c r="J120">
        <v>0.2355</v>
      </c>
      <c r="K120">
        <v>0.0598</v>
      </c>
      <c r="L120">
        <v>0</v>
      </c>
      <c r="M120">
        <v>0.3794</v>
      </c>
      <c r="N120">
        <v>-0.007</v>
      </c>
      <c r="O120">
        <v>-0.0299</v>
      </c>
      <c r="P120">
        <v>0.0285</v>
      </c>
      <c r="Q120">
        <v>0.0136</v>
      </c>
      <c r="R120">
        <v>-0.1026</v>
      </c>
      <c r="S120">
        <v>-0.0562</v>
      </c>
      <c r="T120">
        <v>0.0405</v>
      </c>
    </row>
    <row r="121" spans="1:20" ht="12.75">
      <c r="A121">
        <v>40241</v>
      </c>
      <c r="B121" t="s">
        <v>170</v>
      </c>
      <c r="C121">
        <v>-0.3081</v>
      </c>
      <c r="D121">
        <v>0.5012</v>
      </c>
      <c r="E121">
        <v>-0.1994</v>
      </c>
      <c r="F121">
        <v>-0.0952</v>
      </c>
      <c r="G121">
        <v>-0.0956</v>
      </c>
      <c r="H121">
        <v>-0.4745</v>
      </c>
      <c r="I121">
        <v>-0.4618</v>
      </c>
      <c r="J121">
        <v>0.1994</v>
      </c>
      <c r="K121">
        <v>-0.1494</v>
      </c>
      <c r="L121">
        <v>0</v>
      </c>
      <c r="M121">
        <v>-0.049</v>
      </c>
      <c r="N121">
        <v>-0.0076</v>
      </c>
      <c r="O121">
        <v>-0.0306</v>
      </c>
      <c r="P121">
        <v>-0.0124</v>
      </c>
      <c r="Q121">
        <v>0.0493</v>
      </c>
      <c r="R121">
        <v>0.0406</v>
      </c>
      <c r="S121">
        <v>-0.0086</v>
      </c>
      <c r="T121">
        <v>-0.2793</v>
      </c>
    </row>
    <row r="122" spans="1:20" ht="12.75">
      <c r="A122">
        <v>40243</v>
      </c>
      <c r="B122" t="s">
        <v>171</v>
      </c>
      <c r="C122">
        <v>-0.3133</v>
      </c>
      <c r="D122">
        <v>0.5025</v>
      </c>
      <c r="E122">
        <v>-0.2002</v>
      </c>
      <c r="F122">
        <v>-0.095</v>
      </c>
      <c r="G122">
        <v>-0.0968</v>
      </c>
      <c r="H122">
        <v>-0.4733</v>
      </c>
      <c r="I122">
        <v>-0.4634</v>
      </c>
      <c r="J122">
        <v>0.2002</v>
      </c>
      <c r="K122">
        <v>-0.1499</v>
      </c>
      <c r="L122">
        <v>0</v>
      </c>
      <c r="M122">
        <v>-0.0491</v>
      </c>
      <c r="N122">
        <v>-0.0074</v>
      </c>
      <c r="O122">
        <v>-0.0306</v>
      </c>
      <c r="P122">
        <v>-0.0124</v>
      </c>
      <c r="Q122">
        <v>0.0503</v>
      </c>
      <c r="R122">
        <v>0.0407</v>
      </c>
      <c r="S122">
        <v>-0.0091</v>
      </c>
      <c r="T122">
        <v>-0.2905</v>
      </c>
    </row>
    <row r="123" spans="1:20" ht="12.75">
      <c r="A123">
        <v>40245</v>
      </c>
      <c r="B123" t="s">
        <v>172</v>
      </c>
      <c r="C123">
        <v>-0.0116</v>
      </c>
      <c r="D123">
        <v>-0.0144</v>
      </c>
      <c r="E123">
        <v>-0.0988</v>
      </c>
      <c r="F123">
        <v>0.0308</v>
      </c>
      <c r="G123">
        <v>0.0054</v>
      </c>
      <c r="H123">
        <v>-0.1451</v>
      </c>
      <c r="I123">
        <v>0.0083</v>
      </c>
      <c r="J123">
        <v>0.0988</v>
      </c>
      <c r="K123">
        <v>0.0174</v>
      </c>
      <c r="L123">
        <v>0</v>
      </c>
      <c r="M123">
        <v>0.1512</v>
      </c>
      <c r="N123">
        <v>-0.0041</v>
      </c>
      <c r="O123">
        <v>0.001</v>
      </c>
      <c r="P123">
        <v>0.1283</v>
      </c>
      <c r="Q123">
        <v>-0.0634</v>
      </c>
      <c r="R123">
        <v>0.8287</v>
      </c>
      <c r="S123">
        <v>-0.0276</v>
      </c>
      <c r="T123">
        <v>0.0088</v>
      </c>
    </row>
    <row r="124" spans="1:20" ht="12.75">
      <c r="A124">
        <v>40247</v>
      </c>
      <c r="B124" t="s">
        <v>173</v>
      </c>
      <c r="C124">
        <v>-0.0242</v>
      </c>
      <c r="D124">
        <v>-0.0359</v>
      </c>
      <c r="E124">
        <v>-0.1512</v>
      </c>
      <c r="F124">
        <v>0.0482</v>
      </c>
      <c r="G124">
        <v>0.0069</v>
      </c>
      <c r="H124">
        <v>-0.1081</v>
      </c>
      <c r="I124">
        <v>0.0225</v>
      </c>
      <c r="J124">
        <v>0.1512</v>
      </c>
      <c r="K124">
        <v>0.0357</v>
      </c>
      <c r="L124">
        <v>0</v>
      </c>
      <c r="M124">
        <v>0.2484</v>
      </c>
      <c r="N124">
        <v>-0.0036</v>
      </c>
      <c r="O124">
        <v>-0.0103</v>
      </c>
      <c r="P124">
        <v>0.0713</v>
      </c>
      <c r="Q124">
        <v>-0.0234</v>
      </c>
      <c r="R124">
        <v>0.8419</v>
      </c>
      <c r="S124">
        <v>-0.0587</v>
      </c>
      <c r="T124">
        <v>0.0229</v>
      </c>
    </row>
    <row r="125" spans="1:20" ht="12.75">
      <c r="A125">
        <v>40255</v>
      </c>
      <c r="B125" t="s">
        <v>174</v>
      </c>
      <c r="C125">
        <v>-0.0132</v>
      </c>
      <c r="D125">
        <v>-0.0167</v>
      </c>
      <c r="E125">
        <v>-0.0988</v>
      </c>
      <c r="F125">
        <v>0.0324</v>
      </c>
      <c r="G125">
        <v>0.0061</v>
      </c>
      <c r="H125">
        <v>-0.1196</v>
      </c>
      <c r="I125">
        <v>0.0104</v>
      </c>
      <c r="J125">
        <v>0.0988</v>
      </c>
      <c r="K125">
        <v>0.0185</v>
      </c>
      <c r="L125">
        <v>0</v>
      </c>
      <c r="M125">
        <v>0.1565</v>
      </c>
      <c r="N125">
        <v>-0.0043</v>
      </c>
      <c r="O125">
        <v>0.0017</v>
      </c>
      <c r="P125">
        <v>0.1007</v>
      </c>
      <c r="Q125">
        <v>-0.0488</v>
      </c>
      <c r="R125">
        <v>0.8562</v>
      </c>
      <c r="S125">
        <v>-0.0282</v>
      </c>
      <c r="T125">
        <v>0.0103</v>
      </c>
    </row>
    <row r="126" spans="1:20" ht="12.75">
      <c r="A126">
        <v>40257</v>
      </c>
      <c r="B126" t="s">
        <v>175</v>
      </c>
      <c r="C126">
        <v>-0.0366</v>
      </c>
      <c r="D126">
        <v>-0.0566</v>
      </c>
      <c r="E126">
        <v>0.0168</v>
      </c>
      <c r="F126">
        <v>0.0923</v>
      </c>
      <c r="G126">
        <v>0.0147</v>
      </c>
      <c r="H126">
        <v>-0.0622</v>
      </c>
      <c r="I126">
        <v>0.055</v>
      </c>
      <c r="J126">
        <v>-0.0168</v>
      </c>
      <c r="K126">
        <v>-0.0061</v>
      </c>
      <c r="L126">
        <v>0</v>
      </c>
      <c r="M126">
        <v>-0.0452</v>
      </c>
      <c r="N126">
        <v>-0.1724</v>
      </c>
      <c r="O126">
        <v>-0.1135</v>
      </c>
      <c r="P126">
        <v>-0.003</v>
      </c>
      <c r="Q126">
        <v>0.0279</v>
      </c>
      <c r="R126">
        <v>0.02</v>
      </c>
      <c r="S126">
        <v>0.0069</v>
      </c>
      <c r="T126">
        <v>0.0207</v>
      </c>
    </row>
    <row r="127" spans="1:20" ht="12.75">
      <c r="A127">
        <v>40259</v>
      </c>
      <c r="B127" t="s">
        <v>176</v>
      </c>
      <c r="C127">
        <v>-0.0063</v>
      </c>
      <c r="D127">
        <v>-0.0048</v>
      </c>
      <c r="E127">
        <v>0.0255</v>
      </c>
      <c r="F127">
        <v>0.0102</v>
      </c>
      <c r="G127">
        <v>-0.0006</v>
      </c>
      <c r="H127">
        <v>-0.0378</v>
      </c>
      <c r="I127">
        <v>0.0056</v>
      </c>
      <c r="J127">
        <v>-0.0255</v>
      </c>
      <c r="K127">
        <v>-0.0089</v>
      </c>
      <c r="L127">
        <v>0</v>
      </c>
      <c r="M127">
        <v>-0.0265</v>
      </c>
      <c r="N127">
        <v>-0.0095</v>
      </c>
      <c r="O127">
        <v>-0.464</v>
      </c>
      <c r="P127">
        <v>-0.0071</v>
      </c>
      <c r="Q127">
        <v>-0.0059</v>
      </c>
      <c r="R127">
        <v>0.0163</v>
      </c>
      <c r="S127">
        <v>0.0038</v>
      </c>
      <c r="T127">
        <v>-0.0011</v>
      </c>
    </row>
    <row r="128" spans="1:20" ht="12.75">
      <c r="A128">
        <v>40261</v>
      </c>
      <c r="B128" t="s">
        <v>177</v>
      </c>
      <c r="C128">
        <v>-0.0063</v>
      </c>
      <c r="D128">
        <v>-0.0044</v>
      </c>
      <c r="E128">
        <v>0.0293</v>
      </c>
      <c r="F128">
        <v>0.0096</v>
      </c>
      <c r="G128">
        <v>-0.0005</v>
      </c>
      <c r="H128">
        <v>-0.0315</v>
      </c>
      <c r="I128">
        <v>0.0053</v>
      </c>
      <c r="J128">
        <v>-0.0293</v>
      </c>
      <c r="K128">
        <v>-0.0085</v>
      </c>
      <c r="L128">
        <v>0</v>
      </c>
      <c r="M128">
        <v>-0.0259</v>
      </c>
      <c r="N128">
        <v>-0.0035</v>
      </c>
      <c r="O128">
        <v>-0.3191</v>
      </c>
      <c r="P128">
        <v>-0.0066</v>
      </c>
      <c r="Q128">
        <v>-0.0039</v>
      </c>
      <c r="R128">
        <v>0.0156</v>
      </c>
      <c r="S128">
        <v>0.0037</v>
      </c>
      <c r="T128">
        <v>-0.0011</v>
      </c>
    </row>
    <row r="129" spans="1:20" ht="12.75">
      <c r="A129">
        <v>40267</v>
      </c>
      <c r="B129" t="s">
        <v>178</v>
      </c>
      <c r="C129">
        <v>-0.0238</v>
      </c>
      <c r="D129">
        <v>-0.0354</v>
      </c>
      <c r="E129">
        <v>-0.1502</v>
      </c>
      <c r="F129">
        <v>0.0483</v>
      </c>
      <c r="G129">
        <v>0.0076</v>
      </c>
      <c r="H129">
        <v>-0.1078</v>
      </c>
      <c r="I129">
        <v>0.0224</v>
      </c>
      <c r="J129">
        <v>0.1502</v>
      </c>
      <c r="K129">
        <v>0.0351</v>
      </c>
      <c r="L129">
        <v>0</v>
      </c>
      <c r="M129">
        <v>0.2484</v>
      </c>
      <c r="N129">
        <v>-0.0036</v>
      </c>
      <c r="O129">
        <v>-0.0101</v>
      </c>
      <c r="P129">
        <v>0.0715</v>
      </c>
      <c r="Q129">
        <v>-0.0237</v>
      </c>
      <c r="R129">
        <v>0.8448</v>
      </c>
      <c r="S129">
        <v>-0.0565</v>
      </c>
      <c r="T129">
        <v>0.0225</v>
      </c>
    </row>
    <row r="130" spans="1:20" ht="12.75">
      <c r="A130">
        <v>40271</v>
      </c>
      <c r="B130" t="s">
        <v>179</v>
      </c>
      <c r="C130">
        <v>-0.044</v>
      </c>
      <c r="D130">
        <v>-0.0684</v>
      </c>
      <c r="E130">
        <v>-0.0498</v>
      </c>
      <c r="F130">
        <v>0.1656</v>
      </c>
      <c r="G130">
        <v>0.0333</v>
      </c>
      <c r="H130">
        <v>-0.0731</v>
      </c>
      <c r="I130">
        <v>0.065</v>
      </c>
      <c r="J130">
        <v>0.0498</v>
      </c>
      <c r="K130">
        <v>0.0185</v>
      </c>
      <c r="L130">
        <v>0</v>
      </c>
      <c r="M130">
        <v>-0.0494</v>
      </c>
      <c r="N130">
        <v>-0.1352</v>
      </c>
      <c r="O130">
        <v>-0.0942</v>
      </c>
      <c r="P130">
        <v>-0.0015</v>
      </c>
      <c r="Q130">
        <v>0.0301</v>
      </c>
      <c r="R130">
        <v>0.0209</v>
      </c>
      <c r="S130">
        <v>0.006</v>
      </c>
      <c r="T130">
        <v>0.0286</v>
      </c>
    </row>
    <row r="131" spans="1:20" ht="12.75">
      <c r="A131">
        <v>40275</v>
      </c>
      <c r="B131" t="s">
        <v>180</v>
      </c>
      <c r="C131">
        <v>-0.0076</v>
      </c>
      <c r="D131">
        <v>-0.0085</v>
      </c>
      <c r="E131">
        <v>-0.0987</v>
      </c>
      <c r="F131">
        <v>0.027</v>
      </c>
      <c r="G131">
        <v>0.0035</v>
      </c>
      <c r="H131">
        <v>-0.2086</v>
      </c>
      <c r="I131">
        <v>0.0032</v>
      </c>
      <c r="J131">
        <v>0.0987</v>
      </c>
      <c r="K131">
        <v>0.0147</v>
      </c>
      <c r="L131">
        <v>0</v>
      </c>
      <c r="M131">
        <v>0.1383</v>
      </c>
      <c r="N131">
        <v>-0.0035</v>
      </c>
      <c r="O131">
        <v>-0.0007</v>
      </c>
      <c r="P131">
        <v>0.197</v>
      </c>
      <c r="Q131">
        <v>-0.0996</v>
      </c>
      <c r="R131">
        <v>0.7602</v>
      </c>
      <c r="S131">
        <v>-0.0262</v>
      </c>
      <c r="T131">
        <v>0.0051</v>
      </c>
    </row>
    <row r="132" spans="1:20" ht="12.75">
      <c r="A132">
        <v>40277</v>
      </c>
      <c r="B132" t="s">
        <v>181</v>
      </c>
      <c r="C132">
        <v>-0.3851</v>
      </c>
      <c r="D132">
        <v>0.3469</v>
      </c>
      <c r="E132">
        <v>-0.1623</v>
      </c>
      <c r="F132">
        <v>-0.0674</v>
      </c>
      <c r="G132">
        <v>-0.069</v>
      </c>
      <c r="H132">
        <v>-0.6201</v>
      </c>
      <c r="I132">
        <v>-0.3201</v>
      </c>
      <c r="J132">
        <v>0.1623</v>
      </c>
      <c r="K132">
        <v>-0.1053</v>
      </c>
      <c r="L132">
        <v>0</v>
      </c>
      <c r="M132">
        <v>-0.0418</v>
      </c>
      <c r="N132">
        <v>-0.0037</v>
      </c>
      <c r="O132">
        <v>-0.0258</v>
      </c>
      <c r="P132">
        <v>-0.0167</v>
      </c>
      <c r="Q132">
        <v>0.0478</v>
      </c>
      <c r="R132">
        <v>0.0388</v>
      </c>
      <c r="S132">
        <v>-0.0046</v>
      </c>
      <c r="T132">
        <v>-0.2172</v>
      </c>
    </row>
    <row r="133" spans="1:20" ht="12.75">
      <c r="A133">
        <v>40281</v>
      </c>
      <c r="B133" t="s">
        <v>182</v>
      </c>
      <c r="C133">
        <v>-0.0066</v>
      </c>
      <c r="D133">
        <v>0.0019</v>
      </c>
      <c r="E133">
        <v>-0.0212</v>
      </c>
      <c r="F133">
        <v>0.0071</v>
      </c>
      <c r="G133">
        <v>-0.0008</v>
      </c>
      <c r="H133">
        <v>-0.014</v>
      </c>
      <c r="I133">
        <v>-0.0023</v>
      </c>
      <c r="J133">
        <v>0.0212</v>
      </c>
      <c r="K133">
        <v>-0.0016</v>
      </c>
      <c r="L133">
        <v>0</v>
      </c>
      <c r="M133">
        <v>0.0195</v>
      </c>
      <c r="N133">
        <v>-0.0104</v>
      </c>
      <c r="O133">
        <v>0.0395</v>
      </c>
      <c r="P133">
        <v>0.0103</v>
      </c>
      <c r="Q133">
        <v>-0.0303</v>
      </c>
      <c r="R133">
        <v>-0.0145</v>
      </c>
      <c r="S133">
        <v>-0.004</v>
      </c>
      <c r="T133">
        <v>-0.0026</v>
      </c>
    </row>
    <row r="134" spans="1:20" ht="12.75">
      <c r="A134">
        <v>40287</v>
      </c>
      <c r="B134" t="s">
        <v>183</v>
      </c>
      <c r="C134">
        <v>0</v>
      </c>
      <c r="D134">
        <v>0</v>
      </c>
      <c r="E134">
        <v>0</v>
      </c>
      <c r="F134">
        <v>0</v>
      </c>
      <c r="G134">
        <v>0</v>
      </c>
      <c r="H134">
        <v>0</v>
      </c>
      <c r="I134">
        <v>0</v>
      </c>
      <c r="J134">
        <v>0</v>
      </c>
      <c r="K134">
        <v>0</v>
      </c>
      <c r="L134">
        <v>0</v>
      </c>
      <c r="M134">
        <v>0</v>
      </c>
      <c r="N134">
        <v>0</v>
      </c>
      <c r="O134">
        <v>0</v>
      </c>
      <c r="P134">
        <v>0</v>
      </c>
      <c r="Q134">
        <v>0</v>
      </c>
      <c r="R134">
        <v>0</v>
      </c>
      <c r="S134">
        <v>0</v>
      </c>
      <c r="T134">
        <v>0</v>
      </c>
    </row>
    <row r="135" spans="1:20" ht="12.75">
      <c r="A135">
        <v>40296</v>
      </c>
      <c r="B135" t="s">
        <v>184</v>
      </c>
      <c r="C135">
        <v>0</v>
      </c>
      <c r="D135">
        <v>0</v>
      </c>
      <c r="E135">
        <v>0</v>
      </c>
      <c r="F135">
        <v>0</v>
      </c>
      <c r="G135">
        <v>0</v>
      </c>
      <c r="H135">
        <v>0</v>
      </c>
      <c r="I135">
        <v>0</v>
      </c>
      <c r="J135">
        <v>0</v>
      </c>
      <c r="K135">
        <v>0</v>
      </c>
      <c r="L135">
        <v>0</v>
      </c>
      <c r="M135">
        <v>0</v>
      </c>
      <c r="N135">
        <v>0</v>
      </c>
      <c r="O135">
        <v>0</v>
      </c>
      <c r="P135">
        <v>0</v>
      </c>
      <c r="Q135">
        <v>0</v>
      </c>
      <c r="R135">
        <v>0</v>
      </c>
      <c r="S135">
        <v>0</v>
      </c>
      <c r="T135">
        <v>0</v>
      </c>
    </row>
    <row r="136" spans="1:20" ht="12.75">
      <c r="A136">
        <v>40303</v>
      </c>
      <c r="B136" t="s">
        <v>185</v>
      </c>
      <c r="C136">
        <v>0.036</v>
      </c>
      <c r="D136">
        <v>0.091</v>
      </c>
      <c r="E136">
        <v>-0.0992</v>
      </c>
      <c r="F136">
        <v>-0.0232</v>
      </c>
      <c r="G136">
        <v>-0.0216</v>
      </c>
      <c r="H136">
        <v>-0.8535</v>
      </c>
      <c r="I136">
        <v>-0.0834</v>
      </c>
      <c r="J136">
        <v>0.0992</v>
      </c>
      <c r="K136">
        <v>-0.0304</v>
      </c>
      <c r="L136">
        <v>0</v>
      </c>
      <c r="M136">
        <v>-0.0304</v>
      </c>
      <c r="N136">
        <v>0.0024</v>
      </c>
      <c r="O136">
        <v>-0.0225</v>
      </c>
      <c r="P136">
        <v>-0.0268</v>
      </c>
      <c r="Q136">
        <v>-0.0402</v>
      </c>
      <c r="R136">
        <v>0.0393</v>
      </c>
      <c r="S136">
        <v>0.0027</v>
      </c>
      <c r="T136">
        <v>-0.0574</v>
      </c>
    </row>
    <row r="137" spans="1:20" ht="12.75">
      <c r="A137">
        <v>40309</v>
      </c>
      <c r="B137" t="s">
        <v>186</v>
      </c>
      <c r="C137">
        <v>-0.3026</v>
      </c>
      <c r="D137">
        <v>0.5106</v>
      </c>
      <c r="E137">
        <v>-0.201</v>
      </c>
      <c r="F137">
        <v>-0.0978</v>
      </c>
      <c r="G137">
        <v>-0.0956</v>
      </c>
      <c r="H137">
        <v>-0.4656</v>
      </c>
      <c r="I137">
        <v>-0.4694</v>
      </c>
      <c r="J137">
        <v>0.201</v>
      </c>
      <c r="K137">
        <v>-0.1519</v>
      </c>
      <c r="L137">
        <v>0</v>
      </c>
      <c r="M137">
        <v>-0.0494</v>
      </c>
      <c r="N137">
        <v>-0.0082</v>
      </c>
      <c r="O137">
        <v>-0.0311</v>
      </c>
      <c r="P137">
        <v>-0.0121</v>
      </c>
      <c r="Q137">
        <v>0.0493</v>
      </c>
      <c r="R137">
        <v>0.0406</v>
      </c>
      <c r="S137">
        <v>-0.0076</v>
      </c>
      <c r="T137">
        <v>-0.2728</v>
      </c>
    </row>
    <row r="138" spans="1:20" ht="12.75">
      <c r="A138">
        <v>40311</v>
      </c>
      <c r="B138" t="s">
        <v>187</v>
      </c>
      <c r="C138">
        <v>-0.0092</v>
      </c>
      <c r="D138">
        <v>-0.005</v>
      </c>
      <c r="E138">
        <v>-0.0482</v>
      </c>
      <c r="F138">
        <v>0.0162</v>
      </c>
      <c r="G138">
        <v>0.0017</v>
      </c>
      <c r="H138">
        <v>-0.0461</v>
      </c>
      <c r="I138">
        <v>0.0025</v>
      </c>
      <c r="J138">
        <v>0.0482</v>
      </c>
      <c r="K138">
        <v>0.0056</v>
      </c>
      <c r="L138">
        <v>0</v>
      </c>
      <c r="M138">
        <v>0.0681</v>
      </c>
      <c r="N138">
        <v>-0.0083</v>
      </c>
      <c r="O138">
        <v>0.0265</v>
      </c>
      <c r="P138">
        <v>0.0368</v>
      </c>
      <c r="Q138">
        <v>-0.0342</v>
      </c>
      <c r="R138">
        <v>-0.0545</v>
      </c>
      <c r="S138">
        <v>-0.0125</v>
      </c>
      <c r="T138">
        <v>0.0022</v>
      </c>
    </row>
    <row r="139" spans="1:20" ht="12.75">
      <c r="A139">
        <v>40321</v>
      </c>
      <c r="B139" t="s">
        <v>188</v>
      </c>
      <c r="C139">
        <v>0.0323</v>
      </c>
      <c r="D139">
        <v>0.0522</v>
      </c>
      <c r="E139">
        <v>-0.0867</v>
      </c>
      <c r="F139">
        <v>-0.0116</v>
      </c>
      <c r="G139">
        <v>-0.0135</v>
      </c>
      <c r="H139">
        <v>-0.8117</v>
      </c>
      <c r="I139">
        <v>-0.0486</v>
      </c>
      <c r="J139">
        <v>0.0867</v>
      </c>
      <c r="K139">
        <v>-0.0163</v>
      </c>
      <c r="L139">
        <v>0</v>
      </c>
      <c r="M139">
        <v>-0.004</v>
      </c>
      <c r="N139">
        <v>0.0015</v>
      </c>
      <c r="O139">
        <v>-0.0113</v>
      </c>
      <c r="P139">
        <v>0.8444</v>
      </c>
      <c r="Q139">
        <v>-0.443</v>
      </c>
      <c r="R139">
        <v>0.1191</v>
      </c>
      <c r="S139">
        <v>-0.0023</v>
      </c>
      <c r="T139">
        <v>-0.0331</v>
      </c>
    </row>
    <row r="140" spans="1:20" ht="12.75">
      <c r="A140">
        <v>40323</v>
      </c>
      <c r="B140" t="s">
        <v>189</v>
      </c>
      <c r="C140">
        <v>0.0321</v>
      </c>
      <c r="D140">
        <v>0.0512</v>
      </c>
      <c r="E140">
        <v>-0.087</v>
      </c>
      <c r="F140">
        <v>-0.0111</v>
      </c>
      <c r="G140">
        <v>-0.0133</v>
      </c>
      <c r="H140">
        <v>-0.8057</v>
      </c>
      <c r="I140">
        <v>-0.0477</v>
      </c>
      <c r="J140">
        <v>0.087</v>
      </c>
      <c r="K140">
        <v>-0.0158</v>
      </c>
      <c r="L140">
        <v>0</v>
      </c>
      <c r="M140">
        <v>-0.0022</v>
      </c>
      <c r="N140">
        <v>0.0015</v>
      </c>
      <c r="O140">
        <v>-0.0113</v>
      </c>
      <c r="P140">
        <v>0.8474</v>
      </c>
      <c r="Q140">
        <v>-0.447</v>
      </c>
      <c r="R140">
        <v>0.1263</v>
      </c>
      <c r="S140">
        <v>-0.0027</v>
      </c>
      <c r="T140">
        <v>-0.0324</v>
      </c>
    </row>
    <row r="141" spans="1:20" ht="12.75">
      <c r="A141">
        <v>40335</v>
      </c>
      <c r="B141" t="s">
        <v>190</v>
      </c>
      <c r="C141">
        <v>-0.3564</v>
      </c>
      <c r="D141">
        <v>0.3162</v>
      </c>
      <c r="E141">
        <v>-0.1541</v>
      </c>
      <c r="F141">
        <v>-0.0619</v>
      </c>
      <c r="G141">
        <v>-0.0633</v>
      </c>
      <c r="H141">
        <v>-0.6485</v>
      </c>
      <c r="I141">
        <v>-0.2918</v>
      </c>
      <c r="J141">
        <v>0.1541</v>
      </c>
      <c r="K141">
        <v>-0.0964</v>
      </c>
      <c r="L141">
        <v>0</v>
      </c>
      <c r="M141">
        <v>-0.04</v>
      </c>
      <c r="N141">
        <v>-0.0032</v>
      </c>
      <c r="O141">
        <v>-0.0244</v>
      </c>
      <c r="P141">
        <v>-0.0174</v>
      </c>
      <c r="Q141">
        <v>0.0398</v>
      </c>
      <c r="R141">
        <v>0.0382</v>
      </c>
      <c r="S141">
        <v>-0.0038</v>
      </c>
      <c r="T141">
        <v>-0.2001</v>
      </c>
    </row>
    <row r="142" spans="1:20" ht="12.75">
      <c r="A142">
        <v>40337</v>
      </c>
      <c r="B142" t="s">
        <v>191</v>
      </c>
      <c r="C142">
        <v>-0.0122</v>
      </c>
      <c r="D142">
        <v>-0.0152</v>
      </c>
      <c r="E142">
        <v>-0.0988</v>
      </c>
      <c r="F142">
        <v>0.0314</v>
      </c>
      <c r="G142">
        <v>0.0056</v>
      </c>
      <c r="H142">
        <v>-0.1361</v>
      </c>
      <c r="I142">
        <v>0.0091</v>
      </c>
      <c r="J142">
        <v>0.0988</v>
      </c>
      <c r="K142">
        <v>0.0178</v>
      </c>
      <c r="L142">
        <v>0</v>
      </c>
      <c r="M142">
        <v>0.1531</v>
      </c>
      <c r="N142">
        <v>-0.0042</v>
      </c>
      <c r="O142">
        <v>0.0012</v>
      </c>
      <c r="P142">
        <v>0.1185</v>
      </c>
      <c r="Q142">
        <v>-0.0582</v>
      </c>
      <c r="R142">
        <v>0.8385</v>
      </c>
      <c r="S142">
        <v>-0.0278</v>
      </c>
      <c r="T142">
        <v>0.0093</v>
      </c>
    </row>
    <row r="143" spans="1:20" ht="12.75">
      <c r="A143">
        <v>40339</v>
      </c>
      <c r="B143" t="s">
        <v>192</v>
      </c>
      <c r="C143">
        <v>-0.3085</v>
      </c>
      <c r="D143">
        <v>0.5044</v>
      </c>
      <c r="E143">
        <v>-0.2001</v>
      </c>
      <c r="F143">
        <v>-0.096</v>
      </c>
      <c r="G143">
        <v>-0.0958</v>
      </c>
      <c r="H143">
        <v>-0.4715</v>
      </c>
      <c r="I143">
        <v>-0.4646</v>
      </c>
      <c r="J143">
        <v>0.2001</v>
      </c>
      <c r="K143">
        <v>-0.1504</v>
      </c>
      <c r="L143">
        <v>0</v>
      </c>
      <c r="M143">
        <v>-0.0491</v>
      </c>
      <c r="N143">
        <v>-0.0078</v>
      </c>
      <c r="O143">
        <v>-0.0308</v>
      </c>
      <c r="P143">
        <v>-0.0123</v>
      </c>
      <c r="Q143">
        <v>0.0497</v>
      </c>
      <c r="R143">
        <v>0.0406</v>
      </c>
      <c r="S143">
        <v>-0.0082</v>
      </c>
      <c r="T143">
        <v>-0.2805</v>
      </c>
    </row>
    <row r="144" spans="1:20" ht="12.75">
      <c r="A144">
        <v>40341</v>
      </c>
      <c r="B144" t="s">
        <v>193</v>
      </c>
      <c r="C144">
        <v>-0.1085</v>
      </c>
      <c r="D144">
        <v>-0.1692</v>
      </c>
      <c r="E144">
        <v>-0.2738</v>
      </c>
      <c r="F144">
        <v>-0.1509</v>
      </c>
      <c r="G144">
        <v>-0.1683</v>
      </c>
      <c r="H144">
        <v>-0.1626</v>
      </c>
      <c r="I144">
        <v>0.1269</v>
      </c>
      <c r="J144">
        <v>0.2738</v>
      </c>
      <c r="K144">
        <v>-0.431</v>
      </c>
      <c r="L144">
        <v>0</v>
      </c>
      <c r="M144">
        <v>-0.0624</v>
      </c>
      <c r="N144">
        <v>-0.0165</v>
      </c>
      <c r="O144">
        <v>-0.04</v>
      </c>
      <c r="P144">
        <v>-0.0031</v>
      </c>
      <c r="Q144">
        <v>0.0456</v>
      </c>
      <c r="R144">
        <v>0.0446</v>
      </c>
      <c r="S144">
        <v>0.0529</v>
      </c>
      <c r="T144">
        <v>0.0713</v>
      </c>
    </row>
    <row r="145" spans="1:20" ht="12.75">
      <c r="A145">
        <v>40343</v>
      </c>
      <c r="B145" t="s">
        <v>194</v>
      </c>
      <c r="C145">
        <v>-0.1085</v>
      </c>
      <c r="D145">
        <v>-0.1692</v>
      </c>
      <c r="E145">
        <v>-0.2738</v>
      </c>
      <c r="F145">
        <v>-0.1509</v>
      </c>
      <c r="G145">
        <v>-0.1683</v>
      </c>
      <c r="H145">
        <v>-0.1626</v>
      </c>
      <c r="I145">
        <v>0.1269</v>
      </c>
      <c r="J145">
        <v>0.2738</v>
      </c>
      <c r="K145">
        <v>-0.431</v>
      </c>
      <c r="L145">
        <v>0</v>
      </c>
      <c r="M145">
        <v>-0.0624</v>
      </c>
      <c r="N145">
        <v>-0.0165</v>
      </c>
      <c r="O145">
        <v>-0.04</v>
      </c>
      <c r="P145">
        <v>-0.0031</v>
      </c>
      <c r="Q145">
        <v>0.0456</v>
      </c>
      <c r="R145">
        <v>0.0446</v>
      </c>
      <c r="S145">
        <v>0.0529</v>
      </c>
      <c r="T145">
        <v>0.0713</v>
      </c>
    </row>
    <row r="146" spans="1:20" ht="12.75">
      <c r="A146">
        <v>40347</v>
      </c>
      <c r="B146" t="s">
        <v>195</v>
      </c>
      <c r="C146">
        <v>-0.1352</v>
      </c>
      <c r="D146">
        <v>-0.209</v>
      </c>
      <c r="E146">
        <v>-0.2833</v>
      </c>
      <c r="F146">
        <v>-0.1356</v>
      </c>
      <c r="G146">
        <v>-0.1844</v>
      </c>
      <c r="H146">
        <v>-0.2012</v>
      </c>
      <c r="I146">
        <v>-0.6305</v>
      </c>
      <c r="J146">
        <v>0.2833</v>
      </c>
      <c r="K146">
        <v>-0.1119</v>
      </c>
      <c r="L146">
        <v>0</v>
      </c>
      <c r="M146">
        <v>-0.0611</v>
      </c>
      <c r="N146">
        <v>-0.0082</v>
      </c>
      <c r="O146">
        <v>-0.0366</v>
      </c>
      <c r="P146">
        <v>-0.0031</v>
      </c>
      <c r="Q146">
        <v>0.0457</v>
      </c>
      <c r="R146">
        <v>0.0513</v>
      </c>
      <c r="S146">
        <v>-0.1256</v>
      </c>
      <c r="T146">
        <v>0.1657</v>
      </c>
    </row>
    <row r="147" spans="1:20" ht="12.75">
      <c r="A147">
        <v>40348</v>
      </c>
      <c r="B147" t="s">
        <v>196</v>
      </c>
      <c r="C147">
        <v>-0.0261</v>
      </c>
      <c r="D147">
        <v>-0.0393</v>
      </c>
      <c r="E147">
        <v>-0.1589</v>
      </c>
      <c r="F147">
        <v>0.0481</v>
      </c>
      <c r="G147">
        <v>0.0048</v>
      </c>
      <c r="H147">
        <v>-0.107</v>
      </c>
      <c r="I147">
        <v>0.0239</v>
      </c>
      <c r="J147">
        <v>0.1589</v>
      </c>
      <c r="K147">
        <v>0.0391</v>
      </c>
      <c r="L147">
        <v>0</v>
      </c>
      <c r="M147">
        <v>0.2573</v>
      </c>
      <c r="N147">
        <v>-0.0035</v>
      </c>
      <c r="O147">
        <v>-0.0121</v>
      </c>
      <c r="P147">
        <v>0.067</v>
      </c>
      <c r="Q147">
        <v>-0.0197</v>
      </c>
      <c r="R147">
        <v>0.8318</v>
      </c>
      <c r="S147">
        <v>-0.0685</v>
      </c>
      <c r="T147">
        <v>0.0252</v>
      </c>
    </row>
    <row r="148" spans="1:20" ht="12.75">
      <c r="A148">
        <v>40351</v>
      </c>
      <c r="B148" t="s">
        <v>197</v>
      </c>
      <c r="C148">
        <v>-0.1341</v>
      </c>
      <c r="D148">
        <v>-0.2073</v>
      </c>
      <c r="E148">
        <v>-0.2835</v>
      </c>
      <c r="F148">
        <v>-0.1356</v>
      </c>
      <c r="G148">
        <v>-0.1857</v>
      </c>
      <c r="H148">
        <v>-0.1997</v>
      </c>
      <c r="I148">
        <v>-0.6132</v>
      </c>
      <c r="J148">
        <v>0.2835</v>
      </c>
      <c r="K148">
        <v>-0.1042</v>
      </c>
      <c r="L148">
        <v>0</v>
      </c>
      <c r="M148">
        <v>-0.0606</v>
      </c>
      <c r="N148">
        <v>-0.0082</v>
      </c>
      <c r="O148">
        <v>-0.0366</v>
      </c>
      <c r="P148">
        <v>-0.003</v>
      </c>
      <c r="Q148">
        <v>0.0456</v>
      </c>
      <c r="R148">
        <v>0.0523</v>
      </c>
      <c r="S148">
        <v>-0.1413</v>
      </c>
      <c r="T148">
        <v>0.165</v>
      </c>
    </row>
    <row r="149" spans="1:20" ht="12.75">
      <c r="A149">
        <v>40353</v>
      </c>
      <c r="B149" t="s">
        <v>198</v>
      </c>
      <c r="C149">
        <v>-0.1341</v>
      </c>
      <c r="D149">
        <v>-0.2073</v>
      </c>
      <c r="E149">
        <v>-0.2835</v>
      </c>
      <c r="F149">
        <v>-0.1356</v>
      </c>
      <c r="G149">
        <v>-0.1857</v>
      </c>
      <c r="H149">
        <v>-0.1997</v>
      </c>
      <c r="I149">
        <v>-0.6132</v>
      </c>
      <c r="J149">
        <v>0.2835</v>
      </c>
      <c r="K149">
        <v>-0.1042</v>
      </c>
      <c r="L149">
        <v>0</v>
      </c>
      <c r="M149">
        <v>-0.0606</v>
      </c>
      <c r="N149">
        <v>-0.0082</v>
      </c>
      <c r="O149">
        <v>-0.0366</v>
      </c>
      <c r="P149">
        <v>-0.003</v>
      </c>
      <c r="Q149">
        <v>0.0456</v>
      </c>
      <c r="R149">
        <v>0.0523</v>
      </c>
      <c r="S149">
        <v>-0.1413</v>
      </c>
      <c r="T149">
        <v>0.165</v>
      </c>
    </row>
    <row r="150" spans="1:20" ht="12.75">
      <c r="A150">
        <v>40359</v>
      </c>
      <c r="B150" t="s">
        <v>199</v>
      </c>
      <c r="C150">
        <v>-0.3596</v>
      </c>
      <c r="D150">
        <v>0.318</v>
      </c>
      <c r="E150">
        <v>-0.1546</v>
      </c>
      <c r="F150">
        <v>-0.0622</v>
      </c>
      <c r="G150">
        <v>-0.0636</v>
      </c>
      <c r="H150">
        <v>-0.6469</v>
      </c>
      <c r="I150">
        <v>-0.2934</v>
      </c>
      <c r="J150">
        <v>0.1546</v>
      </c>
      <c r="K150">
        <v>-0.0969</v>
      </c>
      <c r="L150">
        <v>0</v>
      </c>
      <c r="M150">
        <v>-0.0401</v>
      </c>
      <c r="N150">
        <v>-0.0032</v>
      </c>
      <c r="O150">
        <v>-0.0244</v>
      </c>
      <c r="P150">
        <v>-0.0173</v>
      </c>
      <c r="Q150">
        <v>0.0406</v>
      </c>
      <c r="R150">
        <v>0.0382</v>
      </c>
      <c r="S150">
        <v>-0.0038</v>
      </c>
      <c r="T150">
        <v>-0.2012</v>
      </c>
    </row>
    <row r="151" spans="1:20" ht="12.75">
      <c r="A151">
        <v>40367</v>
      </c>
      <c r="B151" t="s">
        <v>200</v>
      </c>
      <c r="C151">
        <v>-0.0367</v>
      </c>
      <c r="D151">
        <v>-0.0571</v>
      </c>
      <c r="E151">
        <v>-0.2273</v>
      </c>
      <c r="F151">
        <v>0.0983</v>
      </c>
      <c r="G151">
        <v>0.0314</v>
      </c>
      <c r="H151">
        <v>-0.0933</v>
      </c>
      <c r="I151">
        <v>0.0445</v>
      </c>
      <c r="J151">
        <v>0.2273</v>
      </c>
      <c r="K151">
        <v>0.0513</v>
      </c>
      <c r="L151">
        <v>0</v>
      </c>
      <c r="M151">
        <v>0.4212</v>
      </c>
      <c r="N151">
        <v>-0.0038</v>
      </c>
      <c r="O151">
        <v>-0.0234</v>
      </c>
      <c r="P151">
        <v>0.0362</v>
      </c>
      <c r="Q151">
        <v>0.0063</v>
      </c>
      <c r="R151">
        <v>0.896</v>
      </c>
      <c r="S151">
        <v>-0.0462</v>
      </c>
      <c r="T151">
        <v>0.0356</v>
      </c>
    </row>
    <row r="152" spans="1:20" ht="12.75">
      <c r="A152">
        <v>40369</v>
      </c>
      <c r="B152" t="s">
        <v>201</v>
      </c>
      <c r="C152">
        <v>-0.0344</v>
      </c>
      <c r="D152">
        <v>-0.0536</v>
      </c>
      <c r="E152">
        <v>-0.2274</v>
      </c>
      <c r="F152">
        <v>0.088</v>
      </c>
      <c r="G152">
        <v>0.0331</v>
      </c>
      <c r="H152">
        <v>-0.0904</v>
      </c>
      <c r="I152">
        <v>0.0427</v>
      </c>
      <c r="J152">
        <v>0.2274</v>
      </c>
      <c r="K152">
        <v>0.0478</v>
      </c>
      <c r="L152">
        <v>0</v>
      </c>
      <c r="M152">
        <v>0.4492</v>
      </c>
      <c r="N152">
        <v>-0.0029</v>
      </c>
      <c r="O152">
        <v>-0.0218</v>
      </c>
      <c r="P152">
        <v>0.0369</v>
      </c>
      <c r="Q152">
        <v>0.0053</v>
      </c>
      <c r="R152">
        <v>0.906</v>
      </c>
      <c r="S152">
        <v>-0.0381</v>
      </c>
      <c r="T152">
        <v>0.034</v>
      </c>
    </row>
    <row r="153" spans="1:20" ht="12.75">
      <c r="A153">
        <v>40371</v>
      </c>
      <c r="B153" t="s">
        <v>202</v>
      </c>
      <c r="C153">
        <v>0.0011</v>
      </c>
      <c r="D153">
        <v>0.0091</v>
      </c>
      <c r="E153">
        <v>-0.0247</v>
      </c>
      <c r="F153">
        <v>0.0015</v>
      </c>
      <c r="G153">
        <v>-0.003</v>
      </c>
      <c r="H153">
        <v>0.0035</v>
      </c>
      <c r="I153">
        <v>-0.0084</v>
      </c>
      <c r="J153">
        <v>0.0247</v>
      </c>
      <c r="K153">
        <v>-0.005</v>
      </c>
      <c r="L153">
        <v>0</v>
      </c>
      <c r="M153">
        <v>0.0008</v>
      </c>
      <c r="N153">
        <v>-0.0053</v>
      </c>
      <c r="O153">
        <v>0.03</v>
      </c>
      <c r="P153">
        <v>-0.0029</v>
      </c>
      <c r="Q153">
        <v>-0.0624</v>
      </c>
      <c r="R153">
        <v>0.0044</v>
      </c>
      <c r="S153">
        <v>-0.0007</v>
      </c>
      <c r="T153">
        <v>-0.0069</v>
      </c>
    </row>
    <row r="154" spans="1:20" ht="12.75">
      <c r="A154">
        <v>40381</v>
      </c>
      <c r="B154" t="s">
        <v>203</v>
      </c>
      <c r="C154">
        <v>0.0511</v>
      </c>
      <c r="D154">
        <v>0.0674</v>
      </c>
      <c r="E154">
        <v>-0.0971</v>
      </c>
      <c r="F154">
        <v>-0.0196</v>
      </c>
      <c r="G154">
        <v>-0.0173</v>
      </c>
      <c r="H154">
        <v>-0.8849</v>
      </c>
      <c r="I154">
        <v>-0.0617</v>
      </c>
      <c r="J154">
        <v>0.0971</v>
      </c>
      <c r="K154">
        <v>-0.0233</v>
      </c>
      <c r="L154">
        <v>0</v>
      </c>
      <c r="M154">
        <v>-0.0292</v>
      </c>
      <c r="N154">
        <v>0.0032</v>
      </c>
      <c r="O154">
        <v>-0.0186</v>
      </c>
      <c r="P154">
        <v>-0.0313</v>
      </c>
      <c r="Q154">
        <v>0.2665</v>
      </c>
      <c r="R154">
        <v>0.0413</v>
      </c>
      <c r="S154">
        <v>0.0033</v>
      </c>
      <c r="T154">
        <v>-0.0426</v>
      </c>
    </row>
    <row r="155" spans="1:20" ht="12.75">
      <c r="A155">
        <v>40384</v>
      </c>
      <c r="B155" t="s">
        <v>204</v>
      </c>
      <c r="C155">
        <v>-0.0105</v>
      </c>
      <c r="D155">
        <v>-0.0085</v>
      </c>
      <c r="E155">
        <v>-0.062</v>
      </c>
      <c r="F155">
        <v>0.0208</v>
      </c>
      <c r="G155">
        <v>0.0031</v>
      </c>
      <c r="H155">
        <v>-0.0626</v>
      </c>
      <c r="I155">
        <v>0.0049</v>
      </c>
      <c r="J155">
        <v>0.062</v>
      </c>
      <c r="K155">
        <v>0.0093</v>
      </c>
      <c r="L155">
        <v>0</v>
      </c>
      <c r="M155">
        <v>0.0929</v>
      </c>
      <c r="N155">
        <v>-0.0073</v>
      </c>
      <c r="O155">
        <v>0.0198</v>
      </c>
      <c r="P155">
        <v>0.0504</v>
      </c>
      <c r="Q155">
        <v>-0.0361</v>
      </c>
      <c r="R155">
        <v>-0.075</v>
      </c>
      <c r="S155">
        <v>-0.0169</v>
      </c>
      <c r="T155">
        <v>0.0046</v>
      </c>
    </row>
    <row r="156" spans="1:20" ht="12.75">
      <c r="A156">
        <v>40387</v>
      </c>
      <c r="B156" t="s">
        <v>205</v>
      </c>
      <c r="C156">
        <v>-0.0166</v>
      </c>
      <c r="D156">
        <v>-0.0233</v>
      </c>
      <c r="E156">
        <v>0.0567</v>
      </c>
      <c r="F156">
        <v>0.0261</v>
      </c>
      <c r="G156">
        <v>0.0032</v>
      </c>
      <c r="H156">
        <v>-0.0431</v>
      </c>
      <c r="I156">
        <v>0.0234</v>
      </c>
      <c r="J156">
        <v>-0.0567</v>
      </c>
      <c r="K156">
        <v>-0.0101</v>
      </c>
      <c r="L156">
        <v>0</v>
      </c>
      <c r="M156">
        <v>-0.0349</v>
      </c>
      <c r="N156">
        <v>-0.0463</v>
      </c>
      <c r="O156">
        <v>-0.3013</v>
      </c>
      <c r="P156">
        <v>-0.0058</v>
      </c>
      <c r="Q156">
        <v>0.011</v>
      </c>
      <c r="R156">
        <v>0.0177</v>
      </c>
      <c r="S156">
        <v>0.0053</v>
      </c>
      <c r="T156">
        <v>0.0072</v>
      </c>
    </row>
    <row r="157" spans="1:20" ht="12.75">
      <c r="A157">
        <v>40391</v>
      </c>
      <c r="B157" t="s">
        <v>206</v>
      </c>
      <c r="C157">
        <v>-0.0257</v>
      </c>
      <c r="D157">
        <v>-0.0385</v>
      </c>
      <c r="E157">
        <v>-0.1555</v>
      </c>
      <c r="F157">
        <v>0.047</v>
      </c>
      <c r="G157">
        <v>0.0035</v>
      </c>
      <c r="H157">
        <v>-0.1101</v>
      </c>
      <c r="I157">
        <v>0.0229</v>
      </c>
      <c r="J157">
        <v>0.1555</v>
      </c>
      <c r="K157">
        <v>0.0386</v>
      </c>
      <c r="L157">
        <v>0</v>
      </c>
      <c r="M157">
        <v>0.2463</v>
      </c>
      <c r="N157">
        <v>-0.0037</v>
      </c>
      <c r="O157">
        <v>-0.0113</v>
      </c>
      <c r="P157">
        <v>0.0709</v>
      </c>
      <c r="Q157">
        <v>-0.0224</v>
      </c>
      <c r="R157">
        <v>0.8262</v>
      </c>
      <c r="S157">
        <v>-0.0697</v>
      </c>
      <c r="T157">
        <v>0.0246</v>
      </c>
    </row>
    <row r="158" spans="1:20" ht="12.75">
      <c r="A158">
        <v>40393</v>
      </c>
      <c r="B158" t="s">
        <v>207</v>
      </c>
      <c r="C158">
        <v>-0.0596</v>
      </c>
      <c r="D158">
        <v>-0.0935</v>
      </c>
      <c r="E158">
        <v>-0.1951</v>
      </c>
      <c r="F158">
        <v>0.3209</v>
      </c>
      <c r="G158">
        <v>0.0743</v>
      </c>
      <c r="H158">
        <v>-0.0964</v>
      </c>
      <c r="I158">
        <v>0.0867</v>
      </c>
      <c r="J158">
        <v>0.1951</v>
      </c>
      <c r="K158">
        <v>0.0699</v>
      </c>
      <c r="L158">
        <v>0</v>
      </c>
      <c r="M158">
        <v>-0.0659</v>
      </c>
      <c r="N158">
        <v>-0.0631</v>
      </c>
      <c r="O158">
        <v>-0.0629</v>
      </c>
      <c r="P158">
        <v>0.0013</v>
      </c>
      <c r="Q158">
        <v>0.035</v>
      </c>
      <c r="R158">
        <v>0.0218</v>
      </c>
      <c r="S158">
        <v>0.0075</v>
      </c>
      <c r="T158">
        <v>0.0453</v>
      </c>
    </row>
    <row r="159" spans="1:20" ht="12.75">
      <c r="A159">
        <v>40395</v>
      </c>
      <c r="B159" t="s">
        <v>208</v>
      </c>
      <c r="C159">
        <v>-0.1357</v>
      </c>
      <c r="D159">
        <v>-0.2097</v>
      </c>
      <c r="E159">
        <v>-0.2833</v>
      </c>
      <c r="F159">
        <v>-0.1355</v>
      </c>
      <c r="G159">
        <v>-0.184</v>
      </c>
      <c r="H159">
        <v>-0.2018</v>
      </c>
      <c r="I159">
        <v>-0.6388</v>
      </c>
      <c r="J159">
        <v>0.2833</v>
      </c>
      <c r="K159">
        <v>-0.1157</v>
      </c>
      <c r="L159">
        <v>0</v>
      </c>
      <c r="M159">
        <v>-0.0613</v>
      </c>
      <c r="N159">
        <v>-0.0082</v>
      </c>
      <c r="O159">
        <v>-0.0366</v>
      </c>
      <c r="P159">
        <v>-0.0032</v>
      </c>
      <c r="Q159">
        <v>0.0457</v>
      </c>
      <c r="R159">
        <v>0.0508</v>
      </c>
      <c r="S159">
        <v>-0.1178</v>
      </c>
      <c r="T159">
        <v>0.1671</v>
      </c>
    </row>
    <row r="160" spans="1:20" ht="12.75">
      <c r="A160">
        <v>40397</v>
      </c>
      <c r="B160" t="s">
        <v>209</v>
      </c>
      <c r="C160">
        <v>-0.0138</v>
      </c>
      <c r="D160">
        <v>-0.0175</v>
      </c>
      <c r="E160">
        <v>-0.0992</v>
      </c>
      <c r="F160">
        <v>0.0331</v>
      </c>
      <c r="G160">
        <v>0.0064</v>
      </c>
      <c r="H160">
        <v>-0.1126</v>
      </c>
      <c r="I160">
        <v>0.0111</v>
      </c>
      <c r="J160">
        <v>0.0992</v>
      </c>
      <c r="K160">
        <v>0.0189</v>
      </c>
      <c r="L160">
        <v>0</v>
      </c>
      <c r="M160">
        <v>0.1586</v>
      </c>
      <c r="N160">
        <v>-0.0045</v>
      </c>
      <c r="O160">
        <v>0.002</v>
      </c>
      <c r="P160">
        <v>0.093</v>
      </c>
      <c r="Q160">
        <v>-0.0446</v>
      </c>
      <c r="R160">
        <v>0.8638</v>
      </c>
      <c r="S160">
        <v>-0.0284</v>
      </c>
      <c r="T160">
        <v>0.0107</v>
      </c>
    </row>
    <row r="161" spans="1:20" ht="12.75">
      <c r="A161">
        <v>40401</v>
      </c>
      <c r="B161" t="s">
        <v>210</v>
      </c>
      <c r="C161">
        <v>-0.3608</v>
      </c>
      <c r="D161">
        <v>0.3186</v>
      </c>
      <c r="E161">
        <v>-0.1547</v>
      </c>
      <c r="F161">
        <v>-0.0623</v>
      </c>
      <c r="G161">
        <v>-0.0637</v>
      </c>
      <c r="H161">
        <v>-0.6464</v>
      </c>
      <c r="I161">
        <v>-0.294</v>
      </c>
      <c r="J161">
        <v>0.1547</v>
      </c>
      <c r="K161">
        <v>-0.0971</v>
      </c>
      <c r="L161">
        <v>0</v>
      </c>
      <c r="M161">
        <v>-0.0401</v>
      </c>
      <c r="N161">
        <v>-0.0032</v>
      </c>
      <c r="O161">
        <v>-0.0244</v>
      </c>
      <c r="P161">
        <v>-0.0173</v>
      </c>
      <c r="Q161">
        <v>0.0409</v>
      </c>
      <c r="R161">
        <v>0.0382</v>
      </c>
      <c r="S161">
        <v>-0.0038</v>
      </c>
      <c r="T161">
        <v>-0.2016</v>
      </c>
    </row>
    <row r="162" spans="1:20" ht="12.75">
      <c r="A162">
        <v>40407</v>
      </c>
      <c r="B162" t="s">
        <v>211</v>
      </c>
      <c r="C162">
        <v>-0.1314</v>
      </c>
      <c r="D162">
        <v>-0.2032</v>
      </c>
      <c r="E162">
        <v>-0.284</v>
      </c>
      <c r="F162">
        <v>-0.1354</v>
      </c>
      <c r="G162">
        <v>-0.189</v>
      </c>
      <c r="H162">
        <v>-0.1959</v>
      </c>
      <c r="I162">
        <v>-0.5697</v>
      </c>
      <c r="J162">
        <v>0.284</v>
      </c>
      <c r="K162">
        <v>-0.0846</v>
      </c>
      <c r="L162">
        <v>0</v>
      </c>
      <c r="M162">
        <v>-0.0594</v>
      </c>
      <c r="N162">
        <v>-0.0082</v>
      </c>
      <c r="O162">
        <v>-0.0366</v>
      </c>
      <c r="P162">
        <v>-0.0027</v>
      </c>
      <c r="Q162">
        <v>0.0453</v>
      </c>
      <c r="R162">
        <v>0.0549</v>
      </c>
      <c r="S162">
        <v>-0.1805</v>
      </c>
      <c r="T162">
        <v>0.1645</v>
      </c>
    </row>
    <row r="163" spans="1:20" ht="12.75">
      <c r="A163">
        <v>40411</v>
      </c>
      <c r="B163" t="s">
        <v>212</v>
      </c>
      <c r="C163">
        <v>-0.1358</v>
      </c>
      <c r="D163">
        <v>-0.2099</v>
      </c>
      <c r="E163">
        <v>-0.2834</v>
      </c>
      <c r="F163">
        <v>-0.1355</v>
      </c>
      <c r="G163">
        <v>-0.1837</v>
      </c>
      <c r="H163">
        <v>-0.202</v>
      </c>
      <c r="I163">
        <v>-0.6431</v>
      </c>
      <c r="J163">
        <v>0.2834</v>
      </c>
      <c r="K163">
        <v>-0.1175</v>
      </c>
      <c r="L163">
        <v>0</v>
      </c>
      <c r="M163">
        <v>-0.0615</v>
      </c>
      <c r="N163">
        <v>-0.0082</v>
      </c>
      <c r="O163">
        <v>-0.0366</v>
      </c>
      <c r="P163">
        <v>-0.0032</v>
      </c>
      <c r="Q163">
        <v>0.0458</v>
      </c>
      <c r="R163">
        <v>0.0505</v>
      </c>
      <c r="S163">
        <v>-0.1132</v>
      </c>
      <c r="T163">
        <v>0.1693</v>
      </c>
    </row>
    <row r="164" spans="1:20" ht="12.75">
      <c r="A164">
        <v>40413</v>
      </c>
      <c r="B164" t="s">
        <v>213</v>
      </c>
      <c r="C164">
        <v>-0.0441</v>
      </c>
      <c r="D164">
        <v>-0.0686</v>
      </c>
      <c r="E164">
        <v>-0.0484</v>
      </c>
      <c r="F164">
        <v>0.1654</v>
      </c>
      <c r="G164">
        <v>0.0328</v>
      </c>
      <c r="H164">
        <v>-0.0733</v>
      </c>
      <c r="I164">
        <v>0.0652</v>
      </c>
      <c r="J164">
        <v>0.0484</v>
      </c>
      <c r="K164">
        <v>0.0174</v>
      </c>
      <c r="L164">
        <v>0</v>
      </c>
      <c r="M164">
        <v>-0.0496</v>
      </c>
      <c r="N164">
        <v>-0.1403</v>
      </c>
      <c r="O164">
        <v>-0.0945</v>
      </c>
      <c r="P164">
        <v>-0.0016</v>
      </c>
      <c r="Q164">
        <v>0.0301</v>
      </c>
      <c r="R164">
        <v>0.0211</v>
      </c>
      <c r="S164">
        <v>0.0063</v>
      </c>
      <c r="T164">
        <v>0.0284</v>
      </c>
    </row>
    <row r="165" spans="1:20" ht="12.75">
      <c r="A165">
        <v>40417</v>
      </c>
      <c r="B165" t="s">
        <v>214</v>
      </c>
      <c r="C165">
        <v>-0.2169</v>
      </c>
      <c r="D165">
        <v>-0.3348</v>
      </c>
      <c r="E165">
        <v>-0.2404</v>
      </c>
      <c r="F165">
        <v>-0.1219</v>
      </c>
      <c r="G165">
        <v>-0.1291</v>
      </c>
      <c r="H165">
        <v>-0.3195</v>
      </c>
      <c r="I165">
        <v>-0.6146</v>
      </c>
      <c r="J165">
        <v>0.2404</v>
      </c>
      <c r="K165">
        <v>-0.1976</v>
      </c>
      <c r="L165">
        <v>0</v>
      </c>
      <c r="M165">
        <v>-0.0563</v>
      </c>
      <c r="N165">
        <v>-0.0108</v>
      </c>
      <c r="O165">
        <v>-0.035</v>
      </c>
      <c r="P165">
        <v>-0.0076</v>
      </c>
      <c r="Q165">
        <v>0.0486</v>
      </c>
      <c r="R165">
        <v>0.0428</v>
      </c>
      <c r="S165">
        <v>-0.0171</v>
      </c>
      <c r="T165">
        <v>-0.3462</v>
      </c>
    </row>
    <row r="166" spans="1:20" ht="12.75">
      <c r="A166">
        <v>40419</v>
      </c>
      <c r="B166" t="s">
        <v>215</v>
      </c>
      <c r="C166">
        <v>-0.0443</v>
      </c>
      <c r="D166">
        <v>-0.0688</v>
      </c>
      <c r="E166">
        <v>-0.0464</v>
      </c>
      <c r="F166">
        <v>0.1651</v>
      </c>
      <c r="G166">
        <v>0.0321</v>
      </c>
      <c r="H166">
        <v>-0.0734</v>
      </c>
      <c r="I166">
        <v>0.0656</v>
      </c>
      <c r="J166">
        <v>0.0464</v>
      </c>
      <c r="K166">
        <v>0.016</v>
      </c>
      <c r="L166">
        <v>0</v>
      </c>
      <c r="M166">
        <v>-0.0499</v>
      </c>
      <c r="N166">
        <v>-0.1472</v>
      </c>
      <c r="O166">
        <v>-0.0949</v>
      </c>
      <c r="P166">
        <v>-0.0017</v>
      </c>
      <c r="Q166">
        <v>0.03</v>
      </c>
      <c r="R166">
        <v>0.0213</v>
      </c>
      <c r="S166">
        <v>0.0068</v>
      </c>
      <c r="T166">
        <v>0.0282</v>
      </c>
    </row>
    <row r="167" spans="1:20" ht="12.75">
      <c r="A167">
        <v>40421</v>
      </c>
      <c r="B167" t="s">
        <v>216</v>
      </c>
      <c r="C167">
        <v>-0.0241</v>
      </c>
      <c r="D167">
        <v>-0.0358</v>
      </c>
      <c r="E167">
        <v>-0.1515</v>
      </c>
      <c r="F167">
        <v>0.0488</v>
      </c>
      <c r="G167">
        <v>0.0077</v>
      </c>
      <c r="H167">
        <v>-0.1069</v>
      </c>
      <c r="I167">
        <v>0.0228</v>
      </c>
      <c r="J167">
        <v>0.1515</v>
      </c>
      <c r="K167">
        <v>0.0355</v>
      </c>
      <c r="L167">
        <v>0</v>
      </c>
      <c r="M167">
        <v>0.2515</v>
      </c>
      <c r="N167">
        <v>-0.0035</v>
      </c>
      <c r="O167">
        <v>-0.0104</v>
      </c>
      <c r="P167">
        <v>0.0702</v>
      </c>
      <c r="Q167">
        <v>-0.0228</v>
      </c>
      <c r="R167">
        <v>0.8456</v>
      </c>
      <c r="S167">
        <v>-0.0568</v>
      </c>
      <c r="T167">
        <v>0.0228</v>
      </c>
    </row>
    <row r="168" spans="1:20" ht="12.75">
      <c r="A168">
        <v>40427</v>
      </c>
      <c r="B168" t="s">
        <v>217</v>
      </c>
      <c r="C168">
        <v>-0.2174</v>
      </c>
      <c r="D168">
        <v>-0.3356</v>
      </c>
      <c r="E168">
        <v>-0.2401</v>
      </c>
      <c r="F168">
        <v>-0.1218</v>
      </c>
      <c r="G168">
        <v>-0.1289</v>
      </c>
      <c r="H168">
        <v>-0.3203</v>
      </c>
      <c r="I168">
        <v>-0.6139</v>
      </c>
      <c r="J168">
        <v>0.2401</v>
      </c>
      <c r="K168">
        <v>-0.1973</v>
      </c>
      <c r="L168">
        <v>0</v>
      </c>
      <c r="M168">
        <v>-0.0563</v>
      </c>
      <c r="N168">
        <v>-0.0108</v>
      </c>
      <c r="O168">
        <v>-0.035</v>
      </c>
      <c r="P168">
        <v>-0.0076</v>
      </c>
      <c r="Q168">
        <v>0.0486</v>
      </c>
      <c r="R168">
        <v>0.0427</v>
      </c>
      <c r="S168">
        <v>-0.017</v>
      </c>
      <c r="T168">
        <v>-0.345</v>
      </c>
    </row>
    <row r="169" spans="1:20" ht="12.75">
      <c r="A169">
        <v>40429</v>
      </c>
      <c r="B169" t="s">
        <v>218</v>
      </c>
      <c r="C169">
        <v>-0.2714</v>
      </c>
      <c r="D169">
        <v>0.3699</v>
      </c>
      <c r="E169">
        <v>-0.1674</v>
      </c>
      <c r="F169">
        <v>-0.0719</v>
      </c>
      <c r="G169">
        <v>-0.0722</v>
      </c>
      <c r="H169">
        <v>-0.597</v>
      </c>
      <c r="I169">
        <v>-0.341</v>
      </c>
      <c r="J169">
        <v>0.1674</v>
      </c>
      <c r="K169">
        <v>-0.1117</v>
      </c>
      <c r="L169">
        <v>0</v>
      </c>
      <c r="M169">
        <v>-0.0428</v>
      </c>
      <c r="N169">
        <v>-0.0044</v>
      </c>
      <c r="O169">
        <v>-0.027</v>
      </c>
      <c r="P169">
        <v>-0.0165</v>
      </c>
      <c r="Q169">
        <v>0.0335</v>
      </c>
      <c r="R169">
        <v>0.0395</v>
      </c>
      <c r="S169">
        <v>-0.0048</v>
      </c>
      <c r="T169">
        <v>-0.2195</v>
      </c>
    </row>
    <row r="170" spans="1:20" ht="12.75">
      <c r="A170">
        <v>40431</v>
      </c>
      <c r="B170" t="s">
        <v>219</v>
      </c>
      <c r="C170">
        <v>-0.1002</v>
      </c>
      <c r="D170">
        <v>-0.1561</v>
      </c>
      <c r="E170">
        <v>-0.2881</v>
      </c>
      <c r="F170">
        <v>-0.1408</v>
      </c>
      <c r="G170">
        <v>-0.2285</v>
      </c>
      <c r="H170">
        <v>-0.1531</v>
      </c>
      <c r="I170">
        <v>0.0285</v>
      </c>
      <c r="J170">
        <v>0.2881</v>
      </c>
      <c r="K170">
        <v>0.1255</v>
      </c>
      <c r="L170">
        <v>0</v>
      </c>
      <c r="M170">
        <v>-0.0498</v>
      </c>
      <c r="N170">
        <v>-0.0087</v>
      </c>
      <c r="O170">
        <v>-0.0372</v>
      </c>
      <c r="P170">
        <v>0.0003</v>
      </c>
      <c r="Q170">
        <v>0.043</v>
      </c>
      <c r="R170">
        <v>0.0757</v>
      </c>
      <c r="S170">
        <v>-0.7311</v>
      </c>
      <c r="T170">
        <v>0.1027</v>
      </c>
    </row>
    <row r="171" spans="1:20" ht="12.75">
      <c r="A171">
        <v>40433</v>
      </c>
      <c r="B171" t="s">
        <v>220</v>
      </c>
      <c r="C171">
        <v>-0.1071</v>
      </c>
      <c r="D171">
        <v>-0.167</v>
      </c>
      <c r="E171">
        <v>-0.2753</v>
      </c>
      <c r="F171">
        <v>-0.15</v>
      </c>
      <c r="G171">
        <v>-0.1747</v>
      </c>
      <c r="H171">
        <v>-0.1607</v>
      </c>
      <c r="I171">
        <v>0.126</v>
      </c>
      <c r="J171">
        <v>0.2753</v>
      </c>
      <c r="K171">
        <v>-0.3787</v>
      </c>
      <c r="L171">
        <v>0</v>
      </c>
      <c r="M171">
        <v>-0.0613</v>
      </c>
      <c r="N171">
        <v>-0.0158</v>
      </c>
      <c r="O171">
        <v>-0.0398</v>
      </c>
      <c r="P171">
        <v>-0.0028</v>
      </c>
      <c r="Q171">
        <v>0.0453</v>
      </c>
      <c r="R171">
        <v>0.0472</v>
      </c>
      <c r="S171">
        <v>0.0725</v>
      </c>
      <c r="T171">
        <v>0.0754</v>
      </c>
    </row>
    <row r="172" spans="1:20" ht="12.75">
      <c r="A172">
        <v>40435</v>
      </c>
      <c r="B172" t="s">
        <v>221</v>
      </c>
      <c r="C172">
        <v>-0.1438</v>
      </c>
      <c r="D172">
        <v>-0.2222</v>
      </c>
      <c r="E172">
        <v>-0.2776</v>
      </c>
      <c r="F172">
        <v>-0.138</v>
      </c>
      <c r="G172">
        <v>-0.1738</v>
      </c>
      <c r="H172">
        <v>-0.2134</v>
      </c>
      <c r="I172">
        <v>-0.6823</v>
      </c>
      <c r="J172">
        <v>0.2776</v>
      </c>
      <c r="K172">
        <v>-0.141</v>
      </c>
      <c r="L172">
        <v>0</v>
      </c>
      <c r="M172">
        <v>-0.0612</v>
      </c>
      <c r="N172">
        <v>-0.009</v>
      </c>
      <c r="O172">
        <v>-0.0366</v>
      </c>
      <c r="P172">
        <v>-0.0038</v>
      </c>
      <c r="Q172">
        <v>0.0461</v>
      </c>
      <c r="R172">
        <v>0.0487</v>
      </c>
      <c r="S172">
        <v>-0.1005</v>
      </c>
      <c r="T172">
        <v>0.0795</v>
      </c>
    </row>
    <row r="173" spans="1:20" ht="12.75">
      <c r="A173">
        <v>40437</v>
      </c>
      <c r="B173" t="s">
        <v>222</v>
      </c>
      <c r="C173">
        <v>-0.0028</v>
      </c>
      <c r="D173">
        <v>0.0055</v>
      </c>
      <c r="E173">
        <v>-0.0229</v>
      </c>
      <c r="F173">
        <v>0.0044</v>
      </c>
      <c r="G173">
        <v>-0.0019</v>
      </c>
      <c r="H173">
        <v>-0.0054</v>
      </c>
      <c r="I173">
        <v>-0.0053</v>
      </c>
      <c r="J173">
        <v>0.0229</v>
      </c>
      <c r="K173">
        <v>-0.0033</v>
      </c>
      <c r="L173">
        <v>0</v>
      </c>
      <c r="M173">
        <v>0.0103</v>
      </c>
      <c r="N173">
        <v>-0.0079</v>
      </c>
      <c r="O173">
        <v>0.0348</v>
      </c>
      <c r="P173">
        <v>0.0038</v>
      </c>
      <c r="Q173">
        <v>-0.0461</v>
      </c>
      <c r="R173">
        <v>-0.0052</v>
      </c>
      <c r="S173">
        <v>-0.0024</v>
      </c>
      <c r="T173">
        <v>-0.0047</v>
      </c>
    </row>
    <row r="174" spans="1:20" ht="12.75">
      <c r="A174">
        <v>40440</v>
      </c>
      <c r="B174" t="s">
        <v>223</v>
      </c>
      <c r="C174">
        <v>-0.0596</v>
      </c>
      <c r="D174">
        <v>-0.0936</v>
      </c>
      <c r="E174">
        <v>-0.1949</v>
      </c>
      <c r="F174">
        <v>0.3213</v>
      </c>
      <c r="G174">
        <v>0.0743</v>
      </c>
      <c r="H174">
        <v>-0.0965</v>
      </c>
      <c r="I174">
        <v>0.0868</v>
      </c>
      <c r="J174">
        <v>0.1949</v>
      </c>
      <c r="K174">
        <v>0.0699</v>
      </c>
      <c r="L174">
        <v>0</v>
      </c>
      <c r="M174">
        <v>-0.0659</v>
      </c>
      <c r="N174">
        <v>-0.0632</v>
      </c>
      <c r="O174">
        <v>-0.0629</v>
      </c>
      <c r="P174">
        <v>0.0013</v>
      </c>
      <c r="Q174">
        <v>0.035</v>
      </c>
      <c r="R174">
        <v>0.0219</v>
      </c>
      <c r="S174">
        <v>0.0075</v>
      </c>
      <c r="T174">
        <v>0.0453</v>
      </c>
    </row>
    <row r="175" spans="1:20" ht="12.75">
      <c r="A175">
        <v>40443</v>
      </c>
      <c r="B175" t="s">
        <v>224</v>
      </c>
      <c r="C175">
        <v>-0.0686</v>
      </c>
      <c r="D175">
        <v>-0.1076</v>
      </c>
      <c r="E175">
        <v>-0.2301</v>
      </c>
      <c r="F175">
        <v>0.4151</v>
      </c>
      <c r="G175">
        <v>0.0898</v>
      </c>
      <c r="H175">
        <v>-0.109</v>
      </c>
      <c r="I175">
        <v>0.1</v>
      </c>
      <c r="J175">
        <v>0.2301</v>
      </c>
      <c r="K175">
        <v>0.089</v>
      </c>
      <c r="L175">
        <v>0</v>
      </c>
      <c r="M175">
        <v>-0.0682</v>
      </c>
      <c r="N175">
        <v>-0.044</v>
      </c>
      <c r="O175">
        <v>-0.0547</v>
      </c>
      <c r="P175">
        <v>0.0012</v>
      </c>
      <c r="Q175">
        <v>0.0372</v>
      </c>
      <c r="R175">
        <v>0.0274</v>
      </c>
      <c r="S175">
        <v>0.0105</v>
      </c>
      <c r="T175">
        <v>0.0504</v>
      </c>
    </row>
    <row r="176" spans="1:20" ht="12.75">
      <c r="A176">
        <v>40445</v>
      </c>
      <c r="B176" t="s">
        <v>225</v>
      </c>
      <c r="C176">
        <v>-0.0595</v>
      </c>
      <c r="D176">
        <v>-0.0932</v>
      </c>
      <c r="E176">
        <v>-0.2033</v>
      </c>
      <c r="F176">
        <v>0.2781</v>
      </c>
      <c r="G176">
        <v>0.0469</v>
      </c>
      <c r="H176">
        <v>-0.103</v>
      </c>
      <c r="I176">
        <v>0.0755</v>
      </c>
      <c r="J176">
        <v>0.2033</v>
      </c>
      <c r="K176">
        <v>0.0801</v>
      </c>
      <c r="L176">
        <v>0</v>
      </c>
      <c r="M176">
        <v>0.0687</v>
      </c>
      <c r="N176">
        <v>-0.0174</v>
      </c>
      <c r="O176">
        <v>-0.0517</v>
      </c>
      <c r="P176">
        <v>0.0091</v>
      </c>
      <c r="Q176">
        <v>0.0297</v>
      </c>
      <c r="R176">
        <v>0.0241</v>
      </c>
      <c r="S176">
        <v>-0.0571</v>
      </c>
      <c r="T176">
        <v>0.0491</v>
      </c>
    </row>
    <row r="177" spans="1:20" ht="12.75">
      <c r="A177">
        <v>40447</v>
      </c>
      <c r="B177" t="s">
        <v>226</v>
      </c>
      <c r="C177">
        <v>-0.144</v>
      </c>
      <c r="D177">
        <v>-0.2226</v>
      </c>
      <c r="E177">
        <v>-0.2775</v>
      </c>
      <c r="F177">
        <v>-0.1383</v>
      </c>
      <c r="G177">
        <v>-0.173</v>
      </c>
      <c r="H177">
        <v>-0.2138</v>
      </c>
      <c r="I177">
        <v>-0.685</v>
      </c>
      <c r="J177">
        <v>0.2775</v>
      </c>
      <c r="K177">
        <v>-0.1438</v>
      </c>
      <c r="L177">
        <v>0</v>
      </c>
      <c r="M177">
        <v>-0.0613</v>
      </c>
      <c r="N177">
        <v>-0.009</v>
      </c>
      <c r="O177">
        <v>-0.0366</v>
      </c>
      <c r="P177">
        <v>-0.0038</v>
      </c>
      <c r="Q177">
        <v>0.0461</v>
      </c>
      <c r="R177">
        <v>0.0484</v>
      </c>
      <c r="S177">
        <v>-0.0946</v>
      </c>
      <c r="T177">
        <v>0.081</v>
      </c>
    </row>
    <row r="178" spans="1:20" ht="12.75">
      <c r="A178">
        <v>40449</v>
      </c>
      <c r="B178" t="s">
        <v>227</v>
      </c>
      <c r="C178">
        <v>-0.0127</v>
      </c>
      <c r="D178">
        <v>-0.0159</v>
      </c>
      <c r="E178">
        <v>-0.0981</v>
      </c>
      <c r="F178">
        <v>0.0318</v>
      </c>
      <c r="G178">
        <v>0.0059</v>
      </c>
      <c r="H178">
        <v>-0.1261</v>
      </c>
      <c r="I178">
        <v>0.0097</v>
      </c>
      <c r="J178">
        <v>0.0981</v>
      </c>
      <c r="K178">
        <v>0.018</v>
      </c>
      <c r="L178">
        <v>0</v>
      </c>
      <c r="M178">
        <v>0.1537</v>
      </c>
      <c r="N178">
        <v>-0.0044</v>
      </c>
      <c r="O178">
        <v>0.002</v>
      </c>
      <c r="P178">
        <v>0.1079</v>
      </c>
      <c r="Q178">
        <v>-0.0527</v>
      </c>
      <c r="R178">
        <v>0.8494</v>
      </c>
      <c r="S178">
        <v>-0.0278</v>
      </c>
      <c r="T178">
        <v>0.0097</v>
      </c>
    </row>
    <row r="179" spans="1:20" ht="12.75">
      <c r="A179">
        <v>40455</v>
      </c>
      <c r="B179" t="s">
        <v>228</v>
      </c>
      <c r="C179">
        <v>-0.2265</v>
      </c>
      <c r="D179">
        <v>-0.3546</v>
      </c>
      <c r="E179">
        <v>-0.2371</v>
      </c>
      <c r="F179">
        <v>-0.1172</v>
      </c>
      <c r="G179">
        <v>-0.1292</v>
      </c>
      <c r="H179">
        <v>-0.3382</v>
      </c>
      <c r="I179">
        <v>-0.5956</v>
      </c>
      <c r="J179">
        <v>0.2371</v>
      </c>
      <c r="K179">
        <v>-0.1868</v>
      </c>
      <c r="L179">
        <v>0</v>
      </c>
      <c r="M179">
        <v>-0.0555</v>
      </c>
      <c r="N179">
        <v>-0.0096</v>
      </c>
      <c r="O179">
        <v>-0.0342</v>
      </c>
      <c r="P179">
        <v>-0.0082</v>
      </c>
      <c r="Q179">
        <v>0.0485</v>
      </c>
      <c r="R179">
        <v>0.043</v>
      </c>
      <c r="S179">
        <v>-0.0228</v>
      </c>
      <c r="T179">
        <v>-0.3215</v>
      </c>
    </row>
    <row r="180" spans="1:20" ht="12.75">
      <c r="A180">
        <v>40457</v>
      </c>
      <c r="B180" t="s">
        <v>229</v>
      </c>
      <c r="C180">
        <v>-0.0293</v>
      </c>
      <c r="D180">
        <v>-0.0445</v>
      </c>
      <c r="E180">
        <v>-0.168</v>
      </c>
      <c r="F180">
        <v>0.0439</v>
      </c>
      <c r="G180">
        <v>-0.0032</v>
      </c>
      <c r="H180">
        <v>-0.1134</v>
      </c>
      <c r="I180">
        <v>0.0241</v>
      </c>
      <c r="J180">
        <v>0.168</v>
      </c>
      <c r="K180">
        <v>0.0451</v>
      </c>
      <c r="L180">
        <v>0</v>
      </c>
      <c r="M180">
        <v>0.2526</v>
      </c>
      <c r="N180">
        <v>-0.0035</v>
      </c>
      <c r="O180">
        <v>-0.0143</v>
      </c>
      <c r="P180">
        <v>0.0685</v>
      </c>
      <c r="Q180">
        <v>-0.0186</v>
      </c>
      <c r="R180">
        <v>0.7943</v>
      </c>
      <c r="S180">
        <v>-0.0933</v>
      </c>
      <c r="T180">
        <v>0.0288</v>
      </c>
    </row>
    <row r="181" spans="1:20" ht="12.75">
      <c r="A181">
        <v>40459</v>
      </c>
      <c r="B181" t="s">
        <v>230</v>
      </c>
      <c r="C181">
        <v>-0.0285</v>
      </c>
      <c r="D181">
        <v>-0.0433</v>
      </c>
      <c r="E181">
        <v>-0.167</v>
      </c>
      <c r="F181">
        <v>0.0466</v>
      </c>
      <c r="G181">
        <v>0.0007</v>
      </c>
      <c r="H181">
        <v>-0.1077</v>
      </c>
      <c r="I181">
        <v>0.0248</v>
      </c>
      <c r="J181">
        <v>0.167</v>
      </c>
      <c r="K181">
        <v>0.0433</v>
      </c>
      <c r="L181">
        <v>0</v>
      </c>
      <c r="M181">
        <v>0.262</v>
      </c>
      <c r="N181">
        <v>-0.0034</v>
      </c>
      <c r="O181">
        <v>-0.014</v>
      </c>
      <c r="P181">
        <v>0.0639</v>
      </c>
      <c r="Q181">
        <v>-0.0165</v>
      </c>
      <c r="R181">
        <v>0.8135</v>
      </c>
      <c r="S181">
        <v>-0.0834</v>
      </c>
      <c r="T181">
        <v>0.028</v>
      </c>
    </row>
    <row r="182" spans="1:20" ht="12.75">
      <c r="A182">
        <v>40463</v>
      </c>
      <c r="B182" t="s">
        <v>231</v>
      </c>
      <c r="C182">
        <v>-0.1311</v>
      </c>
      <c r="D182">
        <v>-0.2027</v>
      </c>
      <c r="E182">
        <v>-0.284</v>
      </c>
      <c r="F182">
        <v>-0.1353</v>
      </c>
      <c r="G182">
        <v>-0.1894</v>
      </c>
      <c r="H182">
        <v>-0.1956</v>
      </c>
      <c r="I182">
        <v>-0.5652</v>
      </c>
      <c r="J182">
        <v>0.284</v>
      </c>
      <c r="K182">
        <v>-0.0827</v>
      </c>
      <c r="L182">
        <v>0</v>
      </c>
      <c r="M182">
        <v>-0.0593</v>
      </c>
      <c r="N182">
        <v>-0.0082</v>
      </c>
      <c r="O182">
        <v>-0.0366</v>
      </c>
      <c r="P182">
        <v>-0.0026</v>
      </c>
      <c r="Q182">
        <v>0.0453</v>
      </c>
      <c r="R182">
        <v>0.0552</v>
      </c>
      <c r="S182">
        <v>-0.1845</v>
      </c>
      <c r="T182">
        <v>0.1644</v>
      </c>
    </row>
    <row r="183" spans="1:20" ht="12.75">
      <c r="A183">
        <v>40465</v>
      </c>
      <c r="B183" t="s">
        <v>232</v>
      </c>
      <c r="C183">
        <v>-0.1834</v>
      </c>
      <c r="D183">
        <v>-0.2868</v>
      </c>
      <c r="E183">
        <v>-0.2439</v>
      </c>
      <c r="F183">
        <v>-0.1367</v>
      </c>
      <c r="G183">
        <v>-0.1273</v>
      </c>
      <c r="H183">
        <v>-0.2741</v>
      </c>
      <c r="I183">
        <v>-0.3886</v>
      </c>
      <c r="J183">
        <v>0.2439</v>
      </c>
      <c r="K183">
        <v>-0.2684</v>
      </c>
      <c r="L183">
        <v>0</v>
      </c>
      <c r="M183">
        <v>-0.0579</v>
      </c>
      <c r="N183">
        <v>-0.0157</v>
      </c>
      <c r="O183">
        <v>-0.0376</v>
      </c>
      <c r="P183">
        <v>-0.0064</v>
      </c>
      <c r="Q183">
        <v>0.0472</v>
      </c>
      <c r="R183">
        <v>0.0421</v>
      </c>
      <c r="S183">
        <v>0.0107</v>
      </c>
      <c r="T183">
        <v>-0.1063</v>
      </c>
    </row>
    <row r="184" spans="1:20" ht="12.75">
      <c r="A184">
        <v>40467</v>
      </c>
      <c r="B184" t="s">
        <v>233</v>
      </c>
      <c r="C184">
        <v>-0.0529</v>
      </c>
      <c r="D184">
        <v>-0.0827</v>
      </c>
      <c r="E184">
        <v>-0.1324</v>
      </c>
      <c r="F184">
        <v>0.2539</v>
      </c>
      <c r="G184">
        <v>0.0566</v>
      </c>
      <c r="H184">
        <v>-0.0864</v>
      </c>
      <c r="I184">
        <v>0.0773</v>
      </c>
      <c r="J184">
        <v>0.1324</v>
      </c>
      <c r="K184">
        <v>0.0477</v>
      </c>
      <c r="L184">
        <v>0</v>
      </c>
      <c r="M184">
        <v>-0.0588</v>
      </c>
      <c r="N184">
        <v>-0.0942</v>
      </c>
      <c r="O184">
        <v>-0.0764</v>
      </c>
      <c r="P184">
        <v>0.0001</v>
      </c>
      <c r="Q184">
        <v>0.0329</v>
      </c>
      <c r="R184">
        <v>0.0214</v>
      </c>
      <c r="S184">
        <v>0.0068</v>
      </c>
      <c r="T184">
        <v>0.0381</v>
      </c>
    </row>
    <row r="185" spans="1:20" ht="12.75">
      <c r="A185">
        <v>40468</v>
      </c>
      <c r="B185" t="s">
        <v>234</v>
      </c>
      <c r="C185">
        <v>-0.0959</v>
      </c>
      <c r="D185">
        <v>-0.1496</v>
      </c>
      <c r="E185">
        <v>-0.2893</v>
      </c>
      <c r="F185">
        <v>-0.1388</v>
      </c>
      <c r="G185">
        <v>-0.2361</v>
      </c>
      <c r="H185">
        <v>-0.1475</v>
      </c>
      <c r="I185">
        <v>0.0456</v>
      </c>
      <c r="J185">
        <v>0.2893</v>
      </c>
      <c r="K185">
        <v>0.1945</v>
      </c>
      <c r="L185">
        <v>0</v>
      </c>
      <c r="M185">
        <v>-0.0459</v>
      </c>
      <c r="N185">
        <v>-0.008</v>
      </c>
      <c r="O185">
        <v>-0.037</v>
      </c>
      <c r="P185">
        <v>0.0012</v>
      </c>
      <c r="Q185">
        <v>0.0422</v>
      </c>
      <c r="R185">
        <v>0.0839</v>
      </c>
      <c r="S185">
        <v>-0.7621</v>
      </c>
      <c r="T185">
        <v>0.103</v>
      </c>
    </row>
    <row r="186" spans="1:20" ht="12.75">
      <c r="A186">
        <v>40469</v>
      </c>
      <c r="B186" t="s">
        <v>235</v>
      </c>
      <c r="C186">
        <v>-0.1332</v>
      </c>
      <c r="D186">
        <v>-0.2059</v>
      </c>
      <c r="E186">
        <v>-0.2837</v>
      </c>
      <c r="F186">
        <v>-0.1357</v>
      </c>
      <c r="G186">
        <v>-0.1865</v>
      </c>
      <c r="H186">
        <v>-0.1984</v>
      </c>
      <c r="I186">
        <v>-0.5994</v>
      </c>
      <c r="J186">
        <v>0.2837</v>
      </c>
      <c r="K186">
        <v>-0.0979</v>
      </c>
      <c r="L186">
        <v>0</v>
      </c>
      <c r="M186">
        <v>-0.0602</v>
      </c>
      <c r="N186">
        <v>-0.0082</v>
      </c>
      <c r="O186">
        <v>-0.0366</v>
      </c>
      <c r="P186">
        <v>-0.0029</v>
      </c>
      <c r="Q186">
        <v>0.0455</v>
      </c>
      <c r="R186">
        <v>0.0531</v>
      </c>
      <c r="S186">
        <v>-0.1535</v>
      </c>
      <c r="T186">
        <v>0.1652</v>
      </c>
    </row>
    <row r="187" spans="1:20" ht="12.75">
      <c r="A187">
        <v>40471</v>
      </c>
      <c r="B187" t="s">
        <v>236</v>
      </c>
      <c r="C187">
        <v>-0.1834</v>
      </c>
      <c r="D187">
        <v>-0.2868</v>
      </c>
      <c r="E187">
        <v>-0.2439</v>
      </c>
      <c r="F187">
        <v>-0.1367</v>
      </c>
      <c r="G187">
        <v>-0.1273</v>
      </c>
      <c r="H187">
        <v>-0.2741</v>
      </c>
      <c r="I187">
        <v>-0.3886</v>
      </c>
      <c r="J187">
        <v>0.2439</v>
      </c>
      <c r="K187">
        <v>-0.2684</v>
      </c>
      <c r="L187">
        <v>0</v>
      </c>
      <c r="M187">
        <v>-0.0579</v>
      </c>
      <c r="N187">
        <v>-0.0157</v>
      </c>
      <c r="O187">
        <v>-0.0376</v>
      </c>
      <c r="P187">
        <v>-0.0064</v>
      </c>
      <c r="Q187">
        <v>0.0472</v>
      </c>
      <c r="R187">
        <v>0.0421</v>
      </c>
      <c r="S187">
        <v>0.0107</v>
      </c>
      <c r="T187">
        <v>-0.1063</v>
      </c>
    </row>
    <row r="188" spans="1:20" ht="12.75">
      <c r="A188">
        <v>40475</v>
      </c>
      <c r="B188" t="s">
        <v>237</v>
      </c>
      <c r="C188">
        <v>-0.1311</v>
      </c>
      <c r="D188">
        <v>-0.2027</v>
      </c>
      <c r="E188">
        <v>-0.284</v>
      </c>
      <c r="F188">
        <v>-0.1353</v>
      </c>
      <c r="G188">
        <v>-0.1894</v>
      </c>
      <c r="H188">
        <v>-0.1956</v>
      </c>
      <c r="I188">
        <v>-0.5652</v>
      </c>
      <c r="J188">
        <v>0.284</v>
      </c>
      <c r="K188">
        <v>-0.0827</v>
      </c>
      <c r="L188">
        <v>0</v>
      </c>
      <c r="M188">
        <v>-0.0593</v>
      </c>
      <c r="N188">
        <v>-0.0082</v>
      </c>
      <c r="O188">
        <v>-0.0366</v>
      </c>
      <c r="P188">
        <v>-0.0026</v>
      </c>
      <c r="Q188">
        <v>0.0453</v>
      </c>
      <c r="R188">
        <v>0.0552</v>
      </c>
      <c r="S188">
        <v>-0.1845</v>
      </c>
      <c r="T188">
        <v>0.1644</v>
      </c>
    </row>
    <row r="189" spans="1:20" ht="12.75">
      <c r="A189">
        <v>40477</v>
      </c>
      <c r="B189" t="s">
        <v>238</v>
      </c>
      <c r="C189">
        <v>-0.1006</v>
      </c>
      <c r="D189">
        <v>-0.1571</v>
      </c>
      <c r="E189">
        <v>-0.28</v>
      </c>
      <c r="F189">
        <v>0.7775</v>
      </c>
      <c r="G189">
        <v>-0.1048</v>
      </c>
      <c r="H189">
        <v>-0.1519</v>
      </c>
      <c r="I189">
        <v>0.14</v>
      </c>
      <c r="J189">
        <v>0.28</v>
      </c>
      <c r="K189">
        <v>-0.3286</v>
      </c>
      <c r="L189">
        <v>0</v>
      </c>
      <c r="M189">
        <v>-0.0649</v>
      </c>
      <c r="N189">
        <v>-0.0142</v>
      </c>
      <c r="O189">
        <v>-0.0399</v>
      </c>
      <c r="P189">
        <v>-0.0021</v>
      </c>
      <c r="Q189">
        <v>0.0446</v>
      </c>
      <c r="R189">
        <v>0.0426</v>
      </c>
      <c r="S189">
        <v>0.0401</v>
      </c>
      <c r="T189">
        <v>0.0691</v>
      </c>
    </row>
    <row r="190" spans="1:20" ht="12.75">
      <c r="A190">
        <v>40479</v>
      </c>
      <c r="B190" t="s">
        <v>239</v>
      </c>
      <c r="C190">
        <v>-0.0031</v>
      </c>
      <c r="D190">
        <v>0.0051</v>
      </c>
      <c r="E190">
        <v>-0.0221</v>
      </c>
      <c r="F190">
        <v>0.0046</v>
      </c>
      <c r="G190">
        <v>-0.0018</v>
      </c>
      <c r="H190">
        <v>-0.0078</v>
      </c>
      <c r="I190">
        <v>-0.0049</v>
      </c>
      <c r="J190">
        <v>0.0221</v>
      </c>
      <c r="K190">
        <v>-0.0033</v>
      </c>
      <c r="L190">
        <v>0</v>
      </c>
      <c r="M190">
        <v>0.0099</v>
      </c>
      <c r="N190">
        <v>-0.008</v>
      </c>
      <c r="O190">
        <v>0.0368</v>
      </c>
      <c r="P190">
        <v>0.004</v>
      </c>
      <c r="Q190">
        <v>-0.0428</v>
      </c>
      <c r="R190">
        <v>-0.0054</v>
      </c>
      <c r="S190">
        <v>-0.0023</v>
      </c>
      <c r="T190">
        <v>-0.0045</v>
      </c>
    </row>
    <row r="191" spans="1:20" ht="12.75">
      <c r="A191">
        <v>40481</v>
      </c>
      <c r="B191" t="s">
        <v>240</v>
      </c>
      <c r="C191">
        <v>-0.0414</v>
      </c>
      <c r="D191">
        <v>-0.0642</v>
      </c>
      <c r="E191">
        <v>-0.0217</v>
      </c>
      <c r="F191">
        <v>0.1386</v>
      </c>
      <c r="G191">
        <v>0.0257</v>
      </c>
      <c r="H191">
        <v>-0.0691</v>
      </c>
      <c r="I191">
        <v>0.0616</v>
      </c>
      <c r="J191">
        <v>0.0217</v>
      </c>
      <c r="K191">
        <v>0.0078</v>
      </c>
      <c r="L191">
        <v>0</v>
      </c>
      <c r="M191">
        <v>-0.0484</v>
      </c>
      <c r="N191">
        <v>-0.1551</v>
      </c>
      <c r="O191">
        <v>-0.1031</v>
      </c>
      <c r="P191">
        <v>-0.0023</v>
      </c>
      <c r="Q191">
        <v>0.0292</v>
      </c>
      <c r="R191">
        <v>0.021</v>
      </c>
      <c r="S191">
        <v>0.0071</v>
      </c>
      <c r="T191">
        <v>0.0253</v>
      </c>
    </row>
    <row r="192" spans="1:20" ht="12.75">
      <c r="A192">
        <v>40483</v>
      </c>
      <c r="B192" t="s">
        <v>241</v>
      </c>
      <c r="C192">
        <v>-0.014</v>
      </c>
      <c r="D192">
        <v>-0.0179</v>
      </c>
      <c r="E192">
        <v>-0.0989</v>
      </c>
      <c r="F192">
        <v>0.0332</v>
      </c>
      <c r="G192">
        <v>0.0065</v>
      </c>
      <c r="H192">
        <v>-0.1065</v>
      </c>
      <c r="I192">
        <v>0.0115</v>
      </c>
      <c r="J192">
        <v>0.0989</v>
      </c>
      <c r="K192">
        <v>0.0191</v>
      </c>
      <c r="L192">
        <v>0</v>
      </c>
      <c r="M192">
        <v>0.1593</v>
      </c>
      <c r="N192">
        <v>-0.0045</v>
      </c>
      <c r="O192">
        <v>0.002</v>
      </c>
      <c r="P192">
        <v>0.0866</v>
      </c>
      <c r="Q192">
        <v>-0.0413</v>
      </c>
      <c r="R192">
        <v>0.8703</v>
      </c>
      <c r="S192">
        <v>-0.0285</v>
      </c>
      <c r="T192">
        <v>0.011</v>
      </c>
    </row>
    <row r="193" spans="1:20" ht="12.75">
      <c r="A193">
        <v>40489</v>
      </c>
      <c r="B193" t="s">
        <v>242</v>
      </c>
      <c r="C193">
        <v>-0.096</v>
      </c>
      <c r="D193">
        <v>-0.1499</v>
      </c>
      <c r="E193">
        <v>-0.2928</v>
      </c>
      <c r="F193">
        <v>-0.1517</v>
      </c>
      <c r="G193">
        <v>-0.2492</v>
      </c>
      <c r="H193">
        <v>-0.1466</v>
      </c>
      <c r="I193">
        <v>0.0714</v>
      </c>
      <c r="J193">
        <v>0.2928</v>
      </c>
      <c r="K193">
        <v>0.2162</v>
      </c>
      <c r="L193">
        <v>0</v>
      </c>
      <c r="M193">
        <v>-0.0545</v>
      </c>
      <c r="N193">
        <v>-0.008</v>
      </c>
      <c r="O193">
        <v>-0.0372</v>
      </c>
      <c r="P193">
        <v>-0.0001</v>
      </c>
      <c r="Q193">
        <v>0.0435</v>
      </c>
      <c r="R193">
        <v>0.0685</v>
      </c>
      <c r="S193">
        <v>-0.8156</v>
      </c>
      <c r="T193">
        <v>0.1027</v>
      </c>
    </row>
    <row r="194" spans="1:20" ht="12.75">
      <c r="A194">
        <v>40491</v>
      </c>
      <c r="B194" t="s">
        <v>243</v>
      </c>
      <c r="C194">
        <v>-0.0596</v>
      </c>
      <c r="D194">
        <v>-0.0935</v>
      </c>
      <c r="E194">
        <v>-0.1951</v>
      </c>
      <c r="F194">
        <v>0.3209</v>
      </c>
      <c r="G194">
        <v>0.0743</v>
      </c>
      <c r="H194">
        <v>-0.0964</v>
      </c>
      <c r="I194">
        <v>0.0867</v>
      </c>
      <c r="J194">
        <v>0.1951</v>
      </c>
      <c r="K194">
        <v>0.0699</v>
      </c>
      <c r="L194">
        <v>0</v>
      </c>
      <c r="M194">
        <v>-0.0659</v>
      </c>
      <c r="N194">
        <v>-0.0631</v>
      </c>
      <c r="O194">
        <v>-0.0629</v>
      </c>
      <c r="P194">
        <v>0.0013</v>
      </c>
      <c r="Q194">
        <v>0.035</v>
      </c>
      <c r="R194">
        <v>0.0218</v>
      </c>
      <c r="S194">
        <v>0.0075</v>
      </c>
      <c r="T194">
        <v>0.0453</v>
      </c>
    </row>
    <row r="195" spans="1:20" ht="12.75">
      <c r="A195">
        <v>40494</v>
      </c>
      <c r="B195" t="s">
        <v>244</v>
      </c>
      <c r="C195">
        <v>-0.1441</v>
      </c>
      <c r="D195">
        <v>-0.2227</v>
      </c>
      <c r="E195">
        <v>-0.2775</v>
      </c>
      <c r="F195">
        <v>-0.1384</v>
      </c>
      <c r="G195">
        <v>-0.1728</v>
      </c>
      <c r="H195">
        <v>-0.2139</v>
      </c>
      <c r="I195">
        <v>-0.6855</v>
      </c>
      <c r="J195">
        <v>0.2775</v>
      </c>
      <c r="K195">
        <v>-0.1444</v>
      </c>
      <c r="L195">
        <v>0</v>
      </c>
      <c r="M195">
        <v>-0.0613</v>
      </c>
      <c r="N195">
        <v>-0.0091</v>
      </c>
      <c r="O195">
        <v>-0.0366</v>
      </c>
      <c r="P195">
        <v>-0.0038</v>
      </c>
      <c r="Q195">
        <v>0.0461</v>
      </c>
      <c r="R195">
        <v>0.0483</v>
      </c>
      <c r="S195">
        <v>-0.0933</v>
      </c>
      <c r="T195">
        <v>0.0813</v>
      </c>
    </row>
    <row r="196" spans="1:20" ht="12.75">
      <c r="A196">
        <v>40495</v>
      </c>
      <c r="B196" t="s">
        <v>245</v>
      </c>
      <c r="C196">
        <v>-0.0132</v>
      </c>
      <c r="D196">
        <v>-0.0167</v>
      </c>
      <c r="E196">
        <v>-0.0988</v>
      </c>
      <c r="F196">
        <v>0.0324</v>
      </c>
      <c r="G196">
        <v>0.0061</v>
      </c>
      <c r="H196">
        <v>-0.1197</v>
      </c>
      <c r="I196">
        <v>0.0104</v>
      </c>
      <c r="J196">
        <v>0.0988</v>
      </c>
      <c r="K196">
        <v>0.0185</v>
      </c>
      <c r="L196">
        <v>0</v>
      </c>
      <c r="M196">
        <v>0.1565</v>
      </c>
      <c r="N196">
        <v>-0.0043</v>
      </c>
      <c r="O196">
        <v>0.0017</v>
      </c>
      <c r="P196">
        <v>0.1008</v>
      </c>
      <c r="Q196">
        <v>-0.0489</v>
      </c>
      <c r="R196">
        <v>0.8561</v>
      </c>
      <c r="S196">
        <v>-0.0282</v>
      </c>
      <c r="T196">
        <v>0.0103</v>
      </c>
    </row>
    <row r="197" spans="1:20" ht="12.75">
      <c r="A197">
        <v>40497</v>
      </c>
      <c r="B197" t="s">
        <v>246</v>
      </c>
      <c r="C197">
        <v>-0.0949</v>
      </c>
      <c r="D197">
        <v>-0.148</v>
      </c>
      <c r="E197">
        <v>-0.2816</v>
      </c>
      <c r="F197">
        <v>-0.0744</v>
      </c>
      <c r="G197">
        <v>-0.1862</v>
      </c>
      <c r="H197">
        <v>-0.1473</v>
      </c>
      <c r="I197">
        <v>0.0711</v>
      </c>
      <c r="J197">
        <v>0.2816</v>
      </c>
      <c r="K197">
        <v>0.0995</v>
      </c>
      <c r="L197">
        <v>0</v>
      </c>
      <c r="M197">
        <v>-0.0312</v>
      </c>
      <c r="N197">
        <v>-0.0094</v>
      </c>
      <c r="O197">
        <v>-0.0376</v>
      </c>
      <c r="P197">
        <v>0.0023</v>
      </c>
      <c r="Q197">
        <v>0.0408</v>
      </c>
      <c r="R197">
        <v>0.1028</v>
      </c>
      <c r="S197">
        <v>-0.6585</v>
      </c>
      <c r="T197">
        <v>0.0904</v>
      </c>
    </row>
    <row r="198" spans="1:20" ht="12.75">
      <c r="A198">
        <v>40501</v>
      </c>
      <c r="B198" t="s">
        <v>247</v>
      </c>
      <c r="C198">
        <v>-0.0441</v>
      </c>
      <c r="D198">
        <v>-0.0685</v>
      </c>
      <c r="E198">
        <v>-0.0493</v>
      </c>
      <c r="F198">
        <v>0.1655</v>
      </c>
      <c r="G198">
        <v>0.0331</v>
      </c>
      <c r="H198">
        <v>-0.0732</v>
      </c>
      <c r="I198">
        <v>0.0651</v>
      </c>
      <c r="J198">
        <v>0.0493</v>
      </c>
      <c r="K198">
        <v>0.0181</v>
      </c>
      <c r="L198">
        <v>0</v>
      </c>
      <c r="M198">
        <v>-0.0495</v>
      </c>
      <c r="N198">
        <v>-0.1371</v>
      </c>
      <c r="O198">
        <v>-0.0943</v>
      </c>
      <c r="P198">
        <v>-0.0015</v>
      </c>
      <c r="Q198">
        <v>0.0301</v>
      </c>
      <c r="R198">
        <v>0.021</v>
      </c>
      <c r="S198">
        <v>0.0061</v>
      </c>
      <c r="T198">
        <v>0.0285</v>
      </c>
    </row>
    <row r="199" spans="1:20" ht="12.75">
      <c r="A199">
        <v>40507</v>
      </c>
      <c r="B199" t="s">
        <v>248</v>
      </c>
      <c r="C199">
        <v>-0.0885</v>
      </c>
      <c r="D199">
        <v>-0.138</v>
      </c>
      <c r="E199">
        <v>-0.2747</v>
      </c>
      <c r="F199">
        <v>0.0046</v>
      </c>
      <c r="G199">
        <v>-0.1398</v>
      </c>
      <c r="H199">
        <v>-0.1407</v>
      </c>
      <c r="I199">
        <v>0.0664</v>
      </c>
      <c r="J199">
        <v>0.2747</v>
      </c>
      <c r="K199">
        <v>0.1077</v>
      </c>
      <c r="L199">
        <v>0</v>
      </c>
      <c r="M199">
        <v>-0.0069</v>
      </c>
      <c r="N199">
        <v>-0.0095</v>
      </c>
      <c r="O199">
        <v>-0.0376</v>
      </c>
      <c r="P199">
        <v>0.0052</v>
      </c>
      <c r="Q199">
        <v>0.0378</v>
      </c>
      <c r="R199">
        <v>0.1401</v>
      </c>
      <c r="S199">
        <v>-0.5381</v>
      </c>
      <c r="T199">
        <v>0.0844</v>
      </c>
    </row>
    <row r="200" spans="1:20" ht="12.75">
      <c r="A200">
        <v>40509</v>
      </c>
      <c r="B200" t="s">
        <v>249</v>
      </c>
      <c r="C200">
        <v>-0.1357</v>
      </c>
      <c r="D200">
        <v>-0.2097</v>
      </c>
      <c r="E200">
        <v>-0.2833</v>
      </c>
      <c r="F200">
        <v>-0.1355</v>
      </c>
      <c r="G200">
        <v>-0.184</v>
      </c>
      <c r="H200">
        <v>-0.2018</v>
      </c>
      <c r="I200">
        <v>-0.6388</v>
      </c>
      <c r="J200">
        <v>0.2833</v>
      </c>
      <c r="K200">
        <v>-0.1157</v>
      </c>
      <c r="L200">
        <v>0</v>
      </c>
      <c r="M200">
        <v>-0.0613</v>
      </c>
      <c r="N200">
        <v>-0.0082</v>
      </c>
      <c r="O200">
        <v>-0.0366</v>
      </c>
      <c r="P200">
        <v>-0.0032</v>
      </c>
      <c r="Q200">
        <v>0.0457</v>
      </c>
      <c r="R200">
        <v>0.0508</v>
      </c>
      <c r="S200">
        <v>-0.1178</v>
      </c>
      <c r="T200">
        <v>0.1671</v>
      </c>
    </row>
    <row r="201" spans="1:20" ht="12.75">
      <c r="A201">
        <v>40511</v>
      </c>
      <c r="B201" t="s">
        <v>250</v>
      </c>
      <c r="C201">
        <v>-0.1006</v>
      </c>
      <c r="D201">
        <v>-0.1571</v>
      </c>
      <c r="E201">
        <v>-0.28</v>
      </c>
      <c r="F201">
        <v>0.7775</v>
      </c>
      <c r="G201">
        <v>-0.1048</v>
      </c>
      <c r="H201">
        <v>-0.1519</v>
      </c>
      <c r="I201">
        <v>0.14</v>
      </c>
      <c r="J201">
        <v>0.28</v>
      </c>
      <c r="K201">
        <v>-0.3286</v>
      </c>
      <c r="L201">
        <v>0</v>
      </c>
      <c r="M201">
        <v>-0.0649</v>
      </c>
      <c r="N201">
        <v>-0.0142</v>
      </c>
      <c r="O201">
        <v>-0.0399</v>
      </c>
      <c r="P201">
        <v>-0.0021</v>
      </c>
      <c r="Q201">
        <v>0.0446</v>
      </c>
      <c r="R201">
        <v>0.0426</v>
      </c>
      <c r="S201">
        <v>0.0401</v>
      </c>
      <c r="T201">
        <v>0.0691</v>
      </c>
    </row>
    <row r="202" spans="1:20" ht="12.75">
      <c r="A202">
        <v>40513</v>
      </c>
      <c r="B202" t="s">
        <v>251</v>
      </c>
      <c r="C202">
        <v>-0.0229</v>
      </c>
      <c r="D202">
        <v>-0.0338</v>
      </c>
      <c r="E202">
        <v>-0.1462</v>
      </c>
      <c r="F202">
        <v>0.0476</v>
      </c>
      <c r="G202">
        <v>0.0079</v>
      </c>
      <c r="H202">
        <v>-0.1094</v>
      </c>
      <c r="I202">
        <v>0.0216</v>
      </c>
      <c r="J202">
        <v>0.1462</v>
      </c>
      <c r="K202">
        <v>0.0336</v>
      </c>
      <c r="L202">
        <v>0</v>
      </c>
      <c r="M202">
        <v>0.2417</v>
      </c>
      <c r="N202">
        <v>-0.0036</v>
      </c>
      <c r="O202">
        <v>-0.0092</v>
      </c>
      <c r="P202">
        <v>0.0746</v>
      </c>
      <c r="Q202">
        <v>-0.0261</v>
      </c>
      <c r="R202">
        <v>0.8464</v>
      </c>
      <c r="S202">
        <v>-0.0532</v>
      </c>
      <c r="T202">
        <v>0.0214</v>
      </c>
    </row>
    <row r="203" spans="1:20" ht="12.75">
      <c r="A203">
        <v>40515</v>
      </c>
      <c r="B203" t="s">
        <v>252</v>
      </c>
      <c r="C203">
        <v>-0.044</v>
      </c>
      <c r="D203">
        <v>-0.0684</v>
      </c>
      <c r="E203">
        <v>-0.0498</v>
      </c>
      <c r="F203">
        <v>0.1656</v>
      </c>
      <c r="G203">
        <v>0.0333</v>
      </c>
      <c r="H203">
        <v>-0.0731</v>
      </c>
      <c r="I203">
        <v>0.065</v>
      </c>
      <c r="J203">
        <v>0.0498</v>
      </c>
      <c r="K203">
        <v>0.0185</v>
      </c>
      <c r="L203">
        <v>0</v>
      </c>
      <c r="M203">
        <v>-0.0494</v>
      </c>
      <c r="N203">
        <v>-0.1352</v>
      </c>
      <c r="O203">
        <v>-0.0942</v>
      </c>
      <c r="P203">
        <v>-0.0015</v>
      </c>
      <c r="Q203">
        <v>0.0301</v>
      </c>
      <c r="R203">
        <v>0.0209</v>
      </c>
      <c r="S203">
        <v>0.006</v>
      </c>
      <c r="T203">
        <v>0.0286</v>
      </c>
    </row>
    <row r="204" spans="1:20" ht="12.75">
      <c r="A204">
        <v>40517</v>
      </c>
      <c r="B204" t="s">
        <v>253</v>
      </c>
      <c r="C204">
        <v>-0.044</v>
      </c>
      <c r="D204">
        <v>-0.0684</v>
      </c>
      <c r="E204">
        <v>-0.0498</v>
      </c>
      <c r="F204">
        <v>0.1656</v>
      </c>
      <c r="G204">
        <v>0.0333</v>
      </c>
      <c r="H204">
        <v>-0.0731</v>
      </c>
      <c r="I204">
        <v>0.065</v>
      </c>
      <c r="J204">
        <v>0.0498</v>
      </c>
      <c r="K204">
        <v>0.0185</v>
      </c>
      <c r="L204">
        <v>0</v>
      </c>
      <c r="M204">
        <v>-0.0494</v>
      </c>
      <c r="N204">
        <v>-0.1352</v>
      </c>
      <c r="O204">
        <v>-0.0942</v>
      </c>
      <c r="P204">
        <v>-0.0015</v>
      </c>
      <c r="Q204">
        <v>0.0301</v>
      </c>
      <c r="R204">
        <v>0.0209</v>
      </c>
      <c r="S204">
        <v>0.006</v>
      </c>
      <c r="T204">
        <v>0.0286</v>
      </c>
    </row>
    <row r="205" spans="1:20" ht="12.75">
      <c r="A205">
        <v>40519</v>
      </c>
      <c r="B205" t="s">
        <v>254</v>
      </c>
      <c r="C205">
        <v>-0.0405</v>
      </c>
      <c r="D205">
        <v>-0.0633</v>
      </c>
      <c r="E205">
        <v>-0.2437</v>
      </c>
      <c r="F205">
        <v>0.112</v>
      </c>
      <c r="G205">
        <v>0.0347</v>
      </c>
      <c r="H205">
        <v>-0.0935</v>
      </c>
      <c r="I205">
        <v>0.0496</v>
      </c>
      <c r="J205">
        <v>0.2437</v>
      </c>
      <c r="K205">
        <v>0.0565</v>
      </c>
      <c r="L205">
        <v>0</v>
      </c>
      <c r="M205">
        <v>0.4441</v>
      </c>
      <c r="N205">
        <v>-0.0042</v>
      </c>
      <c r="O205">
        <v>-0.0269</v>
      </c>
      <c r="P205">
        <v>0.0304</v>
      </c>
      <c r="Q205">
        <v>0.0121</v>
      </c>
      <c r="R205">
        <v>0.8965</v>
      </c>
      <c r="S205">
        <v>-0.0501</v>
      </c>
      <c r="T205">
        <v>0.0392</v>
      </c>
    </row>
    <row r="206" spans="1:20" ht="12.75">
      <c r="A206">
        <v>40523</v>
      </c>
      <c r="B206" t="s">
        <v>255</v>
      </c>
      <c r="C206">
        <v>-0.1337</v>
      </c>
      <c r="D206">
        <v>-0.2067</v>
      </c>
      <c r="E206">
        <v>-0.2836</v>
      </c>
      <c r="F206">
        <v>-0.1358</v>
      </c>
      <c r="G206">
        <v>-0.1858</v>
      </c>
      <c r="H206">
        <v>-0.1991</v>
      </c>
      <c r="I206">
        <v>-0.6083</v>
      </c>
      <c r="J206">
        <v>0.2836</v>
      </c>
      <c r="K206">
        <v>-0.1018</v>
      </c>
      <c r="L206">
        <v>0</v>
      </c>
      <c r="M206">
        <v>-0.0605</v>
      </c>
      <c r="N206">
        <v>-0.0082</v>
      </c>
      <c r="O206">
        <v>-0.0366</v>
      </c>
      <c r="P206">
        <v>-0.0029</v>
      </c>
      <c r="Q206">
        <v>0.0455</v>
      </c>
      <c r="R206">
        <v>0.0526</v>
      </c>
      <c r="S206">
        <v>-0.1455</v>
      </c>
      <c r="T206">
        <v>0.1654</v>
      </c>
    </row>
    <row r="207" spans="1:20" ht="12.75">
      <c r="A207">
        <v>40525</v>
      </c>
      <c r="B207" t="s">
        <v>256</v>
      </c>
      <c r="C207">
        <v>-0.0142</v>
      </c>
      <c r="D207">
        <v>-0.0181</v>
      </c>
      <c r="E207">
        <v>-0.0989</v>
      </c>
      <c r="F207">
        <v>0.0334</v>
      </c>
      <c r="G207">
        <v>0.0066</v>
      </c>
      <c r="H207">
        <v>-0.1055</v>
      </c>
      <c r="I207">
        <v>0.0116</v>
      </c>
      <c r="J207">
        <v>0.0989</v>
      </c>
      <c r="K207">
        <v>0.0192</v>
      </c>
      <c r="L207">
        <v>0</v>
      </c>
      <c r="M207">
        <v>0.1595</v>
      </c>
      <c r="N207">
        <v>-0.0046</v>
      </c>
      <c r="O207">
        <v>0.0023</v>
      </c>
      <c r="P207">
        <v>0.0854</v>
      </c>
      <c r="Q207">
        <v>-0.0407</v>
      </c>
      <c r="R207">
        <v>0.8715</v>
      </c>
      <c r="S207">
        <v>-0.0285</v>
      </c>
      <c r="T207">
        <v>0.0111</v>
      </c>
    </row>
    <row r="208" spans="1:20" ht="12.75">
      <c r="A208">
        <v>40527</v>
      </c>
      <c r="B208" t="s">
        <v>257</v>
      </c>
      <c r="C208">
        <v>-0.1963</v>
      </c>
      <c r="D208">
        <v>-0.3049</v>
      </c>
      <c r="E208">
        <v>-0.2511</v>
      </c>
      <c r="F208">
        <v>-0.1253</v>
      </c>
      <c r="G208">
        <v>-0.1433</v>
      </c>
      <c r="H208">
        <v>-0.2913</v>
      </c>
      <c r="I208">
        <v>-0.6375</v>
      </c>
      <c r="J208">
        <v>0.2511</v>
      </c>
      <c r="K208">
        <v>-0.1859</v>
      </c>
      <c r="L208">
        <v>0</v>
      </c>
      <c r="M208">
        <v>-0.0577</v>
      </c>
      <c r="N208">
        <v>-0.0099</v>
      </c>
      <c r="O208">
        <v>-0.0352</v>
      </c>
      <c r="P208">
        <v>-0.0066</v>
      </c>
      <c r="Q208">
        <v>0.0478</v>
      </c>
      <c r="R208">
        <v>0.0444</v>
      </c>
      <c r="S208">
        <v>-0.0394</v>
      </c>
      <c r="T208">
        <v>-0.2334</v>
      </c>
    </row>
    <row r="209" spans="1:20" ht="12.75">
      <c r="A209">
        <v>40529</v>
      </c>
      <c r="B209" t="s">
        <v>258</v>
      </c>
      <c r="C209">
        <v>-0.0596</v>
      </c>
      <c r="D209">
        <v>-0.0936</v>
      </c>
      <c r="E209">
        <v>-0.1949</v>
      </c>
      <c r="F209">
        <v>0.3213</v>
      </c>
      <c r="G209">
        <v>0.0743</v>
      </c>
      <c r="H209">
        <v>-0.0965</v>
      </c>
      <c r="I209">
        <v>0.0868</v>
      </c>
      <c r="J209">
        <v>0.1949</v>
      </c>
      <c r="K209">
        <v>0.0699</v>
      </c>
      <c r="L209">
        <v>0</v>
      </c>
      <c r="M209">
        <v>-0.0659</v>
      </c>
      <c r="N209">
        <v>-0.0632</v>
      </c>
      <c r="O209">
        <v>-0.0629</v>
      </c>
      <c r="P209">
        <v>0.0013</v>
      </c>
      <c r="Q209">
        <v>0.035</v>
      </c>
      <c r="R209">
        <v>0.0219</v>
      </c>
      <c r="S209">
        <v>0.0075</v>
      </c>
      <c r="T209">
        <v>0.0453</v>
      </c>
    </row>
    <row r="210" spans="1:20" ht="12.75">
      <c r="A210">
        <v>40530</v>
      </c>
      <c r="B210" t="s">
        <v>259</v>
      </c>
      <c r="C210">
        <v>-0.3562</v>
      </c>
      <c r="D210">
        <v>0.3737</v>
      </c>
      <c r="E210">
        <v>-0.1688</v>
      </c>
      <c r="F210">
        <v>-0.0722</v>
      </c>
      <c r="G210">
        <v>-0.0736</v>
      </c>
      <c r="H210">
        <v>-0.5946</v>
      </c>
      <c r="I210">
        <v>-0.3447</v>
      </c>
      <c r="J210">
        <v>0.1688</v>
      </c>
      <c r="K210">
        <v>-0.1129</v>
      </c>
      <c r="L210">
        <v>0</v>
      </c>
      <c r="M210">
        <v>-0.043</v>
      </c>
      <c r="N210">
        <v>-0.0044</v>
      </c>
      <c r="O210">
        <v>-0.0267</v>
      </c>
      <c r="P210">
        <v>-0.016</v>
      </c>
      <c r="Q210">
        <v>0.0458</v>
      </c>
      <c r="R210">
        <v>0.0392</v>
      </c>
      <c r="S210">
        <v>-0.0053</v>
      </c>
      <c r="T210">
        <v>-0.227</v>
      </c>
    </row>
    <row r="211" spans="1:20" ht="12.75">
      <c r="A211">
        <v>40537</v>
      </c>
      <c r="B211" t="s">
        <v>260</v>
      </c>
      <c r="C211">
        <v>-0.0963</v>
      </c>
      <c r="D211">
        <v>-0.1501</v>
      </c>
      <c r="E211">
        <v>-0.2829</v>
      </c>
      <c r="F211">
        <v>-0.1183</v>
      </c>
      <c r="G211">
        <v>-0.2135</v>
      </c>
      <c r="H211">
        <v>-0.1506</v>
      </c>
      <c r="I211">
        <v>-0.0206</v>
      </c>
      <c r="J211">
        <v>0.2829</v>
      </c>
      <c r="K211">
        <v>0.1529</v>
      </c>
      <c r="L211">
        <v>0</v>
      </c>
      <c r="M211">
        <v>-0.0309</v>
      </c>
      <c r="N211">
        <v>-0.008</v>
      </c>
      <c r="O211">
        <v>-0.0363</v>
      </c>
      <c r="P211">
        <v>0.0037</v>
      </c>
      <c r="Q211">
        <v>0.0399</v>
      </c>
      <c r="R211">
        <v>0.1124</v>
      </c>
      <c r="S211">
        <v>-0.6524</v>
      </c>
      <c r="T211">
        <v>0.1063</v>
      </c>
    </row>
    <row r="212" spans="1:20" ht="12.75">
      <c r="A212">
        <v>40541</v>
      </c>
      <c r="B212" t="s">
        <v>261</v>
      </c>
      <c r="C212">
        <v>-0.1415</v>
      </c>
      <c r="D212">
        <v>-0.221</v>
      </c>
      <c r="E212">
        <v>-0.2611</v>
      </c>
      <c r="F212">
        <v>-0.1457</v>
      </c>
      <c r="G212">
        <v>-0.1493</v>
      </c>
      <c r="H212">
        <v>-0.2116</v>
      </c>
      <c r="I212">
        <v>-0.0986</v>
      </c>
      <c r="J212">
        <v>0.2611</v>
      </c>
      <c r="K212">
        <v>-0.3666</v>
      </c>
      <c r="L212">
        <v>0</v>
      </c>
      <c r="M212">
        <v>-0.0606</v>
      </c>
      <c r="N212">
        <v>-0.0159</v>
      </c>
      <c r="O212">
        <v>-0.0388</v>
      </c>
      <c r="P212">
        <v>-0.0046</v>
      </c>
      <c r="Q212">
        <v>0.0463</v>
      </c>
      <c r="R212">
        <v>0.0432</v>
      </c>
      <c r="S212">
        <v>0.0319</v>
      </c>
      <c r="T212">
        <v>-0.0075</v>
      </c>
    </row>
    <row r="213" spans="1:20" ht="12.75">
      <c r="A213">
        <v>40545</v>
      </c>
      <c r="B213" t="s">
        <v>262</v>
      </c>
      <c r="C213">
        <v>-0.0458</v>
      </c>
      <c r="D213">
        <v>-0.0712</v>
      </c>
      <c r="E213">
        <v>-0.0577</v>
      </c>
      <c r="F213">
        <v>0.1807</v>
      </c>
      <c r="G213">
        <v>0.0357</v>
      </c>
      <c r="H213">
        <v>-0.0756</v>
      </c>
      <c r="I213">
        <v>0.0676</v>
      </c>
      <c r="J213">
        <v>0.0577</v>
      </c>
      <c r="K213">
        <v>0.0205</v>
      </c>
      <c r="L213">
        <v>0</v>
      </c>
      <c r="M213">
        <v>-0.0511</v>
      </c>
      <c r="N213">
        <v>-0.1403</v>
      </c>
      <c r="O213">
        <v>-0.0927</v>
      </c>
      <c r="P213">
        <v>-0.0015</v>
      </c>
      <c r="Q213">
        <v>0.0305</v>
      </c>
      <c r="R213">
        <v>0.0217</v>
      </c>
      <c r="S213">
        <v>0.007</v>
      </c>
      <c r="T213">
        <v>0.0296</v>
      </c>
    </row>
    <row r="214" spans="1:20" ht="12.75">
      <c r="A214">
        <v>40547</v>
      </c>
      <c r="B214" t="s">
        <v>263</v>
      </c>
      <c r="C214">
        <v>-0.0846</v>
      </c>
      <c r="D214">
        <v>-0.1326</v>
      </c>
      <c r="E214">
        <v>-0.2831</v>
      </c>
      <c r="F214">
        <v>0.6025</v>
      </c>
      <c r="G214">
        <v>0.0624</v>
      </c>
      <c r="H214">
        <v>-0.1309</v>
      </c>
      <c r="I214">
        <v>0.1203</v>
      </c>
      <c r="J214">
        <v>0.2831</v>
      </c>
      <c r="K214">
        <v>0.0148</v>
      </c>
      <c r="L214">
        <v>0</v>
      </c>
      <c r="M214">
        <v>-0.0695</v>
      </c>
      <c r="N214">
        <v>-0.0148</v>
      </c>
      <c r="O214">
        <v>-0.0418</v>
      </c>
      <c r="P214">
        <v>0.0005</v>
      </c>
      <c r="Q214">
        <v>0.0413</v>
      </c>
      <c r="R214">
        <v>0.039</v>
      </c>
      <c r="S214">
        <v>0.0185</v>
      </c>
      <c r="T214">
        <v>0.0648</v>
      </c>
    </row>
    <row r="215" spans="1:20" ht="12.75">
      <c r="A215">
        <v>40551</v>
      </c>
      <c r="B215" t="s">
        <v>264</v>
      </c>
      <c r="C215">
        <v>-0.0249</v>
      </c>
      <c r="D215">
        <v>-0.0373</v>
      </c>
      <c r="E215">
        <v>-0.156</v>
      </c>
      <c r="F215">
        <v>0.0502</v>
      </c>
      <c r="G215">
        <v>0.0085</v>
      </c>
      <c r="H215">
        <v>-0.1037</v>
      </c>
      <c r="I215">
        <v>0.024</v>
      </c>
      <c r="J215">
        <v>0.156</v>
      </c>
      <c r="K215">
        <v>0.0366</v>
      </c>
      <c r="L215">
        <v>0</v>
      </c>
      <c r="M215">
        <v>0.2624</v>
      </c>
      <c r="N215">
        <v>-0.0034</v>
      </c>
      <c r="O215">
        <v>-0.0114</v>
      </c>
      <c r="P215">
        <v>0.0656</v>
      </c>
      <c r="Q215">
        <v>-0.0195</v>
      </c>
      <c r="R215">
        <v>0.849</v>
      </c>
      <c r="S215">
        <v>-0.0577</v>
      </c>
      <c r="T215">
        <v>0.0238</v>
      </c>
    </row>
    <row r="216" spans="1:20" ht="12.75">
      <c r="A216">
        <v>40557</v>
      </c>
      <c r="B216" t="s">
        <v>265</v>
      </c>
      <c r="C216">
        <v>-0.0239</v>
      </c>
      <c r="D216">
        <v>-0.0354</v>
      </c>
      <c r="E216">
        <v>-0.1503</v>
      </c>
      <c r="F216">
        <v>0.0484</v>
      </c>
      <c r="G216">
        <v>0.0076</v>
      </c>
      <c r="H216">
        <v>-0.1077</v>
      </c>
      <c r="I216">
        <v>0.0225</v>
      </c>
      <c r="J216">
        <v>0.1503</v>
      </c>
      <c r="K216">
        <v>0.0351</v>
      </c>
      <c r="L216">
        <v>0</v>
      </c>
      <c r="M216">
        <v>0.2486</v>
      </c>
      <c r="N216">
        <v>-0.0036</v>
      </c>
      <c r="O216">
        <v>-0.0101</v>
      </c>
      <c r="P216">
        <v>0.0714</v>
      </c>
      <c r="Q216">
        <v>-0.0237</v>
      </c>
      <c r="R216">
        <v>0.8448</v>
      </c>
      <c r="S216">
        <v>-0.0566</v>
      </c>
      <c r="T216">
        <v>0.0225</v>
      </c>
    </row>
    <row r="217" spans="1:20" ht="12.75">
      <c r="A217">
        <v>40567</v>
      </c>
      <c r="B217" t="s">
        <v>266</v>
      </c>
      <c r="C217">
        <v>-0.0598</v>
      </c>
      <c r="D217">
        <v>-0.0944</v>
      </c>
      <c r="E217">
        <v>-0.2772</v>
      </c>
      <c r="F217">
        <v>0.3186</v>
      </c>
      <c r="G217">
        <v>0.0925</v>
      </c>
      <c r="H217">
        <v>-0.0967</v>
      </c>
      <c r="I217">
        <v>0.0872</v>
      </c>
      <c r="J217">
        <v>0.2772</v>
      </c>
      <c r="K217">
        <v>0.0875</v>
      </c>
      <c r="L217">
        <v>0</v>
      </c>
      <c r="M217">
        <v>-0.109</v>
      </c>
      <c r="N217">
        <v>-0.0286</v>
      </c>
      <c r="O217">
        <v>-0.048</v>
      </c>
      <c r="P217">
        <v>0.0026</v>
      </c>
      <c r="Q217">
        <v>0.0374</v>
      </c>
      <c r="R217">
        <v>0.017</v>
      </c>
      <c r="S217">
        <v>0.0124</v>
      </c>
      <c r="T217">
        <v>0.0524</v>
      </c>
    </row>
    <row r="218" spans="1:20" ht="12.75">
      <c r="A218">
        <v>40573</v>
      </c>
      <c r="B218" t="s">
        <v>267</v>
      </c>
      <c r="C218">
        <v>0.0323</v>
      </c>
      <c r="D218">
        <v>0.0522</v>
      </c>
      <c r="E218">
        <v>-0.0867</v>
      </c>
      <c r="F218">
        <v>-0.0116</v>
      </c>
      <c r="G218">
        <v>-0.0135</v>
      </c>
      <c r="H218">
        <v>-0.8117</v>
      </c>
      <c r="I218">
        <v>-0.0486</v>
      </c>
      <c r="J218">
        <v>0.0867</v>
      </c>
      <c r="K218">
        <v>-0.0163</v>
      </c>
      <c r="L218">
        <v>0</v>
      </c>
      <c r="M218">
        <v>-0.004</v>
      </c>
      <c r="N218">
        <v>0.0015</v>
      </c>
      <c r="O218">
        <v>-0.0113</v>
      </c>
      <c r="P218">
        <v>0.8444</v>
      </c>
      <c r="Q218">
        <v>-0.443</v>
      </c>
      <c r="R218">
        <v>0.1191</v>
      </c>
      <c r="S218">
        <v>-0.0023</v>
      </c>
      <c r="T218">
        <v>-0.0331</v>
      </c>
    </row>
    <row r="219" spans="1:20" ht="12.75">
      <c r="A219">
        <v>40575</v>
      </c>
      <c r="B219" t="s">
        <v>268</v>
      </c>
      <c r="C219">
        <v>-0.0831</v>
      </c>
      <c r="D219">
        <v>-0.1303</v>
      </c>
      <c r="E219">
        <v>-0.2824</v>
      </c>
      <c r="F219">
        <v>0.5643</v>
      </c>
      <c r="G219">
        <v>0.0993</v>
      </c>
      <c r="H219">
        <v>-0.1292</v>
      </c>
      <c r="I219">
        <v>0.1249</v>
      </c>
      <c r="J219">
        <v>0.2824</v>
      </c>
      <c r="K219">
        <v>0.1047</v>
      </c>
      <c r="L219">
        <v>0</v>
      </c>
      <c r="M219">
        <v>-0.071</v>
      </c>
      <c r="N219">
        <v>-0.0155</v>
      </c>
      <c r="O219">
        <v>-0.0424</v>
      </c>
      <c r="P219">
        <v>0.001</v>
      </c>
      <c r="Q219">
        <v>0.0406</v>
      </c>
      <c r="R219">
        <v>0.0371</v>
      </c>
      <c r="S219">
        <v>0.0097</v>
      </c>
      <c r="T219">
        <v>0.0644</v>
      </c>
    </row>
    <row r="220" spans="1:20" ht="12.75">
      <c r="A220">
        <v>40577</v>
      </c>
      <c r="B220" t="s">
        <v>269</v>
      </c>
      <c r="C220">
        <v>-0.0144</v>
      </c>
      <c r="D220">
        <v>-0.0177</v>
      </c>
      <c r="E220">
        <v>0.0231</v>
      </c>
      <c r="F220">
        <v>0.0243</v>
      </c>
      <c r="G220">
        <v>0.0011</v>
      </c>
      <c r="H220">
        <v>-0.0407</v>
      </c>
      <c r="I220">
        <v>0.0177</v>
      </c>
      <c r="J220">
        <v>-0.0231</v>
      </c>
      <c r="K220">
        <v>-0.0099</v>
      </c>
      <c r="L220">
        <v>0</v>
      </c>
      <c r="M220">
        <v>-0.0246</v>
      </c>
      <c r="N220">
        <v>-0.0614</v>
      </c>
      <c r="O220">
        <v>-0.1079</v>
      </c>
      <c r="P220">
        <v>-0.0043</v>
      </c>
      <c r="Q220">
        <v>0.0017</v>
      </c>
      <c r="R220">
        <v>0.0145</v>
      </c>
      <c r="S220">
        <v>0.0027</v>
      </c>
      <c r="T220">
        <v>0.0042</v>
      </c>
    </row>
    <row r="221" spans="1:20" ht="12.75">
      <c r="A221">
        <v>40579</v>
      </c>
      <c r="B221" t="s">
        <v>270</v>
      </c>
      <c r="C221">
        <v>-0.0135</v>
      </c>
      <c r="D221">
        <v>-0.0177</v>
      </c>
      <c r="E221">
        <v>0.0472</v>
      </c>
      <c r="F221">
        <v>0.0213</v>
      </c>
      <c r="G221">
        <v>0.0021</v>
      </c>
      <c r="H221">
        <v>-0.0415</v>
      </c>
      <c r="I221">
        <v>0.0181</v>
      </c>
      <c r="J221">
        <v>-0.0472</v>
      </c>
      <c r="K221">
        <v>-0.0098</v>
      </c>
      <c r="L221">
        <v>0</v>
      </c>
      <c r="M221">
        <v>-0.0323</v>
      </c>
      <c r="N221">
        <v>-0.0351</v>
      </c>
      <c r="O221">
        <v>-0.3506</v>
      </c>
      <c r="P221">
        <v>-0.0062</v>
      </c>
      <c r="Q221">
        <v>0.0059</v>
      </c>
      <c r="R221">
        <v>0.0173</v>
      </c>
      <c r="S221">
        <v>0.0048</v>
      </c>
      <c r="T221">
        <v>0.0047</v>
      </c>
    </row>
    <row r="222" spans="1:20" ht="12.75">
      <c r="A222">
        <v>40581</v>
      </c>
      <c r="B222" t="s">
        <v>271</v>
      </c>
      <c r="C222">
        <v>-0.1357</v>
      </c>
      <c r="D222">
        <v>-0.2097</v>
      </c>
      <c r="E222">
        <v>-0.2833</v>
      </c>
      <c r="F222">
        <v>-0.1355</v>
      </c>
      <c r="G222">
        <v>-0.184</v>
      </c>
      <c r="H222">
        <v>-0.2018</v>
      </c>
      <c r="I222">
        <v>-0.6388</v>
      </c>
      <c r="J222">
        <v>0.2833</v>
      </c>
      <c r="K222">
        <v>-0.1157</v>
      </c>
      <c r="L222">
        <v>0</v>
      </c>
      <c r="M222">
        <v>-0.0613</v>
      </c>
      <c r="N222">
        <v>-0.0082</v>
      </c>
      <c r="O222">
        <v>-0.0366</v>
      </c>
      <c r="P222">
        <v>-0.0032</v>
      </c>
      <c r="Q222">
        <v>0.0457</v>
      </c>
      <c r="R222">
        <v>0.0508</v>
      </c>
      <c r="S222">
        <v>-0.1178</v>
      </c>
      <c r="T222">
        <v>0.1671</v>
      </c>
    </row>
    <row r="223" spans="1:20" ht="12.75">
      <c r="A223">
        <v>40584</v>
      </c>
      <c r="B223" t="s">
        <v>272</v>
      </c>
      <c r="C223">
        <v>-0.0927</v>
      </c>
      <c r="D223">
        <v>-0.1452</v>
      </c>
      <c r="E223">
        <v>-0.2958</v>
      </c>
      <c r="F223">
        <v>-0.1691</v>
      </c>
      <c r="G223">
        <v>-0.211</v>
      </c>
      <c r="H223">
        <v>-0.1398</v>
      </c>
      <c r="I223">
        <v>0.124</v>
      </c>
      <c r="J223">
        <v>0.2958</v>
      </c>
      <c r="K223">
        <v>0.3463</v>
      </c>
      <c r="L223">
        <v>0</v>
      </c>
      <c r="M223">
        <v>-0.0656</v>
      </c>
      <c r="N223">
        <v>-0.0081</v>
      </c>
      <c r="O223">
        <v>-0.0376</v>
      </c>
      <c r="P223">
        <v>-0.0021</v>
      </c>
      <c r="Q223">
        <v>0.0456</v>
      </c>
      <c r="R223">
        <v>0.0462</v>
      </c>
      <c r="S223">
        <v>0.0705</v>
      </c>
      <c r="T223">
        <v>0.0961</v>
      </c>
    </row>
    <row r="224" spans="1:20" ht="12.75">
      <c r="A224">
        <v>40585</v>
      </c>
      <c r="B224" t="s">
        <v>273</v>
      </c>
      <c r="C224">
        <v>-0.0927</v>
      </c>
      <c r="D224">
        <v>-0.1452</v>
      </c>
      <c r="E224">
        <v>-0.2958</v>
      </c>
      <c r="F224">
        <v>-0.1691</v>
      </c>
      <c r="G224">
        <v>-0.211</v>
      </c>
      <c r="H224">
        <v>-0.1398</v>
      </c>
      <c r="I224">
        <v>0.124</v>
      </c>
      <c r="J224">
        <v>0.2958</v>
      </c>
      <c r="K224">
        <v>0.3463</v>
      </c>
      <c r="L224">
        <v>0</v>
      </c>
      <c r="M224">
        <v>-0.0656</v>
      </c>
      <c r="N224">
        <v>-0.0081</v>
      </c>
      <c r="O224">
        <v>-0.0376</v>
      </c>
      <c r="P224">
        <v>-0.0021</v>
      </c>
      <c r="Q224">
        <v>0.0456</v>
      </c>
      <c r="R224">
        <v>0.0462</v>
      </c>
      <c r="S224">
        <v>0.0705</v>
      </c>
      <c r="T224">
        <v>0.0961</v>
      </c>
    </row>
    <row r="225" spans="1:20" ht="12.75">
      <c r="A225">
        <v>40586</v>
      </c>
      <c r="B225" t="s">
        <v>274</v>
      </c>
      <c r="C225">
        <v>-0.2714</v>
      </c>
      <c r="D225">
        <v>0.3699</v>
      </c>
      <c r="E225">
        <v>-0.1674</v>
      </c>
      <c r="F225">
        <v>-0.0719</v>
      </c>
      <c r="G225">
        <v>-0.0722</v>
      </c>
      <c r="H225">
        <v>-0.597</v>
      </c>
      <c r="I225">
        <v>-0.341</v>
      </c>
      <c r="J225">
        <v>0.1674</v>
      </c>
      <c r="K225">
        <v>-0.1117</v>
      </c>
      <c r="L225">
        <v>0</v>
      </c>
      <c r="M225">
        <v>-0.0428</v>
      </c>
      <c r="N225">
        <v>-0.0044</v>
      </c>
      <c r="O225">
        <v>-0.027</v>
      </c>
      <c r="P225">
        <v>-0.0165</v>
      </c>
      <c r="Q225">
        <v>0.0335</v>
      </c>
      <c r="R225">
        <v>0.0395</v>
      </c>
      <c r="S225">
        <v>-0.0048</v>
      </c>
      <c r="T225">
        <v>-0.2195</v>
      </c>
    </row>
    <row r="226" spans="1:20" ht="12.75">
      <c r="A226">
        <v>40587</v>
      </c>
      <c r="B226" t="s">
        <v>275</v>
      </c>
      <c r="C226">
        <v>-0.0585</v>
      </c>
      <c r="D226">
        <v>-0.0917</v>
      </c>
      <c r="E226">
        <v>-0.1992</v>
      </c>
      <c r="F226">
        <v>0.3008</v>
      </c>
      <c r="G226">
        <v>0.0669</v>
      </c>
      <c r="H226">
        <v>-0.0975</v>
      </c>
      <c r="I226">
        <v>0.0825</v>
      </c>
      <c r="J226">
        <v>0.1992</v>
      </c>
      <c r="K226">
        <v>0.071</v>
      </c>
      <c r="L226">
        <v>0</v>
      </c>
      <c r="M226">
        <v>-0.013</v>
      </c>
      <c r="N226">
        <v>-0.0515</v>
      </c>
      <c r="O226">
        <v>-0.0587</v>
      </c>
      <c r="P226">
        <v>0.0045</v>
      </c>
      <c r="Q226">
        <v>0.0326</v>
      </c>
      <c r="R226">
        <v>0.0139</v>
      </c>
      <c r="S226">
        <v>-0.0079</v>
      </c>
      <c r="T226">
        <v>0.0456</v>
      </c>
    </row>
    <row r="227" spans="1:20" ht="12.75">
      <c r="A227">
        <v>40589</v>
      </c>
      <c r="B227" t="s">
        <v>276</v>
      </c>
      <c r="C227">
        <v>-0.0246</v>
      </c>
      <c r="D227">
        <v>-0.0367</v>
      </c>
      <c r="E227">
        <v>-0.1525</v>
      </c>
      <c r="F227">
        <v>0.0478</v>
      </c>
      <c r="G227">
        <v>0.0059</v>
      </c>
      <c r="H227">
        <v>-0.1087</v>
      </c>
      <c r="I227">
        <v>0.0226</v>
      </c>
      <c r="J227">
        <v>0.1525</v>
      </c>
      <c r="K227">
        <v>0.0366</v>
      </c>
      <c r="L227">
        <v>0</v>
      </c>
      <c r="M227">
        <v>0.2477</v>
      </c>
      <c r="N227">
        <v>-0.0036</v>
      </c>
      <c r="O227">
        <v>-0.0106</v>
      </c>
      <c r="P227">
        <v>0.0711</v>
      </c>
      <c r="Q227">
        <v>-0.0231</v>
      </c>
      <c r="R227">
        <v>0.8371</v>
      </c>
      <c r="S227">
        <v>-0.062</v>
      </c>
      <c r="T227">
        <v>0.0234</v>
      </c>
    </row>
    <row r="228" spans="1:20" ht="12.75">
      <c r="A228">
        <v>40599</v>
      </c>
      <c r="B228" t="s">
        <v>277</v>
      </c>
      <c r="C228">
        <v>-0.2272</v>
      </c>
      <c r="D228">
        <v>-0.3499</v>
      </c>
      <c r="E228">
        <v>-0.2364</v>
      </c>
      <c r="F228">
        <v>-0.1196</v>
      </c>
      <c r="G228">
        <v>-0.1252</v>
      </c>
      <c r="H228">
        <v>-0.3338</v>
      </c>
      <c r="I228">
        <v>-0.6014</v>
      </c>
      <c r="J228">
        <v>0.2364</v>
      </c>
      <c r="K228">
        <v>-0.1953</v>
      </c>
      <c r="L228">
        <v>0</v>
      </c>
      <c r="M228">
        <v>-0.0557</v>
      </c>
      <c r="N228">
        <v>-0.0106</v>
      </c>
      <c r="O228">
        <v>-0.0346</v>
      </c>
      <c r="P228">
        <v>-0.0081</v>
      </c>
      <c r="Q228">
        <v>0.049</v>
      </c>
      <c r="R228">
        <v>0.0424</v>
      </c>
      <c r="S228">
        <v>-0.0135</v>
      </c>
      <c r="T228">
        <v>-0.3732</v>
      </c>
    </row>
    <row r="229" spans="1:20" ht="12.75">
      <c r="A229">
        <v>40601</v>
      </c>
      <c r="B229" t="s">
        <v>278</v>
      </c>
      <c r="C229">
        <v>-0.2396</v>
      </c>
      <c r="D229">
        <v>-0.364</v>
      </c>
      <c r="E229">
        <v>-0.2353</v>
      </c>
      <c r="F229">
        <v>-0.1142</v>
      </c>
      <c r="G229">
        <v>-0.1275</v>
      </c>
      <c r="H229">
        <v>-0.3471</v>
      </c>
      <c r="I229">
        <v>-0.5895</v>
      </c>
      <c r="J229">
        <v>0.2353</v>
      </c>
      <c r="K229">
        <v>-0.1923</v>
      </c>
      <c r="L229">
        <v>0</v>
      </c>
      <c r="M229">
        <v>-0.0552</v>
      </c>
      <c r="N229">
        <v>-0.0091</v>
      </c>
      <c r="O229">
        <v>-0.0338</v>
      </c>
      <c r="P229">
        <v>-0.0085</v>
      </c>
      <c r="Q229">
        <v>0.0499</v>
      </c>
      <c r="R229">
        <v>0.0425</v>
      </c>
      <c r="S229">
        <v>-0.0143</v>
      </c>
      <c r="T229">
        <v>-0.4714</v>
      </c>
    </row>
    <row r="230" spans="1:20" ht="12.75">
      <c r="A230">
        <v>40603</v>
      </c>
      <c r="B230" t="s">
        <v>279</v>
      </c>
      <c r="C230">
        <v>-0.0064</v>
      </c>
      <c r="D230">
        <v>0.0021</v>
      </c>
      <c r="E230">
        <v>-0.0213</v>
      </c>
      <c r="F230">
        <v>0.007</v>
      </c>
      <c r="G230">
        <v>-0.0009</v>
      </c>
      <c r="H230">
        <v>-0.0136</v>
      </c>
      <c r="I230">
        <v>-0.0025</v>
      </c>
      <c r="J230">
        <v>0.0213</v>
      </c>
      <c r="K230">
        <v>-0.0017</v>
      </c>
      <c r="L230">
        <v>0</v>
      </c>
      <c r="M230">
        <v>0.019</v>
      </c>
      <c r="N230">
        <v>-0.0103</v>
      </c>
      <c r="O230">
        <v>0.0393</v>
      </c>
      <c r="P230">
        <v>0.0099</v>
      </c>
      <c r="Q230">
        <v>-0.0311</v>
      </c>
      <c r="R230">
        <v>-0.014</v>
      </c>
      <c r="S230">
        <v>-0.0039</v>
      </c>
      <c r="T230">
        <v>-0.0027</v>
      </c>
    </row>
    <row r="231" spans="1:20" ht="12.75">
      <c r="A231">
        <v>40604</v>
      </c>
      <c r="B231" t="s">
        <v>280</v>
      </c>
      <c r="C231">
        <v>-0.0472</v>
      </c>
      <c r="D231">
        <v>-0.0735</v>
      </c>
      <c r="E231">
        <v>-0.0691</v>
      </c>
      <c r="F231">
        <v>0.1961</v>
      </c>
      <c r="G231">
        <v>0.0393</v>
      </c>
      <c r="H231">
        <v>-0.0777</v>
      </c>
      <c r="I231">
        <v>0.0697</v>
      </c>
      <c r="J231">
        <v>0.0691</v>
      </c>
      <c r="K231">
        <v>0.0251</v>
      </c>
      <c r="L231">
        <v>0</v>
      </c>
      <c r="M231">
        <v>-0.0523</v>
      </c>
      <c r="N231">
        <v>-0.1335</v>
      </c>
      <c r="O231">
        <v>-0.0904</v>
      </c>
      <c r="P231">
        <v>-0.0014</v>
      </c>
      <c r="Q231">
        <v>0.0309</v>
      </c>
      <c r="R231">
        <v>0.0221</v>
      </c>
      <c r="S231">
        <v>0.0073</v>
      </c>
      <c r="T231">
        <v>0.0311</v>
      </c>
    </row>
    <row r="232" spans="1:20" ht="12.75">
      <c r="A232">
        <v>40605</v>
      </c>
      <c r="B232" t="s">
        <v>281</v>
      </c>
      <c r="C232">
        <v>-0.0596</v>
      </c>
      <c r="D232">
        <v>-0.0935</v>
      </c>
      <c r="E232">
        <v>-0.1951</v>
      </c>
      <c r="F232">
        <v>0.3209</v>
      </c>
      <c r="G232">
        <v>0.0743</v>
      </c>
      <c r="H232">
        <v>-0.0964</v>
      </c>
      <c r="I232">
        <v>0.0867</v>
      </c>
      <c r="J232">
        <v>0.1951</v>
      </c>
      <c r="K232">
        <v>0.0699</v>
      </c>
      <c r="L232">
        <v>0</v>
      </c>
      <c r="M232">
        <v>-0.0659</v>
      </c>
      <c r="N232">
        <v>-0.0631</v>
      </c>
      <c r="O232">
        <v>-0.0629</v>
      </c>
      <c r="P232">
        <v>0.0013</v>
      </c>
      <c r="Q232">
        <v>0.035</v>
      </c>
      <c r="R232">
        <v>0.0218</v>
      </c>
      <c r="S232">
        <v>0.0075</v>
      </c>
      <c r="T232">
        <v>0.0453</v>
      </c>
    </row>
    <row r="233" spans="1:20" ht="12.75">
      <c r="A233">
        <v>40608</v>
      </c>
      <c r="B233" t="s">
        <v>282</v>
      </c>
      <c r="C233">
        <v>-0.0831</v>
      </c>
      <c r="D233">
        <v>-0.1303</v>
      </c>
      <c r="E233">
        <v>-0.2824</v>
      </c>
      <c r="F233">
        <v>0.5643</v>
      </c>
      <c r="G233">
        <v>0.0993</v>
      </c>
      <c r="H233">
        <v>-0.1292</v>
      </c>
      <c r="I233">
        <v>0.1249</v>
      </c>
      <c r="J233">
        <v>0.2824</v>
      </c>
      <c r="K233">
        <v>0.1047</v>
      </c>
      <c r="L233">
        <v>0</v>
      </c>
      <c r="M233">
        <v>-0.071</v>
      </c>
      <c r="N233">
        <v>-0.0155</v>
      </c>
      <c r="O233">
        <v>-0.0424</v>
      </c>
      <c r="P233">
        <v>0.001</v>
      </c>
      <c r="Q233">
        <v>0.0406</v>
      </c>
      <c r="R233">
        <v>0.0371</v>
      </c>
      <c r="S233">
        <v>0.0097</v>
      </c>
      <c r="T233">
        <v>0.0644</v>
      </c>
    </row>
    <row r="234" spans="1:20" ht="12.75">
      <c r="A234">
        <v>40611</v>
      </c>
      <c r="B234" t="s">
        <v>283</v>
      </c>
      <c r="C234">
        <v>-0.3626</v>
      </c>
      <c r="D234">
        <v>0.3196</v>
      </c>
      <c r="E234">
        <v>-0.155</v>
      </c>
      <c r="F234">
        <v>-0.0625</v>
      </c>
      <c r="G234">
        <v>-0.0639</v>
      </c>
      <c r="H234">
        <v>-0.6455</v>
      </c>
      <c r="I234">
        <v>-0.2949</v>
      </c>
      <c r="J234">
        <v>0.155</v>
      </c>
      <c r="K234">
        <v>-0.0974</v>
      </c>
      <c r="L234">
        <v>0</v>
      </c>
      <c r="M234">
        <v>-0.0401</v>
      </c>
      <c r="N234">
        <v>-0.0032</v>
      </c>
      <c r="O234">
        <v>-0.0245</v>
      </c>
      <c r="P234">
        <v>-0.0173</v>
      </c>
      <c r="Q234">
        <v>0.0414</v>
      </c>
      <c r="R234">
        <v>0.0382</v>
      </c>
      <c r="S234">
        <v>-0.0039</v>
      </c>
      <c r="T234">
        <v>-0.2023</v>
      </c>
    </row>
    <row r="235" spans="1:20" ht="12.75">
      <c r="A235">
        <v>40613</v>
      </c>
      <c r="B235" t="s">
        <v>284</v>
      </c>
      <c r="C235">
        <v>-0.3628</v>
      </c>
      <c r="D235">
        <v>0.3197</v>
      </c>
      <c r="E235">
        <v>-0.155</v>
      </c>
      <c r="F235">
        <v>-0.0625</v>
      </c>
      <c r="G235">
        <v>-0.064</v>
      </c>
      <c r="H235">
        <v>-0.6454</v>
      </c>
      <c r="I235">
        <v>-0.295</v>
      </c>
      <c r="J235">
        <v>0.155</v>
      </c>
      <c r="K235">
        <v>-0.0974</v>
      </c>
      <c r="L235">
        <v>0</v>
      </c>
      <c r="M235">
        <v>-0.0401</v>
      </c>
      <c r="N235">
        <v>-0.0032</v>
      </c>
      <c r="O235">
        <v>-0.0245</v>
      </c>
      <c r="P235">
        <v>-0.0173</v>
      </c>
      <c r="Q235">
        <v>0.0415</v>
      </c>
      <c r="R235">
        <v>0.0382</v>
      </c>
      <c r="S235">
        <v>-0.0039</v>
      </c>
      <c r="T235">
        <v>-0.2024</v>
      </c>
    </row>
    <row r="236" spans="1:20" ht="12.75">
      <c r="A236">
        <v>40617</v>
      </c>
      <c r="B236" t="s">
        <v>285</v>
      </c>
      <c r="C236">
        <v>-0.0137</v>
      </c>
      <c r="D236">
        <v>-0.0183</v>
      </c>
      <c r="E236">
        <v>-0.1137</v>
      </c>
      <c r="F236">
        <v>0.0355</v>
      </c>
      <c r="G236">
        <v>0.0061</v>
      </c>
      <c r="H236">
        <v>-0.1566</v>
      </c>
      <c r="I236">
        <v>0.0108</v>
      </c>
      <c r="J236">
        <v>0.1137</v>
      </c>
      <c r="K236">
        <v>0.0214</v>
      </c>
      <c r="L236">
        <v>0</v>
      </c>
      <c r="M236">
        <v>0.1759</v>
      </c>
      <c r="N236">
        <v>-0.0037</v>
      </c>
      <c r="O236">
        <v>-0.003</v>
      </c>
      <c r="P236">
        <v>0.1361</v>
      </c>
      <c r="Q236">
        <v>-0.0645</v>
      </c>
      <c r="R236">
        <v>0.8116</v>
      </c>
      <c r="S236">
        <v>-0.0339</v>
      </c>
      <c r="T236">
        <v>0.0114</v>
      </c>
    </row>
    <row r="237" spans="1:20" ht="12.75">
      <c r="A237">
        <v>40619</v>
      </c>
      <c r="B237" t="s">
        <v>286</v>
      </c>
      <c r="C237">
        <v>-0.0775</v>
      </c>
      <c r="D237">
        <v>-0.1213</v>
      </c>
      <c r="E237">
        <v>-0.2693</v>
      </c>
      <c r="F237">
        <v>0.2874</v>
      </c>
      <c r="G237">
        <v>0.0026</v>
      </c>
      <c r="H237">
        <v>-0.127</v>
      </c>
      <c r="I237">
        <v>0.0772</v>
      </c>
      <c r="J237">
        <v>0.2693</v>
      </c>
      <c r="K237">
        <v>0.1194</v>
      </c>
      <c r="L237">
        <v>0</v>
      </c>
      <c r="M237">
        <v>0.002</v>
      </c>
      <c r="N237">
        <v>-0.0115</v>
      </c>
      <c r="O237">
        <v>-0.0394</v>
      </c>
      <c r="P237">
        <v>0.0074</v>
      </c>
      <c r="Q237">
        <v>0.0349</v>
      </c>
      <c r="R237">
        <v>0.1521</v>
      </c>
      <c r="S237">
        <v>-0.2027</v>
      </c>
      <c r="T237">
        <v>0.0699</v>
      </c>
    </row>
    <row r="238" spans="1:20" ht="12.75">
      <c r="A238">
        <v>40621</v>
      </c>
      <c r="B238" t="s">
        <v>287</v>
      </c>
      <c r="C238">
        <v>-0.0775</v>
      </c>
      <c r="D238">
        <v>-0.1213</v>
      </c>
      <c r="E238">
        <v>-0.2693</v>
      </c>
      <c r="F238">
        <v>0.2874</v>
      </c>
      <c r="G238">
        <v>0.0026</v>
      </c>
      <c r="H238">
        <v>-0.127</v>
      </c>
      <c r="I238">
        <v>0.0772</v>
      </c>
      <c r="J238">
        <v>0.2693</v>
      </c>
      <c r="K238">
        <v>0.1194</v>
      </c>
      <c r="L238">
        <v>0</v>
      </c>
      <c r="M238">
        <v>0.002</v>
      </c>
      <c r="N238">
        <v>-0.0115</v>
      </c>
      <c r="O238">
        <v>-0.0394</v>
      </c>
      <c r="P238">
        <v>0.0074</v>
      </c>
      <c r="Q238">
        <v>0.0349</v>
      </c>
      <c r="R238">
        <v>0.1521</v>
      </c>
      <c r="S238">
        <v>-0.2027</v>
      </c>
      <c r="T238">
        <v>0.0699</v>
      </c>
    </row>
    <row r="239" spans="1:20" ht="12.75">
      <c r="A239">
        <v>40624</v>
      </c>
      <c r="B239" t="s">
        <v>288</v>
      </c>
      <c r="C239">
        <v>-0.0166</v>
      </c>
      <c r="D239">
        <v>-0.0226</v>
      </c>
      <c r="E239">
        <v>-0.1133</v>
      </c>
      <c r="F239">
        <v>0.0393</v>
      </c>
      <c r="G239">
        <v>0.0081</v>
      </c>
      <c r="H239">
        <v>-0.1075</v>
      </c>
      <c r="I239">
        <v>0.0149</v>
      </c>
      <c r="J239">
        <v>0.1133</v>
      </c>
      <c r="K239">
        <v>0.0233</v>
      </c>
      <c r="L239">
        <v>0</v>
      </c>
      <c r="M239">
        <v>0.1858</v>
      </c>
      <c r="N239">
        <v>-0.0042</v>
      </c>
      <c r="O239">
        <v>-0.0017</v>
      </c>
      <c r="P239">
        <v>0.0832</v>
      </c>
      <c r="Q239">
        <v>-0.0366</v>
      </c>
      <c r="R239">
        <v>0.8666</v>
      </c>
      <c r="S239">
        <v>-0.0335</v>
      </c>
      <c r="T239">
        <v>0.014</v>
      </c>
    </row>
    <row r="240" spans="1:20" ht="12.75">
      <c r="A240">
        <v>40625</v>
      </c>
      <c r="B240" t="s">
        <v>289</v>
      </c>
      <c r="C240">
        <v>-0.1358</v>
      </c>
      <c r="D240">
        <v>-0.2099</v>
      </c>
      <c r="E240">
        <v>-0.2834</v>
      </c>
      <c r="F240">
        <v>-0.1354</v>
      </c>
      <c r="G240">
        <v>-0.1839</v>
      </c>
      <c r="H240">
        <v>-0.202</v>
      </c>
      <c r="I240">
        <v>-0.6429</v>
      </c>
      <c r="J240">
        <v>0.2834</v>
      </c>
      <c r="K240">
        <v>-0.1174</v>
      </c>
      <c r="L240">
        <v>0</v>
      </c>
      <c r="M240">
        <v>-0.0615</v>
      </c>
      <c r="N240">
        <v>-0.0082</v>
      </c>
      <c r="O240">
        <v>-0.0366</v>
      </c>
      <c r="P240">
        <v>-0.0032</v>
      </c>
      <c r="Q240">
        <v>0.0458</v>
      </c>
      <c r="R240">
        <v>0.0505</v>
      </c>
      <c r="S240">
        <v>-0.1132</v>
      </c>
      <c r="T240">
        <v>0.1698</v>
      </c>
    </row>
    <row r="241" spans="1:20" ht="12.75">
      <c r="A241">
        <v>40629</v>
      </c>
      <c r="B241" t="s">
        <v>290</v>
      </c>
      <c r="C241">
        <v>-0.1368</v>
      </c>
      <c r="D241">
        <v>-0.2113</v>
      </c>
      <c r="E241">
        <v>-0.284</v>
      </c>
      <c r="F241">
        <v>-0.1345</v>
      </c>
      <c r="G241">
        <v>-0.1834</v>
      </c>
      <c r="H241">
        <v>-0.2031</v>
      </c>
      <c r="I241">
        <v>-0.6697</v>
      </c>
      <c r="J241">
        <v>0.284</v>
      </c>
      <c r="K241">
        <v>-0.1293</v>
      </c>
      <c r="L241">
        <v>0</v>
      </c>
      <c r="M241">
        <v>-0.0624</v>
      </c>
      <c r="N241">
        <v>-0.0081</v>
      </c>
      <c r="O241">
        <v>-0.0366</v>
      </c>
      <c r="P241">
        <v>-0.0034</v>
      </c>
      <c r="Q241">
        <v>0.0459</v>
      </c>
      <c r="R241">
        <v>0.0488</v>
      </c>
      <c r="S241">
        <v>-0.0841</v>
      </c>
      <c r="T241">
        <v>0.1868</v>
      </c>
    </row>
    <row r="242" spans="1:20" ht="12.75">
      <c r="A242">
        <v>40631</v>
      </c>
      <c r="B242" t="s">
        <v>291</v>
      </c>
      <c r="C242">
        <v>-0.1313</v>
      </c>
      <c r="D242">
        <v>-0.203</v>
      </c>
      <c r="E242">
        <v>-0.284</v>
      </c>
      <c r="F242">
        <v>-0.1353</v>
      </c>
      <c r="G242">
        <v>-0.1892</v>
      </c>
      <c r="H242">
        <v>-0.1958</v>
      </c>
      <c r="I242">
        <v>-0.5677</v>
      </c>
      <c r="J242">
        <v>0.284</v>
      </c>
      <c r="K242">
        <v>-0.0838</v>
      </c>
      <c r="L242">
        <v>0</v>
      </c>
      <c r="M242">
        <v>-0.0594</v>
      </c>
      <c r="N242">
        <v>-0.0082</v>
      </c>
      <c r="O242">
        <v>-0.0366</v>
      </c>
      <c r="P242">
        <v>-0.0026</v>
      </c>
      <c r="Q242">
        <v>0.0453</v>
      </c>
      <c r="R242">
        <v>0.055</v>
      </c>
      <c r="S242">
        <v>-0.1823</v>
      </c>
      <c r="T242">
        <v>0.1644</v>
      </c>
    </row>
    <row r="243" spans="1:20" ht="12.75">
      <c r="A243">
        <v>40633</v>
      </c>
      <c r="B243" t="s">
        <v>292</v>
      </c>
      <c r="C243">
        <v>-0.1002</v>
      </c>
      <c r="D243">
        <v>-0.1561</v>
      </c>
      <c r="E243">
        <v>-0.2881</v>
      </c>
      <c r="F243">
        <v>-0.1408</v>
      </c>
      <c r="G243">
        <v>-0.2285</v>
      </c>
      <c r="H243">
        <v>-0.1531</v>
      </c>
      <c r="I243">
        <v>0.0285</v>
      </c>
      <c r="J243">
        <v>0.2881</v>
      </c>
      <c r="K243">
        <v>0.1255</v>
      </c>
      <c r="L243">
        <v>0</v>
      </c>
      <c r="M243">
        <v>-0.0498</v>
      </c>
      <c r="N243">
        <v>-0.0087</v>
      </c>
      <c r="O243">
        <v>-0.0372</v>
      </c>
      <c r="P243">
        <v>0.0003</v>
      </c>
      <c r="Q243">
        <v>0.043</v>
      </c>
      <c r="R243">
        <v>0.0757</v>
      </c>
      <c r="S243">
        <v>-0.7311</v>
      </c>
      <c r="T243">
        <v>0.1027</v>
      </c>
    </row>
    <row r="244" spans="1:20" ht="12.75">
      <c r="A244">
        <v>40635</v>
      </c>
      <c r="B244" t="s">
        <v>293</v>
      </c>
      <c r="C244">
        <v>-0.1002</v>
      </c>
      <c r="D244">
        <v>-0.1561</v>
      </c>
      <c r="E244">
        <v>-0.2881</v>
      </c>
      <c r="F244">
        <v>-0.1408</v>
      </c>
      <c r="G244">
        <v>-0.2285</v>
      </c>
      <c r="H244">
        <v>-0.1531</v>
      </c>
      <c r="I244">
        <v>0.0285</v>
      </c>
      <c r="J244">
        <v>0.2881</v>
      </c>
      <c r="K244">
        <v>0.1255</v>
      </c>
      <c r="L244">
        <v>0</v>
      </c>
      <c r="M244">
        <v>-0.0498</v>
      </c>
      <c r="N244">
        <v>-0.0087</v>
      </c>
      <c r="O244">
        <v>-0.0372</v>
      </c>
      <c r="P244">
        <v>0.0003</v>
      </c>
      <c r="Q244">
        <v>0.043</v>
      </c>
      <c r="R244">
        <v>0.0757</v>
      </c>
      <c r="S244">
        <v>-0.7311</v>
      </c>
      <c r="T244">
        <v>0.1027</v>
      </c>
    </row>
    <row r="245" spans="1:20" ht="12.75">
      <c r="A245">
        <v>40637</v>
      </c>
      <c r="B245" t="s">
        <v>294</v>
      </c>
      <c r="C245">
        <v>-0.0107</v>
      </c>
      <c r="D245">
        <v>-0.009</v>
      </c>
      <c r="E245">
        <v>-0.0639</v>
      </c>
      <c r="F245">
        <v>0.0215</v>
      </c>
      <c r="G245">
        <v>0.0032</v>
      </c>
      <c r="H245">
        <v>-0.0649</v>
      </c>
      <c r="I245">
        <v>0.0053</v>
      </c>
      <c r="J245">
        <v>0.0639</v>
      </c>
      <c r="K245">
        <v>0.0098</v>
      </c>
      <c r="L245">
        <v>0</v>
      </c>
      <c r="M245">
        <v>0.0964</v>
      </c>
      <c r="N245">
        <v>-0.0071</v>
      </c>
      <c r="O245">
        <v>0.0189</v>
      </c>
      <c r="P245">
        <v>0.0522</v>
      </c>
      <c r="Q245">
        <v>-0.0364</v>
      </c>
      <c r="R245">
        <v>-0.0779</v>
      </c>
      <c r="S245">
        <v>-0.0175</v>
      </c>
      <c r="T245">
        <v>0.0049</v>
      </c>
    </row>
    <row r="246" spans="1:20" ht="12.75">
      <c r="A246">
        <v>40641</v>
      </c>
      <c r="B246" t="s">
        <v>295</v>
      </c>
      <c r="C246">
        <v>-0.1439</v>
      </c>
      <c r="D246">
        <v>-0.2224</v>
      </c>
      <c r="E246">
        <v>-0.2775</v>
      </c>
      <c r="F246">
        <v>-0.1382</v>
      </c>
      <c r="G246">
        <v>-0.1733</v>
      </c>
      <c r="H246">
        <v>-0.2136</v>
      </c>
      <c r="I246">
        <v>-0.6838</v>
      </c>
      <c r="J246">
        <v>0.2775</v>
      </c>
      <c r="K246">
        <v>-0.1426</v>
      </c>
      <c r="L246">
        <v>0</v>
      </c>
      <c r="M246">
        <v>-0.0612</v>
      </c>
      <c r="N246">
        <v>-0.009</v>
      </c>
      <c r="O246">
        <v>-0.0366</v>
      </c>
      <c r="P246">
        <v>-0.0038</v>
      </c>
      <c r="Q246">
        <v>0.0461</v>
      </c>
      <c r="R246">
        <v>0.0485</v>
      </c>
      <c r="S246">
        <v>-0.0971</v>
      </c>
      <c r="T246">
        <v>0.0804</v>
      </c>
    </row>
    <row r="247" spans="1:20" ht="12.75">
      <c r="A247">
        <v>40645</v>
      </c>
      <c r="B247" t="s">
        <v>296</v>
      </c>
      <c r="C247">
        <v>-0.0482</v>
      </c>
      <c r="D247">
        <v>-0.075</v>
      </c>
      <c r="E247">
        <v>-0.0768</v>
      </c>
      <c r="F247">
        <v>0.206</v>
      </c>
      <c r="G247">
        <v>0.0416</v>
      </c>
      <c r="H247">
        <v>-0.0791</v>
      </c>
      <c r="I247">
        <v>0.071</v>
      </c>
      <c r="J247">
        <v>0.0768</v>
      </c>
      <c r="K247">
        <v>0.028</v>
      </c>
      <c r="L247">
        <v>0</v>
      </c>
      <c r="M247">
        <v>-0.053</v>
      </c>
      <c r="N247">
        <v>-0.1294</v>
      </c>
      <c r="O247">
        <v>-0.0886</v>
      </c>
      <c r="P247">
        <v>-0.0012</v>
      </c>
      <c r="Q247">
        <v>0.0312</v>
      </c>
      <c r="R247">
        <v>0.0224</v>
      </c>
      <c r="S247">
        <v>0.0074</v>
      </c>
      <c r="T247">
        <v>0.032</v>
      </c>
    </row>
    <row r="248" spans="1:20" ht="12.75">
      <c r="A248">
        <v>40647</v>
      </c>
      <c r="B248" t="s">
        <v>297</v>
      </c>
      <c r="C248">
        <v>-0.0596</v>
      </c>
      <c r="D248">
        <v>-0.0935</v>
      </c>
      <c r="E248">
        <v>-0.1951</v>
      </c>
      <c r="F248">
        <v>0.3209</v>
      </c>
      <c r="G248">
        <v>0.0743</v>
      </c>
      <c r="H248">
        <v>-0.0964</v>
      </c>
      <c r="I248">
        <v>0.0867</v>
      </c>
      <c r="J248">
        <v>0.1951</v>
      </c>
      <c r="K248">
        <v>0.0699</v>
      </c>
      <c r="L248">
        <v>0</v>
      </c>
      <c r="M248">
        <v>-0.0659</v>
      </c>
      <c r="N248">
        <v>-0.0631</v>
      </c>
      <c r="O248">
        <v>-0.0629</v>
      </c>
      <c r="P248">
        <v>0.0013</v>
      </c>
      <c r="Q248">
        <v>0.035</v>
      </c>
      <c r="R248">
        <v>0.0218</v>
      </c>
      <c r="S248">
        <v>0.0075</v>
      </c>
      <c r="T248">
        <v>0.0453</v>
      </c>
    </row>
    <row r="249" spans="1:20" ht="12.75">
      <c r="A249">
        <v>40649</v>
      </c>
      <c r="B249" t="s">
        <v>298</v>
      </c>
      <c r="C249">
        <v>-0.3012</v>
      </c>
      <c r="D249">
        <v>0.5127</v>
      </c>
      <c r="E249">
        <v>-0.2013</v>
      </c>
      <c r="F249">
        <v>-0.0984</v>
      </c>
      <c r="G249">
        <v>-0.0956</v>
      </c>
      <c r="H249">
        <v>-0.4636</v>
      </c>
      <c r="I249">
        <v>-0.4714</v>
      </c>
      <c r="J249">
        <v>0.2013</v>
      </c>
      <c r="K249">
        <v>-0.1522</v>
      </c>
      <c r="L249">
        <v>0</v>
      </c>
      <c r="M249">
        <v>-0.0495</v>
      </c>
      <c r="N249">
        <v>-0.0083</v>
      </c>
      <c r="O249">
        <v>-0.0311</v>
      </c>
      <c r="P249">
        <v>-0.0121</v>
      </c>
      <c r="Q249">
        <v>0.0492</v>
      </c>
      <c r="R249">
        <v>0.0406</v>
      </c>
      <c r="S249">
        <v>-0.0075</v>
      </c>
      <c r="T249">
        <v>-0.2717</v>
      </c>
    </row>
    <row r="250" spans="1:20" ht="12.75">
      <c r="A250">
        <v>40655</v>
      </c>
      <c r="B250" t="s">
        <v>299</v>
      </c>
      <c r="C250">
        <v>-0.0212</v>
      </c>
      <c r="D250">
        <v>-0.0308</v>
      </c>
      <c r="E250">
        <v>-0.1392</v>
      </c>
      <c r="F250">
        <v>0.046</v>
      </c>
      <c r="G250">
        <v>0.0081</v>
      </c>
      <c r="H250">
        <v>-0.1145</v>
      </c>
      <c r="I250">
        <v>0.0198</v>
      </c>
      <c r="J250">
        <v>0.1392</v>
      </c>
      <c r="K250">
        <v>0.0311</v>
      </c>
      <c r="L250">
        <v>0</v>
      </c>
      <c r="M250">
        <v>0.2293</v>
      </c>
      <c r="N250">
        <v>-0.0037</v>
      </c>
      <c r="O250">
        <v>-0.0077</v>
      </c>
      <c r="P250">
        <v>0.0825</v>
      </c>
      <c r="Q250">
        <v>-0.0316</v>
      </c>
      <c r="R250">
        <v>0.8458</v>
      </c>
      <c r="S250">
        <v>-0.0481</v>
      </c>
      <c r="T250">
        <v>0.0195</v>
      </c>
    </row>
    <row r="251" spans="1:20" ht="12.75">
      <c r="A251">
        <v>40657</v>
      </c>
      <c r="B251" t="s">
        <v>300</v>
      </c>
      <c r="C251">
        <v>-0.0218</v>
      </c>
      <c r="D251">
        <v>-0.0319</v>
      </c>
      <c r="E251">
        <v>-0.1414</v>
      </c>
      <c r="F251">
        <v>0.0468</v>
      </c>
      <c r="G251">
        <v>0.0082</v>
      </c>
      <c r="H251">
        <v>-0.1113</v>
      </c>
      <c r="I251">
        <v>0.0205</v>
      </c>
      <c r="J251">
        <v>0.1414</v>
      </c>
      <c r="K251">
        <v>0.0319</v>
      </c>
      <c r="L251">
        <v>0</v>
      </c>
      <c r="M251">
        <v>0.2338</v>
      </c>
      <c r="N251">
        <v>-0.0037</v>
      </c>
      <c r="O251">
        <v>-0.0082</v>
      </c>
      <c r="P251">
        <v>0.0783</v>
      </c>
      <c r="Q251">
        <v>-0.029</v>
      </c>
      <c r="R251">
        <v>0.8482</v>
      </c>
      <c r="S251">
        <v>-0.0494</v>
      </c>
      <c r="T251">
        <v>0.0202</v>
      </c>
    </row>
    <row r="252" spans="1:20" ht="12.75">
      <c r="A252">
        <v>40664</v>
      </c>
      <c r="B252" t="s">
        <v>301</v>
      </c>
      <c r="C252">
        <v>-0.0456</v>
      </c>
      <c r="D252">
        <v>-0.0728</v>
      </c>
      <c r="E252">
        <v>-0.3369</v>
      </c>
      <c r="F252">
        <v>0.129</v>
      </c>
      <c r="G252">
        <v>0.0706</v>
      </c>
      <c r="H252">
        <v>-0.0815</v>
      </c>
      <c r="I252">
        <v>0.0669</v>
      </c>
      <c r="J252">
        <v>0.3369</v>
      </c>
      <c r="K252">
        <v>0.0602</v>
      </c>
      <c r="L252">
        <v>0</v>
      </c>
      <c r="M252">
        <v>0.765</v>
      </c>
      <c r="N252">
        <v>-0.0012</v>
      </c>
      <c r="O252">
        <v>-0.0342</v>
      </c>
      <c r="P252">
        <v>0.0099</v>
      </c>
      <c r="Q252">
        <v>0.0327</v>
      </c>
      <c r="R252">
        <v>-0.0156</v>
      </c>
      <c r="S252">
        <v>-0.0013</v>
      </c>
      <c r="T252">
        <v>0.0466</v>
      </c>
    </row>
    <row r="253" spans="1:20" ht="12.75">
      <c r="A253">
        <v>40665</v>
      </c>
      <c r="B253" t="s">
        <v>302</v>
      </c>
      <c r="C253">
        <v>-0.046</v>
      </c>
      <c r="D253">
        <v>-0.0736</v>
      </c>
      <c r="E253">
        <v>-0.3421</v>
      </c>
      <c r="F253">
        <v>0.1307</v>
      </c>
      <c r="G253">
        <v>0.0725</v>
      </c>
      <c r="H253">
        <v>-0.081</v>
      </c>
      <c r="I253">
        <v>0.068</v>
      </c>
      <c r="J253">
        <v>0.3421</v>
      </c>
      <c r="K253">
        <v>0.0607</v>
      </c>
      <c r="L253">
        <v>0</v>
      </c>
      <c r="M253">
        <v>0.7812</v>
      </c>
      <c r="N253">
        <v>-0.0011</v>
      </c>
      <c r="O253">
        <v>-0.0347</v>
      </c>
      <c r="P253">
        <v>0.0087</v>
      </c>
      <c r="Q253">
        <v>0.0339</v>
      </c>
      <c r="R253">
        <v>-0.0114</v>
      </c>
      <c r="S253">
        <v>0.0008</v>
      </c>
      <c r="T253">
        <v>0.0472</v>
      </c>
    </row>
    <row r="254" spans="1:20" ht="12.75">
      <c r="A254">
        <v>40666</v>
      </c>
      <c r="B254" t="s">
        <v>303</v>
      </c>
      <c r="C254">
        <v>-0.0456</v>
      </c>
      <c r="D254">
        <v>-0.0728</v>
      </c>
      <c r="E254">
        <v>-0.3369</v>
      </c>
      <c r="F254">
        <v>0.129</v>
      </c>
      <c r="G254">
        <v>0.0706</v>
      </c>
      <c r="H254">
        <v>-0.0815</v>
      </c>
      <c r="I254">
        <v>0.0669</v>
      </c>
      <c r="J254">
        <v>0.3369</v>
      </c>
      <c r="K254">
        <v>0.0602</v>
      </c>
      <c r="L254">
        <v>0</v>
      </c>
      <c r="M254">
        <v>0.765</v>
      </c>
      <c r="N254">
        <v>-0.0012</v>
      </c>
      <c r="O254">
        <v>-0.0342</v>
      </c>
      <c r="P254">
        <v>0.0099</v>
      </c>
      <c r="Q254">
        <v>0.0327</v>
      </c>
      <c r="R254">
        <v>-0.0156</v>
      </c>
      <c r="S254">
        <v>-0.0013</v>
      </c>
      <c r="T254">
        <v>0.0466</v>
      </c>
    </row>
    <row r="255" spans="1:20" ht="12.75">
      <c r="A255">
        <v>40669</v>
      </c>
      <c r="B255" t="s">
        <v>304</v>
      </c>
      <c r="C255">
        <v>-0.3064</v>
      </c>
      <c r="D255">
        <v>0.5041</v>
      </c>
      <c r="E255">
        <v>-0.1997</v>
      </c>
      <c r="F255">
        <v>-0.0964</v>
      </c>
      <c r="G255">
        <v>-0.095</v>
      </c>
      <c r="H255">
        <v>-0.4717</v>
      </c>
      <c r="I255">
        <v>-0.4639</v>
      </c>
      <c r="J255">
        <v>0.1997</v>
      </c>
      <c r="K255">
        <v>-0.1502</v>
      </c>
      <c r="L255">
        <v>0</v>
      </c>
      <c r="M255">
        <v>-0.0491</v>
      </c>
      <c r="N255">
        <v>-0.0079</v>
      </c>
      <c r="O255">
        <v>-0.0308</v>
      </c>
      <c r="P255">
        <v>-0.0123</v>
      </c>
      <c r="Q255">
        <v>0.0494</v>
      </c>
      <c r="R255">
        <v>0.0406</v>
      </c>
      <c r="S255">
        <v>-0.0077</v>
      </c>
      <c r="T255">
        <v>-0.2764</v>
      </c>
    </row>
    <row r="256" spans="1:20" ht="12.75">
      <c r="A256">
        <v>40671</v>
      </c>
      <c r="B256" t="s">
        <v>305</v>
      </c>
      <c r="C256">
        <v>-0.3133</v>
      </c>
      <c r="D256">
        <v>0.489</v>
      </c>
      <c r="E256">
        <v>-0.1965</v>
      </c>
      <c r="F256">
        <v>-0.0931</v>
      </c>
      <c r="G256">
        <v>-0.0933</v>
      </c>
      <c r="H256">
        <v>-0.486</v>
      </c>
      <c r="I256">
        <v>-0.4508</v>
      </c>
      <c r="J256">
        <v>0.1965</v>
      </c>
      <c r="K256">
        <v>-0.1461</v>
      </c>
      <c r="L256">
        <v>0</v>
      </c>
      <c r="M256">
        <v>-0.0484</v>
      </c>
      <c r="N256">
        <v>-0.0073</v>
      </c>
      <c r="O256">
        <v>-0.0303</v>
      </c>
      <c r="P256">
        <v>-0.0128</v>
      </c>
      <c r="Q256">
        <v>0.0492</v>
      </c>
      <c r="R256">
        <v>0.0405</v>
      </c>
      <c r="S256">
        <v>-0.0078</v>
      </c>
      <c r="T256">
        <v>-0.2815</v>
      </c>
    </row>
    <row r="257" spans="1:20" ht="12.75">
      <c r="A257">
        <v>40672</v>
      </c>
      <c r="B257" t="s">
        <v>306</v>
      </c>
      <c r="C257">
        <v>-0.3134</v>
      </c>
      <c r="D257">
        <v>0.4897</v>
      </c>
      <c r="E257">
        <v>-0.1967</v>
      </c>
      <c r="F257">
        <v>-0.0933</v>
      </c>
      <c r="G257">
        <v>-0.0934</v>
      </c>
      <c r="H257">
        <v>-0.4853</v>
      </c>
      <c r="I257">
        <v>-0.4514</v>
      </c>
      <c r="J257">
        <v>0.1967</v>
      </c>
      <c r="K257">
        <v>-0.1463</v>
      </c>
      <c r="L257">
        <v>0</v>
      </c>
      <c r="M257">
        <v>-0.0485</v>
      </c>
      <c r="N257">
        <v>-0.0073</v>
      </c>
      <c r="O257">
        <v>-0.0303</v>
      </c>
      <c r="P257">
        <v>-0.0128</v>
      </c>
      <c r="Q257">
        <v>0.0493</v>
      </c>
      <c r="R257">
        <v>0.0405</v>
      </c>
      <c r="S257">
        <v>-0.0078</v>
      </c>
      <c r="T257">
        <v>-0.2817</v>
      </c>
    </row>
    <row r="258" spans="1:20" ht="12.75">
      <c r="A258">
        <v>40679</v>
      </c>
      <c r="B258" t="s">
        <v>307</v>
      </c>
      <c r="C258">
        <v>-0.044</v>
      </c>
      <c r="D258">
        <v>-0.07</v>
      </c>
      <c r="E258">
        <v>-0.3183</v>
      </c>
      <c r="F258">
        <v>0.1233</v>
      </c>
      <c r="G258">
        <v>0.064</v>
      </c>
      <c r="H258">
        <v>-0.0833</v>
      </c>
      <c r="I258">
        <v>0.063</v>
      </c>
      <c r="J258">
        <v>0.3183</v>
      </c>
      <c r="K258">
        <v>0.0586</v>
      </c>
      <c r="L258">
        <v>0</v>
      </c>
      <c r="M258">
        <v>0.7082</v>
      </c>
      <c r="N258">
        <v>-0.0016</v>
      </c>
      <c r="O258">
        <v>-0.0323</v>
      </c>
      <c r="P258">
        <v>0.0143</v>
      </c>
      <c r="Q258">
        <v>0.0282</v>
      </c>
      <c r="R258">
        <v>-0.0302</v>
      </c>
      <c r="S258">
        <v>-0.0086</v>
      </c>
      <c r="T258">
        <v>0.0447</v>
      </c>
    </row>
    <row r="259" spans="1:20" ht="12.75">
      <c r="A259">
        <v>40683</v>
      </c>
      <c r="B259" t="s">
        <v>308</v>
      </c>
      <c r="C259">
        <v>-0.0472</v>
      </c>
      <c r="D259">
        <v>-0.0758</v>
      </c>
      <c r="E259">
        <v>-0.3564</v>
      </c>
      <c r="F259">
        <v>0.1352</v>
      </c>
      <c r="G259">
        <v>0.0776</v>
      </c>
      <c r="H259">
        <v>-0.0796</v>
      </c>
      <c r="I259">
        <v>0.071</v>
      </c>
      <c r="J259">
        <v>0.3564</v>
      </c>
      <c r="K259">
        <v>0.062</v>
      </c>
      <c r="L259">
        <v>0</v>
      </c>
      <c r="M259">
        <v>0.8249</v>
      </c>
      <c r="N259">
        <v>-0.0008</v>
      </c>
      <c r="O259">
        <v>-0.0362</v>
      </c>
      <c r="P259">
        <v>0.0053</v>
      </c>
      <c r="Q259">
        <v>0.0374</v>
      </c>
      <c r="R259">
        <v>-0.0001</v>
      </c>
      <c r="S259">
        <v>0.0065</v>
      </c>
      <c r="T259">
        <v>0.0486</v>
      </c>
    </row>
    <row r="260" spans="1:20" ht="12.75">
      <c r="A260">
        <v>40686</v>
      </c>
      <c r="B260" t="s">
        <v>309</v>
      </c>
      <c r="C260">
        <v>-0.0733</v>
      </c>
      <c r="D260">
        <v>-0.114</v>
      </c>
      <c r="E260">
        <v>-0.1264</v>
      </c>
      <c r="F260">
        <v>-0.0645</v>
      </c>
      <c r="G260">
        <v>-0.0925</v>
      </c>
      <c r="H260">
        <v>-0.113</v>
      </c>
      <c r="I260">
        <v>0.1024</v>
      </c>
      <c r="J260">
        <v>0.1264</v>
      </c>
      <c r="K260">
        <v>-0.258</v>
      </c>
      <c r="L260">
        <v>0</v>
      </c>
      <c r="M260">
        <v>-0.0532</v>
      </c>
      <c r="N260">
        <v>-0.1131</v>
      </c>
      <c r="O260">
        <v>-0.0741</v>
      </c>
      <c r="P260">
        <v>-0.0034</v>
      </c>
      <c r="Q260">
        <v>0.037</v>
      </c>
      <c r="R260">
        <v>0.0329</v>
      </c>
      <c r="S260">
        <v>0.0309</v>
      </c>
      <c r="T260">
        <v>0.0496</v>
      </c>
    </row>
    <row r="261" spans="1:20" ht="12.75">
      <c r="A261">
        <v>40687</v>
      </c>
      <c r="B261" t="s">
        <v>310</v>
      </c>
      <c r="C261">
        <v>-0.0982</v>
      </c>
      <c r="D261">
        <v>-0.153</v>
      </c>
      <c r="E261">
        <v>-0.2875</v>
      </c>
      <c r="F261">
        <v>-0.1346</v>
      </c>
      <c r="G261">
        <v>-0.2285</v>
      </c>
      <c r="H261">
        <v>-0.1512</v>
      </c>
      <c r="I261">
        <v>-0.0081</v>
      </c>
      <c r="J261">
        <v>0.2875</v>
      </c>
      <c r="K261">
        <v>0.1681</v>
      </c>
      <c r="L261">
        <v>0</v>
      </c>
      <c r="M261">
        <v>-0.0434</v>
      </c>
      <c r="N261">
        <v>-0.008</v>
      </c>
      <c r="O261">
        <v>-0.0367</v>
      </c>
      <c r="P261">
        <v>0.0016</v>
      </c>
      <c r="Q261">
        <v>0.0419</v>
      </c>
      <c r="R261">
        <v>0.0888</v>
      </c>
      <c r="S261">
        <v>-0.7015</v>
      </c>
      <c r="T261">
        <v>0.1082</v>
      </c>
    </row>
    <row r="262" spans="1:20" ht="12.75">
      <c r="A262">
        <v>40689</v>
      </c>
      <c r="B262" t="s">
        <v>311</v>
      </c>
      <c r="C262">
        <v>0.0386</v>
      </c>
      <c r="D262">
        <v>0.0786</v>
      </c>
      <c r="E262">
        <v>-0.0956</v>
      </c>
      <c r="F262">
        <v>-0.0207</v>
      </c>
      <c r="G262">
        <v>-0.0192</v>
      </c>
      <c r="H262">
        <v>-0.8652</v>
      </c>
      <c r="I262">
        <v>-0.072</v>
      </c>
      <c r="J262">
        <v>0.0956</v>
      </c>
      <c r="K262">
        <v>-0.0265</v>
      </c>
      <c r="L262">
        <v>0</v>
      </c>
      <c r="M262">
        <v>-0.0281</v>
      </c>
      <c r="N262">
        <v>0.0025</v>
      </c>
      <c r="O262">
        <v>-0.0183</v>
      </c>
      <c r="P262">
        <v>-0.031</v>
      </c>
      <c r="Q262">
        <v>-0.395</v>
      </c>
      <c r="R262">
        <v>0.0432</v>
      </c>
      <c r="S262">
        <v>0.0026</v>
      </c>
      <c r="T262">
        <v>-0.0496</v>
      </c>
    </row>
    <row r="263" spans="1:20" ht="12.75">
      <c r="A263">
        <v>40692</v>
      </c>
      <c r="B263" t="s">
        <v>312</v>
      </c>
      <c r="C263">
        <v>0.0358</v>
      </c>
      <c r="D263">
        <v>0.0817</v>
      </c>
      <c r="E263">
        <v>-0.0952</v>
      </c>
      <c r="F263">
        <v>-0.0211</v>
      </c>
      <c r="G263">
        <v>-0.0197</v>
      </c>
      <c r="H263">
        <v>-0.8617</v>
      </c>
      <c r="I263">
        <v>-0.0749</v>
      </c>
      <c r="J263">
        <v>0.0952</v>
      </c>
      <c r="K263">
        <v>-0.0275</v>
      </c>
      <c r="L263">
        <v>0</v>
      </c>
      <c r="M263">
        <v>-0.0282</v>
      </c>
      <c r="N263">
        <v>0.0023</v>
      </c>
      <c r="O263">
        <v>-0.018</v>
      </c>
      <c r="P263">
        <v>-0.0301</v>
      </c>
      <c r="Q263">
        <v>-0.3555</v>
      </c>
      <c r="R263">
        <v>0.0427</v>
      </c>
      <c r="S263">
        <v>0.0025</v>
      </c>
      <c r="T263">
        <v>-0.0516</v>
      </c>
    </row>
    <row r="264" spans="1:20" ht="12.75">
      <c r="A264">
        <v>40693</v>
      </c>
      <c r="B264" t="s">
        <v>313</v>
      </c>
      <c r="C264">
        <v>0.0486</v>
      </c>
      <c r="D264">
        <v>0.0697</v>
      </c>
      <c r="E264">
        <v>-0.0968</v>
      </c>
      <c r="F264">
        <v>-0.0199</v>
      </c>
      <c r="G264">
        <v>-0.0177</v>
      </c>
      <c r="H264">
        <v>-0.8809</v>
      </c>
      <c r="I264">
        <v>-0.0637</v>
      </c>
      <c r="J264">
        <v>0.0968</v>
      </c>
      <c r="K264">
        <v>-0.0239</v>
      </c>
      <c r="L264">
        <v>0</v>
      </c>
      <c r="M264">
        <v>-0.029</v>
      </c>
      <c r="N264">
        <v>0.0031</v>
      </c>
      <c r="O264">
        <v>-0.0186</v>
      </c>
      <c r="P264">
        <v>-0.0313</v>
      </c>
      <c r="Q264">
        <v>-0.666</v>
      </c>
      <c r="R264">
        <v>0.0417</v>
      </c>
      <c r="S264">
        <v>0.0032</v>
      </c>
      <c r="T264">
        <v>-0.044</v>
      </c>
    </row>
    <row r="265" spans="1:20" ht="12.75">
      <c r="A265">
        <v>40695</v>
      </c>
      <c r="B265" t="s">
        <v>314</v>
      </c>
      <c r="C265">
        <v>-0.1359</v>
      </c>
      <c r="D265">
        <v>-0.21</v>
      </c>
      <c r="E265">
        <v>-0.2832</v>
      </c>
      <c r="F265">
        <v>-0.136</v>
      </c>
      <c r="G265">
        <v>-0.1831</v>
      </c>
      <c r="H265">
        <v>-0.2021</v>
      </c>
      <c r="I265">
        <v>-0.644</v>
      </c>
      <c r="J265">
        <v>0.2832</v>
      </c>
      <c r="K265">
        <v>-0.1177</v>
      </c>
      <c r="L265">
        <v>0</v>
      </c>
      <c r="M265">
        <v>-0.0615</v>
      </c>
      <c r="N265">
        <v>-0.0082</v>
      </c>
      <c r="O265">
        <v>-0.0366</v>
      </c>
      <c r="P265">
        <v>-0.0032</v>
      </c>
      <c r="Q265">
        <v>0.0458</v>
      </c>
      <c r="R265">
        <v>0.0505</v>
      </c>
      <c r="S265">
        <v>-0.1129</v>
      </c>
      <c r="T265">
        <v>0.1672</v>
      </c>
    </row>
    <row r="266" spans="1:20" ht="12.75">
      <c r="A266">
        <v>40699</v>
      </c>
      <c r="B266" t="s">
        <v>315</v>
      </c>
      <c r="C266">
        <v>-0.1378</v>
      </c>
      <c r="D266">
        <v>-0.2128</v>
      </c>
      <c r="E266">
        <v>-0.2846</v>
      </c>
      <c r="F266">
        <v>-0.1337</v>
      </c>
      <c r="G266">
        <v>-0.1829</v>
      </c>
      <c r="H266">
        <v>-0.2044</v>
      </c>
      <c r="I266">
        <v>-0.6964</v>
      </c>
      <c r="J266">
        <v>0.2846</v>
      </c>
      <c r="K266">
        <v>-0.1411</v>
      </c>
      <c r="L266">
        <v>0</v>
      </c>
      <c r="M266">
        <v>-0.0634</v>
      </c>
      <c r="N266">
        <v>-0.008</v>
      </c>
      <c r="O266">
        <v>-0.0365</v>
      </c>
      <c r="P266">
        <v>-0.0036</v>
      </c>
      <c r="Q266">
        <v>0.0461</v>
      </c>
      <c r="R266">
        <v>0.0472</v>
      </c>
      <c r="S266">
        <v>-0.0554</v>
      </c>
      <c r="T266">
        <v>0.2023</v>
      </c>
    </row>
    <row r="267" spans="1:20" ht="12.75">
      <c r="A267">
        <v>40707</v>
      </c>
      <c r="B267" t="s">
        <v>316</v>
      </c>
      <c r="C267">
        <v>-0.1055</v>
      </c>
      <c r="D267">
        <v>-0.1644</v>
      </c>
      <c r="E267">
        <v>-0.2771</v>
      </c>
      <c r="F267">
        <v>-0.1489</v>
      </c>
      <c r="G267">
        <v>-0.1819</v>
      </c>
      <c r="H267">
        <v>-0.1586</v>
      </c>
      <c r="I267">
        <v>0.125</v>
      </c>
      <c r="J267">
        <v>0.2771</v>
      </c>
      <c r="K267">
        <v>-0.3184</v>
      </c>
      <c r="L267">
        <v>0</v>
      </c>
      <c r="M267">
        <v>-0.0602</v>
      </c>
      <c r="N267">
        <v>-0.0151</v>
      </c>
      <c r="O267">
        <v>-0.0395</v>
      </c>
      <c r="P267">
        <v>-0.0024</v>
      </c>
      <c r="Q267">
        <v>0.0451</v>
      </c>
      <c r="R267">
        <v>0.0503</v>
      </c>
      <c r="S267">
        <v>0.095</v>
      </c>
      <c r="T267">
        <v>0.08</v>
      </c>
    </row>
    <row r="268" spans="1:20" ht="12.75">
      <c r="A268">
        <v>40709</v>
      </c>
      <c r="B268" t="s">
        <v>317</v>
      </c>
      <c r="C268">
        <v>-0.1046</v>
      </c>
      <c r="D268">
        <v>-0.1631</v>
      </c>
      <c r="E268">
        <v>-0.278</v>
      </c>
      <c r="F268">
        <v>-0.1483</v>
      </c>
      <c r="G268">
        <v>-0.1857</v>
      </c>
      <c r="H268">
        <v>-0.1575</v>
      </c>
      <c r="I268">
        <v>0.1244</v>
      </c>
      <c r="J268">
        <v>0.278</v>
      </c>
      <c r="K268">
        <v>-0.2873</v>
      </c>
      <c r="L268">
        <v>0</v>
      </c>
      <c r="M268">
        <v>-0.0596</v>
      </c>
      <c r="N268">
        <v>-0.0147</v>
      </c>
      <c r="O268">
        <v>-0.0394</v>
      </c>
      <c r="P268">
        <v>-0.0022</v>
      </c>
      <c r="Q268">
        <v>0.0449</v>
      </c>
      <c r="R268">
        <v>0.0519</v>
      </c>
      <c r="S268">
        <v>0.1067</v>
      </c>
      <c r="T268">
        <v>0.0825</v>
      </c>
    </row>
    <row r="269" spans="1:20" ht="12.75">
      <c r="A269">
        <v>40713</v>
      </c>
      <c r="B269" t="s">
        <v>318</v>
      </c>
      <c r="C269">
        <v>-0.2026</v>
      </c>
      <c r="D269">
        <v>-0.3123</v>
      </c>
      <c r="E269">
        <v>-0.2474</v>
      </c>
      <c r="F269">
        <v>-0.1235</v>
      </c>
      <c r="G269">
        <v>-0.1375</v>
      </c>
      <c r="H269">
        <v>-0.2982</v>
      </c>
      <c r="I269">
        <v>-0.6375</v>
      </c>
      <c r="J269">
        <v>0.2474</v>
      </c>
      <c r="K269">
        <v>-0.2058</v>
      </c>
      <c r="L269">
        <v>0</v>
      </c>
      <c r="M269">
        <v>-0.0574</v>
      </c>
      <c r="N269">
        <v>-0.0105</v>
      </c>
      <c r="O269">
        <v>-0.0353</v>
      </c>
      <c r="P269">
        <v>-0.007</v>
      </c>
      <c r="Q269">
        <v>0.0483</v>
      </c>
      <c r="R269">
        <v>0.0433</v>
      </c>
      <c r="S269">
        <v>-0.0209</v>
      </c>
      <c r="T269">
        <v>-0.3672</v>
      </c>
    </row>
    <row r="270" spans="1:20" ht="12.75">
      <c r="A270">
        <v>40715</v>
      </c>
      <c r="B270" t="s">
        <v>319</v>
      </c>
      <c r="C270">
        <v>-0.0785</v>
      </c>
      <c r="D270">
        <v>-0.1232</v>
      </c>
      <c r="E270">
        <v>-0.2722</v>
      </c>
      <c r="F270">
        <v>0.5293</v>
      </c>
      <c r="G270">
        <v>0.1067</v>
      </c>
      <c r="H270">
        <v>-0.1229</v>
      </c>
      <c r="I270">
        <v>0.1132</v>
      </c>
      <c r="J270">
        <v>0.2722</v>
      </c>
      <c r="K270">
        <v>0.1104</v>
      </c>
      <c r="L270">
        <v>0</v>
      </c>
      <c r="M270">
        <v>-0.0675</v>
      </c>
      <c r="N270">
        <v>-0.0204</v>
      </c>
      <c r="O270">
        <v>-0.0448</v>
      </c>
      <c r="P270">
        <v>0.0013</v>
      </c>
      <c r="Q270">
        <v>0.0397</v>
      </c>
      <c r="R270">
        <v>0.0362</v>
      </c>
      <c r="S270">
        <v>0.0112</v>
      </c>
      <c r="T270">
        <v>0.06</v>
      </c>
    </row>
    <row r="271" spans="1:20" ht="12.75">
      <c r="A271">
        <v>40717</v>
      </c>
      <c r="B271" t="s">
        <v>320</v>
      </c>
      <c r="C271">
        <v>-0.0785</v>
      </c>
      <c r="D271">
        <v>-0.1231</v>
      </c>
      <c r="E271">
        <v>-0.2702</v>
      </c>
      <c r="F271">
        <v>0.5283</v>
      </c>
      <c r="G271">
        <v>0.1069</v>
      </c>
      <c r="H271">
        <v>-0.1227</v>
      </c>
      <c r="I271">
        <v>0.1136</v>
      </c>
      <c r="J271">
        <v>0.2702</v>
      </c>
      <c r="K271">
        <v>0.1098</v>
      </c>
      <c r="L271">
        <v>0</v>
      </c>
      <c r="M271">
        <v>-0.0699</v>
      </c>
      <c r="N271">
        <v>-0.0224</v>
      </c>
      <c r="O271">
        <v>-0.0454</v>
      </c>
      <c r="P271">
        <v>0.0011</v>
      </c>
      <c r="Q271">
        <v>0.0397</v>
      </c>
      <c r="R271">
        <v>0.0357</v>
      </c>
      <c r="S271">
        <v>0.0128</v>
      </c>
      <c r="T271">
        <v>0.0592</v>
      </c>
    </row>
    <row r="272" spans="1:20" ht="12.75">
      <c r="A272">
        <v>40718</v>
      </c>
      <c r="B272" t="s">
        <v>321</v>
      </c>
      <c r="C272">
        <v>-0.0785</v>
      </c>
      <c r="D272">
        <v>-0.1232</v>
      </c>
      <c r="E272">
        <v>-0.2703</v>
      </c>
      <c r="F272">
        <v>0.5285</v>
      </c>
      <c r="G272">
        <v>0.107</v>
      </c>
      <c r="H272">
        <v>-0.1228</v>
      </c>
      <c r="I272">
        <v>0.1136</v>
      </c>
      <c r="J272">
        <v>0.2703</v>
      </c>
      <c r="K272">
        <v>0.1099</v>
      </c>
      <c r="L272">
        <v>0</v>
      </c>
      <c r="M272">
        <v>-0.0699</v>
      </c>
      <c r="N272">
        <v>-0.0223</v>
      </c>
      <c r="O272">
        <v>-0.0454</v>
      </c>
      <c r="P272">
        <v>0.0011</v>
      </c>
      <c r="Q272">
        <v>0.0397</v>
      </c>
      <c r="R272">
        <v>0.0358</v>
      </c>
      <c r="S272">
        <v>0.0128</v>
      </c>
      <c r="T272">
        <v>0.0592</v>
      </c>
    </row>
    <row r="273" spans="1:20" ht="12.75">
      <c r="A273">
        <v>40723</v>
      </c>
      <c r="B273" t="s">
        <v>322</v>
      </c>
      <c r="C273">
        <v>-0.0781</v>
      </c>
      <c r="D273">
        <v>-0.1227</v>
      </c>
      <c r="E273">
        <v>-0.2999</v>
      </c>
      <c r="F273">
        <v>0.578</v>
      </c>
      <c r="G273">
        <v>0.1441</v>
      </c>
      <c r="H273">
        <v>-0.1214</v>
      </c>
      <c r="I273">
        <v>0.1111</v>
      </c>
      <c r="J273">
        <v>0.2999</v>
      </c>
      <c r="K273">
        <v>0.1534</v>
      </c>
      <c r="L273">
        <v>0</v>
      </c>
      <c r="M273">
        <v>-0.0858</v>
      </c>
      <c r="N273">
        <v>-0.0114</v>
      </c>
      <c r="O273">
        <v>-0.0404</v>
      </c>
      <c r="P273">
        <v>0.0009</v>
      </c>
      <c r="Q273">
        <v>0.0413</v>
      </c>
      <c r="R273">
        <v>0.0335</v>
      </c>
      <c r="S273">
        <v>0.0288</v>
      </c>
      <c r="T273">
        <v>0.0697</v>
      </c>
    </row>
    <row r="274" spans="1:20" ht="12.75">
      <c r="A274">
        <v>40729</v>
      </c>
      <c r="B274" t="s">
        <v>323</v>
      </c>
      <c r="C274">
        <v>-0.044</v>
      </c>
      <c r="D274">
        <v>-0.0684</v>
      </c>
      <c r="E274">
        <v>-0.0498</v>
      </c>
      <c r="F274">
        <v>0.1656</v>
      </c>
      <c r="G274">
        <v>0.0333</v>
      </c>
      <c r="H274">
        <v>-0.0731</v>
      </c>
      <c r="I274">
        <v>0.065</v>
      </c>
      <c r="J274">
        <v>0.0498</v>
      </c>
      <c r="K274">
        <v>0.0185</v>
      </c>
      <c r="L274">
        <v>0</v>
      </c>
      <c r="M274">
        <v>-0.0494</v>
      </c>
      <c r="N274">
        <v>-0.1352</v>
      </c>
      <c r="O274">
        <v>-0.0942</v>
      </c>
      <c r="P274">
        <v>-0.0015</v>
      </c>
      <c r="Q274">
        <v>0.0301</v>
      </c>
      <c r="R274">
        <v>0.0209</v>
      </c>
      <c r="S274">
        <v>0.006</v>
      </c>
      <c r="T274">
        <v>0.0286</v>
      </c>
    </row>
    <row r="275" spans="1:20" ht="12.75">
      <c r="A275">
        <v>40730</v>
      </c>
      <c r="B275" t="s">
        <v>324</v>
      </c>
      <c r="C275">
        <v>-0.0137</v>
      </c>
      <c r="D275">
        <v>-0.0175</v>
      </c>
      <c r="E275">
        <v>-0.0989</v>
      </c>
      <c r="F275">
        <v>0.0329</v>
      </c>
      <c r="G275">
        <v>0.0064</v>
      </c>
      <c r="H275">
        <v>-0.1115</v>
      </c>
      <c r="I275">
        <v>0.0111</v>
      </c>
      <c r="J275">
        <v>0.0989</v>
      </c>
      <c r="K275">
        <v>0.0189</v>
      </c>
      <c r="L275">
        <v>0</v>
      </c>
      <c r="M275">
        <v>0.1582</v>
      </c>
      <c r="N275">
        <v>-0.0044</v>
      </c>
      <c r="O275">
        <v>0.0019</v>
      </c>
      <c r="P275">
        <v>0.092</v>
      </c>
      <c r="Q275">
        <v>-0.0442</v>
      </c>
      <c r="R275">
        <v>0.8649</v>
      </c>
      <c r="S275">
        <v>-0.0284</v>
      </c>
      <c r="T275">
        <v>0.0107</v>
      </c>
    </row>
    <row r="276" spans="1:20" ht="12.75">
      <c r="A276">
        <v>40731</v>
      </c>
      <c r="B276" t="s">
        <v>325</v>
      </c>
      <c r="C276">
        <v>-0.0028</v>
      </c>
      <c r="D276">
        <v>-0.0015</v>
      </c>
      <c r="E276">
        <v>-0.0991</v>
      </c>
      <c r="F276">
        <v>0.0225</v>
      </c>
      <c r="G276">
        <v>0.0012</v>
      </c>
      <c r="H276">
        <v>-0.2865</v>
      </c>
      <c r="I276">
        <v>-0.003</v>
      </c>
      <c r="J276">
        <v>0.0991</v>
      </c>
      <c r="K276">
        <v>0.0114</v>
      </c>
      <c r="L276">
        <v>0</v>
      </c>
      <c r="M276">
        <v>0.123</v>
      </c>
      <c r="N276">
        <v>-0.0028</v>
      </c>
      <c r="O276">
        <v>-0.0026</v>
      </c>
      <c r="P276">
        <v>0.2812</v>
      </c>
      <c r="Q276">
        <v>-0.1442</v>
      </c>
      <c r="R276">
        <v>0.6762</v>
      </c>
      <c r="S276">
        <v>-0.0244</v>
      </c>
      <c r="T276">
        <v>0.0007</v>
      </c>
    </row>
    <row r="277" spans="1:20" ht="12.75">
      <c r="A277">
        <v>40733</v>
      </c>
      <c r="B277" t="s">
        <v>326</v>
      </c>
      <c r="C277">
        <v>-0.0357</v>
      </c>
      <c r="D277">
        <v>-0.0551</v>
      </c>
      <c r="E277">
        <v>0.0244</v>
      </c>
      <c r="F277">
        <v>0.0831</v>
      </c>
      <c r="G277">
        <v>0.0126</v>
      </c>
      <c r="H277">
        <v>-0.0609</v>
      </c>
      <c r="I277">
        <v>0.0537</v>
      </c>
      <c r="J277">
        <v>-0.0244</v>
      </c>
      <c r="K277">
        <v>-0.0089</v>
      </c>
      <c r="L277">
        <v>0</v>
      </c>
      <c r="M277">
        <v>-0.0446</v>
      </c>
      <c r="N277">
        <v>-0.1758</v>
      </c>
      <c r="O277">
        <v>-0.1155</v>
      </c>
      <c r="P277">
        <v>-0.0032</v>
      </c>
      <c r="Q277">
        <v>0.0276</v>
      </c>
      <c r="R277">
        <v>0.0199</v>
      </c>
      <c r="S277">
        <v>0.0069</v>
      </c>
      <c r="T277">
        <v>0.0197</v>
      </c>
    </row>
    <row r="278" spans="1:20" ht="12.75">
      <c r="A278">
        <v>40739</v>
      </c>
      <c r="B278" t="s">
        <v>327</v>
      </c>
      <c r="C278">
        <v>-0.0595</v>
      </c>
      <c r="D278">
        <v>-0.0932</v>
      </c>
      <c r="E278">
        <v>-0.2033</v>
      </c>
      <c r="F278">
        <v>0.2781</v>
      </c>
      <c r="G278">
        <v>0.0469</v>
      </c>
      <c r="H278">
        <v>-0.103</v>
      </c>
      <c r="I278">
        <v>0.0755</v>
      </c>
      <c r="J278">
        <v>0.2033</v>
      </c>
      <c r="K278">
        <v>0.0801</v>
      </c>
      <c r="L278">
        <v>0</v>
      </c>
      <c r="M278">
        <v>0.0687</v>
      </c>
      <c r="N278">
        <v>-0.0174</v>
      </c>
      <c r="O278">
        <v>-0.0517</v>
      </c>
      <c r="P278">
        <v>0.0091</v>
      </c>
      <c r="Q278">
        <v>0.0297</v>
      </c>
      <c r="R278">
        <v>0.0241</v>
      </c>
      <c r="S278">
        <v>-0.0571</v>
      </c>
      <c r="T278">
        <v>0.0491</v>
      </c>
    </row>
    <row r="279" spans="1:20" ht="12.75">
      <c r="A279">
        <v>40741</v>
      </c>
      <c r="B279" t="s">
        <v>328</v>
      </c>
      <c r="C279">
        <v>-0.3079</v>
      </c>
      <c r="D279">
        <v>0.4989</v>
      </c>
      <c r="E279">
        <v>-0.199</v>
      </c>
      <c r="F279">
        <v>-0.0947</v>
      </c>
      <c r="G279">
        <v>-0.0955</v>
      </c>
      <c r="H279">
        <v>-0.4766</v>
      </c>
      <c r="I279">
        <v>-0.4597</v>
      </c>
      <c r="J279">
        <v>0.199</v>
      </c>
      <c r="K279">
        <v>-0.1486</v>
      </c>
      <c r="L279">
        <v>0</v>
      </c>
      <c r="M279">
        <v>-0.0488</v>
      </c>
      <c r="N279">
        <v>-0.0075</v>
      </c>
      <c r="O279">
        <v>-0.0305</v>
      </c>
      <c r="P279">
        <v>-0.0125</v>
      </c>
      <c r="Q279">
        <v>0.0491</v>
      </c>
      <c r="R279">
        <v>0.0406</v>
      </c>
      <c r="S279">
        <v>-0.0088</v>
      </c>
      <c r="T279">
        <v>-0.2785</v>
      </c>
    </row>
    <row r="280" spans="1:20" ht="12.75">
      <c r="A280">
        <v>40743</v>
      </c>
      <c r="B280" t="s">
        <v>329</v>
      </c>
      <c r="C280">
        <v>-0.2424</v>
      </c>
      <c r="D280">
        <v>-0.3821</v>
      </c>
      <c r="E280">
        <v>-0.23</v>
      </c>
      <c r="F280">
        <v>-0.113</v>
      </c>
      <c r="G280">
        <v>-0.1229</v>
      </c>
      <c r="H280">
        <v>-0.3642</v>
      </c>
      <c r="I280">
        <v>-0.5702</v>
      </c>
      <c r="J280">
        <v>0.23</v>
      </c>
      <c r="K280">
        <v>-0.1797</v>
      </c>
      <c r="L280">
        <v>0</v>
      </c>
      <c r="M280">
        <v>-0.0542</v>
      </c>
      <c r="N280">
        <v>-0.0092</v>
      </c>
      <c r="O280">
        <v>-0.0335</v>
      </c>
      <c r="P280">
        <v>-0.009</v>
      </c>
      <c r="Q280">
        <v>0.0487</v>
      </c>
      <c r="R280">
        <v>0.0426</v>
      </c>
      <c r="S280">
        <v>-0.0203</v>
      </c>
      <c r="T280">
        <v>-0.3145</v>
      </c>
    </row>
    <row r="281" spans="1:20" ht="12.75">
      <c r="A281">
        <v>40745</v>
      </c>
      <c r="B281" t="s">
        <v>330</v>
      </c>
      <c r="C281">
        <v>-0.1484</v>
      </c>
      <c r="D281">
        <v>-0.2294</v>
      </c>
      <c r="E281">
        <v>-0.2745</v>
      </c>
      <c r="F281">
        <v>-0.1377</v>
      </c>
      <c r="G281">
        <v>-0.1693</v>
      </c>
      <c r="H281">
        <v>-0.2202</v>
      </c>
      <c r="I281">
        <v>-0.6902</v>
      </c>
      <c r="J281">
        <v>0.2745</v>
      </c>
      <c r="K281">
        <v>-0.1586</v>
      </c>
      <c r="L281">
        <v>0</v>
      </c>
      <c r="M281">
        <v>-0.061</v>
      </c>
      <c r="N281">
        <v>-0.0094</v>
      </c>
      <c r="O281">
        <v>-0.0366</v>
      </c>
      <c r="P281">
        <v>-0.0041</v>
      </c>
      <c r="Q281">
        <v>0.0463</v>
      </c>
      <c r="R281">
        <v>0.0477</v>
      </c>
      <c r="S281">
        <v>-0.084</v>
      </c>
      <c r="T281">
        <v>0.0437</v>
      </c>
    </row>
    <row r="282" spans="1:20" ht="12.75">
      <c r="A282">
        <v>40747</v>
      </c>
      <c r="B282" t="s">
        <v>331</v>
      </c>
      <c r="C282">
        <v>0.0349</v>
      </c>
      <c r="D282">
        <v>0.0604</v>
      </c>
      <c r="E282">
        <v>-0.0846</v>
      </c>
      <c r="F282">
        <v>-0.0156</v>
      </c>
      <c r="G282">
        <v>-0.0152</v>
      </c>
      <c r="H282">
        <v>-0.8643</v>
      </c>
      <c r="I282">
        <v>-0.0555</v>
      </c>
      <c r="J282">
        <v>0.0846</v>
      </c>
      <c r="K282">
        <v>-0.0203</v>
      </c>
      <c r="L282">
        <v>0</v>
      </c>
      <c r="M282">
        <v>-0.0188</v>
      </c>
      <c r="N282">
        <v>0.0018</v>
      </c>
      <c r="O282">
        <v>-0.0117</v>
      </c>
      <c r="P282">
        <v>-0.0481</v>
      </c>
      <c r="Q282">
        <v>-0.4366</v>
      </c>
      <c r="R282">
        <v>0.0601</v>
      </c>
      <c r="S282">
        <v>0.0011</v>
      </c>
      <c r="T282">
        <v>-0.0382</v>
      </c>
    </row>
    <row r="283" spans="1:20" ht="12.75">
      <c r="A283">
        <v>40749</v>
      </c>
      <c r="B283" t="s">
        <v>332</v>
      </c>
      <c r="C283">
        <v>0.0371</v>
      </c>
      <c r="D283">
        <v>0.0569</v>
      </c>
      <c r="E283">
        <v>-0.0847</v>
      </c>
      <c r="F283">
        <v>-0.0149</v>
      </c>
      <c r="G283">
        <v>-0.0146</v>
      </c>
      <c r="H283">
        <v>-0.8668</v>
      </c>
      <c r="I283">
        <v>-0.0523</v>
      </c>
      <c r="J283">
        <v>0.0847</v>
      </c>
      <c r="K283">
        <v>-0.0191</v>
      </c>
      <c r="L283">
        <v>0</v>
      </c>
      <c r="M283">
        <v>-0.0176</v>
      </c>
      <c r="N283">
        <v>0.002</v>
      </c>
      <c r="O283">
        <v>-0.0124</v>
      </c>
      <c r="P283">
        <v>-0.0633</v>
      </c>
      <c r="Q283">
        <v>-0.5009</v>
      </c>
      <c r="R283">
        <v>0.0651</v>
      </c>
      <c r="S283">
        <v>0.001</v>
      </c>
      <c r="T283">
        <v>-0.036</v>
      </c>
    </row>
    <row r="284" spans="1:20" ht="12.75">
      <c r="A284">
        <v>40755</v>
      </c>
      <c r="B284" t="s">
        <v>333</v>
      </c>
      <c r="C284">
        <v>-0.0257</v>
      </c>
      <c r="D284">
        <v>-0.0396</v>
      </c>
      <c r="E284">
        <v>0.084</v>
      </c>
      <c r="F284">
        <v>0.04</v>
      </c>
      <c r="G284">
        <v>0.0066</v>
      </c>
      <c r="H284">
        <v>-0.0477</v>
      </c>
      <c r="I284">
        <v>0.0391</v>
      </c>
      <c r="J284">
        <v>-0.084</v>
      </c>
      <c r="K284">
        <v>-0.0112</v>
      </c>
      <c r="L284">
        <v>0</v>
      </c>
      <c r="M284">
        <v>-0.0423</v>
      </c>
      <c r="N284">
        <v>-0.0786</v>
      </c>
      <c r="O284">
        <v>-0.1585</v>
      </c>
      <c r="P284">
        <v>-0.0046</v>
      </c>
      <c r="Q284">
        <v>0.0258</v>
      </c>
      <c r="R284">
        <v>0.019</v>
      </c>
      <c r="S284">
        <v>0.0066</v>
      </c>
      <c r="T284">
        <v>0.0144</v>
      </c>
    </row>
    <row r="285" spans="1:20" ht="12.75">
      <c r="A285">
        <v>40761</v>
      </c>
      <c r="B285" t="s">
        <v>334</v>
      </c>
      <c r="C285">
        <v>-0.1352</v>
      </c>
      <c r="D285">
        <v>-0.209</v>
      </c>
      <c r="E285">
        <v>-0.2833</v>
      </c>
      <c r="F285">
        <v>-0.1356</v>
      </c>
      <c r="G285">
        <v>-0.1844</v>
      </c>
      <c r="H285">
        <v>-0.2012</v>
      </c>
      <c r="I285">
        <v>-0.6305</v>
      </c>
      <c r="J285">
        <v>0.2833</v>
      </c>
      <c r="K285">
        <v>-0.1119</v>
      </c>
      <c r="L285">
        <v>0</v>
      </c>
      <c r="M285">
        <v>-0.0611</v>
      </c>
      <c r="N285">
        <v>-0.0082</v>
      </c>
      <c r="O285">
        <v>-0.0366</v>
      </c>
      <c r="P285">
        <v>-0.0031</v>
      </c>
      <c r="Q285">
        <v>0.0457</v>
      </c>
      <c r="R285">
        <v>0.0513</v>
      </c>
      <c r="S285">
        <v>-0.1256</v>
      </c>
      <c r="T285">
        <v>0.1657</v>
      </c>
    </row>
    <row r="286" spans="1:20" ht="12.75">
      <c r="A286">
        <v>40763</v>
      </c>
      <c r="B286" t="s">
        <v>335</v>
      </c>
      <c r="C286">
        <v>-0.1067</v>
      </c>
      <c r="D286">
        <v>-0.1663</v>
      </c>
      <c r="E286">
        <v>-0.2758</v>
      </c>
      <c r="F286">
        <v>-0.1497</v>
      </c>
      <c r="G286">
        <v>-0.1765</v>
      </c>
      <c r="H286">
        <v>-0.1602</v>
      </c>
      <c r="I286">
        <v>0.1257</v>
      </c>
      <c r="J286">
        <v>0.2758</v>
      </c>
      <c r="K286">
        <v>-0.363</v>
      </c>
      <c r="L286">
        <v>0</v>
      </c>
      <c r="M286">
        <v>-0.061</v>
      </c>
      <c r="N286">
        <v>-0.0156</v>
      </c>
      <c r="O286">
        <v>-0.0397</v>
      </c>
      <c r="P286">
        <v>-0.0027</v>
      </c>
      <c r="Q286">
        <v>0.0453</v>
      </c>
      <c r="R286">
        <v>0.048</v>
      </c>
      <c r="S286">
        <v>0.0783</v>
      </c>
      <c r="T286">
        <v>0.0766</v>
      </c>
    </row>
    <row r="287" spans="1:20" ht="12.75">
      <c r="A287">
        <v>40765</v>
      </c>
      <c r="B287" t="s">
        <v>336</v>
      </c>
      <c r="C287">
        <v>0.0333</v>
      </c>
      <c r="D287">
        <v>0.0599</v>
      </c>
      <c r="E287">
        <v>-0.0837</v>
      </c>
      <c r="F287">
        <v>-0.0151</v>
      </c>
      <c r="G287">
        <v>-0.0151</v>
      </c>
      <c r="H287">
        <v>-0.8558</v>
      </c>
      <c r="I287">
        <v>-0.0551</v>
      </c>
      <c r="J287">
        <v>0.0837</v>
      </c>
      <c r="K287">
        <v>-0.0201</v>
      </c>
      <c r="L287">
        <v>0</v>
      </c>
      <c r="M287">
        <v>-0.0175</v>
      </c>
      <c r="N287">
        <v>0.0016</v>
      </c>
      <c r="O287">
        <v>-0.01</v>
      </c>
      <c r="P287">
        <v>-0.0368</v>
      </c>
      <c r="Q287">
        <v>-0.4076</v>
      </c>
      <c r="R287">
        <v>0.0637</v>
      </c>
      <c r="S287">
        <v>0.0008</v>
      </c>
      <c r="T287">
        <v>-0.0379</v>
      </c>
    </row>
    <row r="288" spans="1:20" ht="12.75">
      <c r="A288">
        <v>40773</v>
      </c>
      <c r="B288" t="s">
        <v>337</v>
      </c>
      <c r="C288">
        <v>-0.0529</v>
      </c>
      <c r="D288">
        <v>-0.0827</v>
      </c>
      <c r="E288">
        <v>-0.1324</v>
      </c>
      <c r="F288">
        <v>0.2539</v>
      </c>
      <c r="G288">
        <v>0.0566</v>
      </c>
      <c r="H288">
        <v>-0.0864</v>
      </c>
      <c r="I288">
        <v>0.0773</v>
      </c>
      <c r="J288">
        <v>0.1324</v>
      </c>
      <c r="K288">
        <v>0.0477</v>
      </c>
      <c r="L288">
        <v>0</v>
      </c>
      <c r="M288">
        <v>-0.0588</v>
      </c>
      <c r="N288">
        <v>-0.0942</v>
      </c>
      <c r="O288">
        <v>-0.0764</v>
      </c>
      <c r="P288">
        <v>0.0001</v>
      </c>
      <c r="Q288">
        <v>0.0329</v>
      </c>
      <c r="R288">
        <v>0.0214</v>
      </c>
      <c r="S288">
        <v>0.0068</v>
      </c>
      <c r="T288">
        <v>0.0381</v>
      </c>
    </row>
    <row r="289" spans="1:20" ht="12.75">
      <c r="A289">
        <v>40774</v>
      </c>
      <c r="B289" t="s">
        <v>338</v>
      </c>
      <c r="C289">
        <v>-0.4364</v>
      </c>
      <c r="D289">
        <v>0.3785</v>
      </c>
      <c r="E289">
        <v>-0.1711</v>
      </c>
      <c r="F289">
        <v>-0.0728</v>
      </c>
      <c r="G289">
        <v>-0.0753</v>
      </c>
      <c r="H289">
        <v>-0.5912</v>
      </c>
      <c r="I289">
        <v>-0.3495</v>
      </c>
      <c r="J289">
        <v>0.1711</v>
      </c>
      <c r="K289">
        <v>-0.1148</v>
      </c>
      <c r="L289">
        <v>0</v>
      </c>
      <c r="M289">
        <v>-0.0437</v>
      </c>
      <c r="N289">
        <v>-0.0042</v>
      </c>
      <c r="O289">
        <v>-0.0271</v>
      </c>
      <c r="P289">
        <v>-0.0159</v>
      </c>
      <c r="Q289">
        <v>0.0592</v>
      </c>
      <c r="R289">
        <v>0.0393</v>
      </c>
      <c r="S289">
        <v>-0.0054</v>
      </c>
      <c r="T289">
        <v>-0.2439</v>
      </c>
    </row>
    <row r="290" spans="1:20" ht="12.75">
      <c r="A290">
        <v>40775</v>
      </c>
      <c r="B290" t="s">
        <v>339</v>
      </c>
      <c r="C290">
        <v>-0.3266</v>
      </c>
      <c r="D290">
        <v>0.4291</v>
      </c>
      <c r="E290">
        <v>-0.1822</v>
      </c>
      <c r="F290">
        <v>-0.0821</v>
      </c>
      <c r="G290">
        <v>-0.0834</v>
      </c>
      <c r="H290">
        <v>-0.5423</v>
      </c>
      <c r="I290">
        <v>-0.3956</v>
      </c>
      <c r="J290">
        <v>0.1822</v>
      </c>
      <c r="K290">
        <v>-0.1286</v>
      </c>
      <c r="L290">
        <v>0</v>
      </c>
      <c r="M290">
        <v>-0.0456</v>
      </c>
      <c r="N290">
        <v>-0.0057</v>
      </c>
      <c r="O290">
        <v>-0.0284</v>
      </c>
      <c r="P290">
        <v>-0.0145</v>
      </c>
      <c r="Q290">
        <v>0.0461</v>
      </c>
      <c r="R290">
        <v>0.0399</v>
      </c>
      <c r="S290">
        <v>-0.007</v>
      </c>
      <c r="T290">
        <v>-0.2493</v>
      </c>
    </row>
    <row r="291" spans="1:20" ht="12.75">
      <c r="A291">
        <v>40777</v>
      </c>
      <c r="B291" t="s">
        <v>340</v>
      </c>
      <c r="C291">
        <v>-0.0055</v>
      </c>
      <c r="D291">
        <v>0.0029</v>
      </c>
      <c r="E291">
        <v>-0.0215</v>
      </c>
      <c r="F291">
        <v>0.0063</v>
      </c>
      <c r="G291">
        <v>-0.0011</v>
      </c>
      <c r="H291">
        <v>-0.0121</v>
      </c>
      <c r="I291">
        <v>-0.0031</v>
      </c>
      <c r="J291">
        <v>0.0215</v>
      </c>
      <c r="K291">
        <v>-0.0021</v>
      </c>
      <c r="L291">
        <v>0</v>
      </c>
      <c r="M291">
        <v>0.0166</v>
      </c>
      <c r="N291">
        <v>-0.0096</v>
      </c>
      <c r="O291">
        <v>0.0386</v>
      </c>
      <c r="P291">
        <v>0.0083</v>
      </c>
      <c r="Q291">
        <v>-0.0343</v>
      </c>
      <c r="R291">
        <v>-0.0117</v>
      </c>
      <c r="S291">
        <v>-0.0035</v>
      </c>
      <c r="T291">
        <v>-0.0032</v>
      </c>
    </row>
    <row r="292" spans="1:20" ht="12.75">
      <c r="A292">
        <v>40779</v>
      </c>
      <c r="B292" t="s">
        <v>341</v>
      </c>
      <c r="C292">
        <v>-0.0117</v>
      </c>
      <c r="D292">
        <v>-0.0151</v>
      </c>
      <c r="E292">
        <v>-0.1078</v>
      </c>
      <c r="F292">
        <v>0.0328</v>
      </c>
      <c r="G292">
        <v>0.0054</v>
      </c>
      <c r="H292">
        <v>-0.1695</v>
      </c>
      <c r="I292">
        <v>0.0085</v>
      </c>
      <c r="J292">
        <v>0.1078</v>
      </c>
      <c r="K292">
        <v>0.019</v>
      </c>
      <c r="L292">
        <v>0</v>
      </c>
      <c r="M292">
        <v>0.1627</v>
      </c>
      <c r="N292">
        <v>-0.0037</v>
      </c>
      <c r="O292">
        <v>-0.002</v>
      </c>
      <c r="P292">
        <v>0.152</v>
      </c>
      <c r="Q292">
        <v>-0.074</v>
      </c>
      <c r="R292">
        <v>0.7998</v>
      </c>
      <c r="S292">
        <v>-0.0308</v>
      </c>
      <c r="T292">
        <v>0.0094</v>
      </c>
    </row>
    <row r="293" spans="1:20" ht="12.75">
      <c r="A293">
        <v>40785</v>
      </c>
      <c r="B293" t="s">
        <v>342</v>
      </c>
      <c r="C293">
        <v>-0.1359</v>
      </c>
      <c r="D293">
        <v>-0.2099</v>
      </c>
      <c r="E293">
        <v>-0.2834</v>
      </c>
      <c r="F293">
        <v>-0.1356</v>
      </c>
      <c r="G293">
        <v>-0.1836</v>
      </c>
      <c r="H293">
        <v>-0.202</v>
      </c>
      <c r="I293">
        <v>-0.6432</v>
      </c>
      <c r="J293">
        <v>0.2834</v>
      </c>
      <c r="K293">
        <v>-0.1175</v>
      </c>
      <c r="L293">
        <v>0</v>
      </c>
      <c r="M293">
        <v>-0.0615</v>
      </c>
      <c r="N293">
        <v>-0.0082</v>
      </c>
      <c r="O293">
        <v>-0.0366</v>
      </c>
      <c r="P293">
        <v>-0.0032</v>
      </c>
      <c r="Q293">
        <v>0.0458</v>
      </c>
      <c r="R293">
        <v>0.0505</v>
      </c>
      <c r="S293">
        <v>-0.1132</v>
      </c>
      <c r="T293">
        <v>0.1691</v>
      </c>
    </row>
    <row r="294" spans="1:20" ht="12.75">
      <c r="A294">
        <v>40789</v>
      </c>
      <c r="B294" t="s">
        <v>343</v>
      </c>
      <c r="C294">
        <v>0.0002</v>
      </c>
      <c r="D294">
        <v>0.0081</v>
      </c>
      <c r="E294">
        <v>-0.0229</v>
      </c>
      <c r="F294">
        <v>0.0022</v>
      </c>
      <c r="G294">
        <v>-0.0028</v>
      </c>
      <c r="H294">
        <v>-0.002</v>
      </c>
      <c r="I294">
        <v>-0.0074</v>
      </c>
      <c r="J294">
        <v>0.0229</v>
      </c>
      <c r="K294">
        <v>-0.005</v>
      </c>
      <c r="L294">
        <v>0</v>
      </c>
      <c r="M294">
        <v>0.0008</v>
      </c>
      <c r="N294">
        <v>-0.0056</v>
      </c>
      <c r="O294">
        <v>0.0343</v>
      </c>
      <c r="P294">
        <v>-0.002</v>
      </c>
      <c r="Q294">
        <v>-0.0547</v>
      </c>
      <c r="R294">
        <v>0.0034</v>
      </c>
      <c r="S294">
        <v>-0.0007</v>
      </c>
      <c r="T294">
        <v>-0.0063</v>
      </c>
    </row>
    <row r="295" spans="1:20" ht="12.75">
      <c r="A295">
        <v>40791</v>
      </c>
      <c r="B295" t="s">
        <v>344</v>
      </c>
      <c r="C295">
        <v>-0.3414</v>
      </c>
      <c r="D295">
        <v>0.308</v>
      </c>
      <c r="E295">
        <v>-0.1521</v>
      </c>
      <c r="F295">
        <v>-0.0605</v>
      </c>
      <c r="G295">
        <v>-0.0618</v>
      </c>
      <c r="H295">
        <v>-0.6555</v>
      </c>
      <c r="I295">
        <v>-0.2841</v>
      </c>
      <c r="J295">
        <v>0.1521</v>
      </c>
      <c r="K295">
        <v>-0.0939</v>
      </c>
      <c r="L295">
        <v>0</v>
      </c>
      <c r="M295">
        <v>-0.0396</v>
      </c>
      <c r="N295">
        <v>-0.003</v>
      </c>
      <c r="O295">
        <v>-0.0242</v>
      </c>
      <c r="P295">
        <v>-0.0178</v>
      </c>
      <c r="Q295">
        <v>0.0358</v>
      </c>
      <c r="R295">
        <v>0.0383</v>
      </c>
      <c r="S295">
        <v>-0.0035</v>
      </c>
      <c r="T295">
        <v>-0.1948</v>
      </c>
    </row>
    <row r="296" spans="1:20" ht="12.75">
      <c r="A296">
        <v>40803</v>
      </c>
      <c r="B296" t="s">
        <v>345</v>
      </c>
      <c r="C296">
        <v>-0.1895</v>
      </c>
      <c r="D296">
        <v>-0.2927</v>
      </c>
      <c r="E296">
        <v>-0.2535</v>
      </c>
      <c r="F296">
        <v>-0.1288</v>
      </c>
      <c r="G296">
        <v>-0.1444</v>
      </c>
      <c r="H296">
        <v>-0.2798</v>
      </c>
      <c r="I296">
        <v>-0.6469</v>
      </c>
      <c r="J296">
        <v>0.2535</v>
      </c>
      <c r="K296">
        <v>-0.1835</v>
      </c>
      <c r="L296">
        <v>0</v>
      </c>
      <c r="M296">
        <v>-0.0582</v>
      </c>
      <c r="N296">
        <v>-0.0105</v>
      </c>
      <c r="O296">
        <v>-0.0357</v>
      </c>
      <c r="P296">
        <v>-0.0062</v>
      </c>
      <c r="Q296">
        <v>0.0477</v>
      </c>
      <c r="R296">
        <v>0.0447</v>
      </c>
      <c r="S296">
        <v>-0.0435</v>
      </c>
      <c r="T296">
        <v>-0.1752</v>
      </c>
    </row>
    <row r="297" spans="1:20" ht="12.75">
      <c r="A297">
        <v>40805</v>
      </c>
      <c r="B297" t="s">
        <v>346</v>
      </c>
      <c r="C297">
        <v>-0.1895</v>
      </c>
      <c r="D297">
        <v>-0.2927</v>
      </c>
      <c r="E297">
        <v>-0.2535</v>
      </c>
      <c r="F297">
        <v>-0.1288</v>
      </c>
      <c r="G297">
        <v>-0.1444</v>
      </c>
      <c r="H297">
        <v>-0.2798</v>
      </c>
      <c r="I297">
        <v>-0.6469</v>
      </c>
      <c r="J297">
        <v>0.2535</v>
      </c>
      <c r="K297">
        <v>-0.1835</v>
      </c>
      <c r="L297">
        <v>0</v>
      </c>
      <c r="M297">
        <v>-0.0582</v>
      </c>
      <c r="N297">
        <v>-0.0105</v>
      </c>
      <c r="O297">
        <v>-0.0357</v>
      </c>
      <c r="P297">
        <v>-0.0062</v>
      </c>
      <c r="Q297">
        <v>0.0477</v>
      </c>
      <c r="R297">
        <v>0.0447</v>
      </c>
      <c r="S297">
        <v>-0.0435</v>
      </c>
      <c r="T297">
        <v>-0.1752</v>
      </c>
    </row>
    <row r="298" spans="1:20" ht="12.75">
      <c r="A298">
        <v>40809</v>
      </c>
      <c r="B298" t="s">
        <v>347</v>
      </c>
      <c r="C298">
        <v>-0.1656</v>
      </c>
      <c r="D298">
        <v>-0.2553</v>
      </c>
      <c r="E298">
        <v>-0.2612</v>
      </c>
      <c r="F298">
        <v>-0.1276</v>
      </c>
      <c r="G298">
        <v>-0.1458</v>
      </c>
      <c r="H298">
        <v>-0.2437</v>
      </c>
      <c r="I298">
        <v>-0.7126</v>
      </c>
      <c r="J298">
        <v>0.2612</v>
      </c>
      <c r="K298">
        <v>-0.2838</v>
      </c>
      <c r="L298">
        <v>0</v>
      </c>
      <c r="M298">
        <v>-0.0597</v>
      </c>
      <c r="N298">
        <v>-0.0107</v>
      </c>
      <c r="O298">
        <v>-0.0363</v>
      </c>
      <c r="P298">
        <v>-0.0057</v>
      </c>
      <c r="Q298">
        <v>0.0479</v>
      </c>
      <c r="R298">
        <v>0.0427</v>
      </c>
      <c r="S298">
        <v>0.0033</v>
      </c>
      <c r="T298">
        <v>0.2175</v>
      </c>
    </row>
    <row r="299" spans="1:20" ht="12.75">
      <c r="A299">
        <v>40813</v>
      </c>
      <c r="B299" t="s">
        <v>348</v>
      </c>
      <c r="C299">
        <v>-0.128</v>
      </c>
      <c r="D299">
        <v>-0.199</v>
      </c>
      <c r="E299">
        <v>-0.266</v>
      </c>
      <c r="F299">
        <v>-0.1432</v>
      </c>
      <c r="G299">
        <v>-0.1585</v>
      </c>
      <c r="H299">
        <v>-0.1908</v>
      </c>
      <c r="I299">
        <v>-0.8035</v>
      </c>
      <c r="J299">
        <v>0.266</v>
      </c>
      <c r="K299">
        <v>-0.3892</v>
      </c>
      <c r="L299">
        <v>0</v>
      </c>
      <c r="M299">
        <v>-0.0613</v>
      </c>
      <c r="N299">
        <v>-0.0165</v>
      </c>
      <c r="O299">
        <v>-0.0394</v>
      </c>
      <c r="P299">
        <v>-0.004</v>
      </c>
      <c r="Q299">
        <v>0.0462</v>
      </c>
      <c r="R299">
        <v>0.0435</v>
      </c>
      <c r="S299">
        <v>0.0349</v>
      </c>
      <c r="T299">
        <v>0.0617</v>
      </c>
    </row>
    <row r="300" spans="1:20" ht="12.75">
      <c r="A300">
        <v>40815</v>
      </c>
      <c r="B300" t="s">
        <v>349</v>
      </c>
      <c r="C300">
        <v>-0.1357</v>
      </c>
      <c r="D300">
        <v>-0.2097</v>
      </c>
      <c r="E300">
        <v>-0.2833</v>
      </c>
      <c r="F300">
        <v>-0.1355</v>
      </c>
      <c r="G300">
        <v>-0.184</v>
      </c>
      <c r="H300">
        <v>-0.2018</v>
      </c>
      <c r="I300">
        <v>-0.6388</v>
      </c>
      <c r="J300">
        <v>0.2833</v>
      </c>
      <c r="K300">
        <v>-0.1157</v>
      </c>
      <c r="L300">
        <v>0</v>
      </c>
      <c r="M300">
        <v>-0.0613</v>
      </c>
      <c r="N300">
        <v>-0.0082</v>
      </c>
      <c r="O300">
        <v>-0.0366</v>
      </c>
      <c r="P300">
        <v>-0.0032</v>
      </c>
      <c r="Q300">
        <v>0.0457</v>
      </c>
      <c r="R300">
        <v>0.0508</v>
      </c>
      <c r="S300">
        <v>-0.1178</v>
      </c>
      <c r="T300">
        <v>0.1671</v>
      </c>
    </row>
    <row r="301" spans="1:20" ht="12.75">
      <c r="A301">
        <v>40821</v>
      </c>
      <c r="B301" t="s">
        <v>350</v>
      </c>
      <c r="C301">
        <v>-0.4584</v>
      </c>
      <c r="D301">
        <v>0.3534</v>
      </c>
      <c r="E301">
        <v>-0.165</v>
      </c>
      <c r="F301">
        <v>-0.0685</v>
      </c>
      <c r="G301">
        <v>-0.0706</v>
      </c>
      <c r="H301">
        <v>-0.615</v>
      </c>
      <c r="I301">
        <v>-0.3263</v>
      </c>
      <c r="J301">
        <v>0.165</v>
      </c>
      <c r="K301">
        <v>-0.1074</v>
      </c>
      <c r="L301">
        <v>0</v>
      </c>
      <c r="M301">
        <v>-0.0426</v>
      </c>
      <c r="N301">
        <v>-0.0036</v>
      </c>
      <c r="O301">
        <v>-0.0264</v>
      </c>
      <c r="P301">
        <v>-0.0166</v>
      </c>
      <c r="Q301">
        <v>0.0606</v>
      </c>
      <c r="R301">
        <v>0.039</v>
      </c>
      <c r="S301">
        <v>-0.0047</v>
      </c>
      <c r="T301">
        <v>-0.2272</v>
      </c>
    </row>
    <row r="302" spans="1:20" ht="12.75">
      <c r="A302">
        <v>40823</v>
      </c>
      <c r="B302" t="s">
        <v>351</v>
      </c>
      <c r="C302">
        <v>-0.3218</v>
      </c>
      <c r="D302">
        <v>0.3863</v>
      </c>
      <c r="E302">
        <v>-0.1717</v>
      </c>
      <c r="F302">
        <v>-0.0746</v>
      </c>
      <c r="G302">
        <v>-0.0756</v>
      </c>
      <c r="H302">
        <v>-0.5823</v>
      </c>
      <c r="I302">
        <v>-0.3562</v>
      </c>
      <c r="J302">
        <v>0.1717</v>
      </c>
      <c r="K302">
        <v>-0.1164</v>
      </c>
      <c r="L302">
        <v>0</v>
      </c>
      <c r="M302">
        <v>-0.0436</v>
      </c>
      <c r="N302">
        <v>-0.0047</v>
      </c>
      <c r="O302">
        <v>-0.0272</v>
      </c>
      <c r="P302">
        <v>-0.0158</v>
      </c>
      <c r="Q302">
        <v>0.042</v>
      </c>
      <c r="R302">
        <v>0.0395</v>
      </c>
      <c r="S302">
        <v>-0.0056</v>
      </c>
      <c r="T302">
        <v>-0.2302</v>
      </c>
    </row>
    <row r="303" spans="1:20" ht="12.75">
      <c r="A303">
        <v>40824</v>
      </c>
      <c r="B303" t="s">
        <v>352</v>
      </c>
      <c r="C303">
        <v>-0.1966</v>
      </c>
      <c r="D303">
        <v>-0.3018</v>
      </c>
      <c r="E303">
        <v>-0.2512</v>
      </c>
      <c r="F303">
        <v>-0.1237</v>
      </c>
      <c r="G303">
        <v>-0.1416</v>
      </c>
      <c r="H303">
        <v>-0.2882</v>
      </c>
      <c r="I303">
        <v>-0.6491</v>
      </c>
      <c r="J303">
        <v>0.2512</v>
      </c>
      <c r="K303">
        <v>-0.2133</v>
      </c>
      <c r="L303">
        <v>0</v>
      </c>
      <c r="M303">
        <v>-0.0579</v>
      </c>
      <c r="N303">
        <v>-0.01</v>
      </c>
      <c r="O303">
        <v>-0.0353</v>
      </c>
      <c r="P303">
        <v>-0.0067</v>
      </c>
      <c r="Q303">
        <v>0.0483</v>
      </c>
      <c r="R303">
        <v>0.0435</v>
      </c>
      <c r="S303">
        <v>-0.0184</v>
      </c>
      <c r="T303">
        <v>0.512</v>
      </c>
    </row>
    <row r="304" spans="1:20" ht="12.75">
      <c r="A304">
        <v>40827</v>
      </c>
      <c r="B304" t="s">
        <v>353</v>
      </c>
      <c r="C304">
        <v>-0.1941</v>
      </c>
      <c r="D304">
        <v>-0.2972</v>
      </c>
      <c r="E304">
        <v>-0.2534</v>
      </c>
      <c r="F304">
        <v>-0.1232</v>
      </c>
      <c r="G304">
        <v>-0.1441</v>
      </c>
      <c r="H304">
        <v>-0.2838</v>
      </c>
      <c r="I304">
        <v>-0.6526</v>
      </c>
      <c r="J304">
        <v>0.2534</v>
      </c>
      <c r="K304">
        <v>-0.2132</v>
      </c>
      <c r="L304">
        <v>0</v>
      </c>
      <c r="M304">
        <v>-0.0583</v>
      </c>
      <c r="N304">
        <v>-0.0096</v>
      </c>
      <c r="O304">
        <v>-0.0353</v>
      </c>
      <c r="P304">
        <v>-0.0066</v>
      </c>
      <c r="Q304">
        <v>0.0484</v>
      </c>
      <c r="R304">
        <v>0.0435</v>
      </c>
      <c r="S304">
        <v>-0.0174</v>
      </c>
      <c r="T304">
        <v>0.4078</v>
      </c>
    </row>
    <row r="305" spans="1:20" ht="12.75">
      <c r="A305">
        <v>40833</v>
      </c>
      <c r="B305" t="s">
        <v>354</v>
      </c>
      <c r="C305">
        <v>-0.1352</v>
      </c>
      <c r="D305">
        <v>-0.209</v>
      </c>
      <c r="E305">
        <v>-0.2833</v>
      </c>
      <c r="F305">
        <v>-0.1356</v>
      </c>
      <c r="G305">
        <v>-0.1844</v>
      </c>
      <c r="H305">
        <v>-0.2012</v>
      </c>
      <c r="I305">
        <v>-0.6305</v>
      </c>
      <c r="J305">
        <v>0.2833</v>
      </c>
      <c r="K305">
        <v>-0.1119</v>
      </c>
      <c r="L305">
        <v>0</v>
      </c>
      <c r="M305">
        <v>-0.0611</v>
      </c>
      <c r="N305">
        <v>-0.0082</v>
      </c>
      <c r="O305">
        <v>-0.0366</v>
      </c>
      <c r="P305">
        <v>-0.0031</v>
      </c>
      <c r="Q305">
        <v>0.0457</v>
      </c>
      <c r="R305">
        <v>0.0513</v>
      </c>
      <c r="S305">
        <v>-0.1256</v>
      </c>
      <c r="T305">
        <v>0.1657</v>
      </c>
    </row>
    <row r="306" spans="1:20" ht="12.75">
      <c r="A306">
        <v>40835</v>
      </c>
      <c r="B306" t="s">
        <v>355</v>
      </c>
      <c r="C306">
        <v>-0.0473</v>
      </c>
      <c r="D306">
        <v>-0.074</v>
      </c>
      <c r="E306">
        <v>-0.2261</v>
      </c>
      <c r="F306">
        <v>0.1743</v>
      </c>
      <c r="G306">
        <v>0.0402</v>
      </c>
      <c r="H306">
        <v>-0.0968</v>
      </c>
      <c r="I306">
        <v>0.0596</v>
      </c>
      <c r="J306">
        <v>0.2261</v>
      </c>
      <c r="K306">
        <v>0.0639</v>
      </c>
      <c r="L306">
        <v>0</v>
      </c>
      <c r="M306">
        <v>0.2825</v>
      </c>
      <c r="N306">
        <v>-0.0151</v>
      </c>
      <c r="O306">
        <v>-0.0369</v>
      </c>
      <c r="P306">
        <v>0.0225</v>
      </c>
      <c r="Q306">
        <v>0.0184</v>
      </c>
      <c r="R306">
        <v>-0.0698</v>
      </c>
      <c r="S306">
        <v>-0.0488</v>
      </c>
      <c r="T306">
        <v>0.0423</v>
      </c>
    </row>
    <row r="307" spans="1:20" ht="12.75">
      <c r="A307">
        <v>40837</v>
      </c>
      <c r="B307" t="s">
        <v>356</v>
      </c>
      <c r="C307">
        <v>-0.096</v>
      </c>
      <c r="D307">
        <v>-0.1498</v>
      </c>
      <c r="E307">
        <v>-0.2904</v>
      </c>
      <c r="F307">
        <v>-0.1429</v>
      </c>
      <c r="G307">
        <v>-0.2401</v>
      </c>
      <c r="H307">
        <v>-0.1473</v>
      </c>
      <c r="I307">
        <v>0.0537</v>
      </c>
      <c r="J307">
        <v>0.2904</v>
      </c>
      <c r="K307">
        <v>0.1999</v>
      </c>
      <c r="L307">
        <v>0</v>
      </c>
      <c r="M307">
        <v>-0.0487</v>
      </c>
      <c r="N307">
        <v>-0.008</v>
      </c>
      <c r="O307">
        <v>-0.037</v>
      </c>
      <c r="P307">
        <v>0.0008</v>
      </c>
      <c r="Q307">
        <v>0.0426</v>
      </c>
      <c r="R307">
        <v>0.0788</v>
      </c>
      <c r="S307">
        <v>-0.7785</v>
      </c>
      <c r="T307">
        <v>0.1029</v>
      </c>
    </row>
    <row r="308" spans="1:20" ht="12.75">
      <c r="A308">
        <v>40838</v>
      </c>
      <c r="B308" t="s">
        <v>357</v>
      </c>
      <c r="C308">
        <v>-0.0972</v>
      </c>
      <c r="D308">
        <v>-0.1516</v>
      </c>
      <c r="E308">
        <v>-0.2902</v>
      </c>
      <c r="F308">
        <v>-0.1442</v>
      </c>
      <c r="G308">
        <v>-0.2385</v>
      </c>
      <c r="H308">
        <v>-0.1488</v>
      </c>
      <c r="I308">
        <v>0.0537</v>
      </c>
      <c r="J308">
        <v>0.2902</v>
      </c>
      <c r="K308">
        <v>0.1798</v>
      </c>
      <c r="L308">
        <v>0</v>
      </c>
      <c r="M308">
        <v>-0.0503</v>
      </c>
      <c r="N308">
        <v>-0.0082</v>
      </c>
      <c r="O308">
        <v>-0.0371</v>
      </c>
      <c r="P308">
        <v>0.0004</v>
      </c>
      <c r="Q308">
        <v>0.0429</v>
      </c>
      <c r="R308">
        <v>0.0756</v>
      </c>
      <c r="S308">
        <v>-0.775</v>
      </c>
      <c r="T308">
        <v>0.1022</v>
      </c>
    </row>
    <row r="309" spans="1:20" ht="12.75">
      <c r="A309">
        <v>40841</v>
      </c>
      <c r="B309" t="s">
        <v>358</v>
      </c>
      <c r="C309">
        <v>-0.3625</v>
      </c>
      <c r="D309">
        <v>0.3196</v>
      </c>
      <c r="E309">
        <v>-0.155</v>
      </c>
      <c r="F309">
        <v>-0.0625</v>
      </c>
      <c r="G309">
        <v>-0.0639</v>
      </c>
      <c r="H309">
        <v>-0.6456</v>
      </c>
      <c r="I309">
        <v>-0.2949</v>
      </c>
      <c r="J309">
        <v>0.155</v>
      </c>
      <c r="K309">
        <v>-0.0973</v>
      </c>
      <c r="L309">
        <v>0</v>
      </c>
      <c r="M309">
        <v>-0.0401</v>
      </c>
      <c r="N309">
        <v>-0.0032</v>
      </c>
      <c r="O309">
        <v>-0.0245</v>
      </c>
      <c r="P309">
        <v>-0.0173</v>
      </c>
      <c r="Q309">
        <v>0.0414</v>
      </c>
      <c r="R309">
        <v>0.0382</v>
      </c>
      <c r="S309">
        <v>-0.0039</v>
      </c>
      <c r="T309">
        <v>-0.2023</v>
      </c>
    </row>
    <row r="310" spans="1:20" ht="12.75">
      <c r="A310">
        <v>40843</v>
      </c>
      <c r="B310" t="s">
        <v>359</v>
      </c>
      <c r="C310">
        <v>-0.3625</v>
      </c>
      <c r="D310">
        <v>0.3196</v>
      </c>
      <c r="E310">
        <v>-0.155</v>
      </c>
      <c r="F310">
        <v>-0.0625</v>
      </c>
      <c r="G310">
        <v>-0.0639</v>
      </c>
      <c r="H310">
        <v>-0.6456</v>
      </c>
      <c r="I310">
        <v>-0.2949</v>
      </c>
      <c r="J310">
        <v>0.155</v>
      </c>
      <c r="K310">
        <v>-0.0973</v>
      </c>
      <c r="L310">
        <v>0</v>
      </c>
      <c r="M310">
        <v>-0.0401</v>
      </c>
      <c r="N310">
        <v>-0.0032</v>
      </c>
      <c r="O310">
        <v>-0.0245</v>
      </c>
      <c r="P310">
        <v>-0.0173</v>
      </c>
      <c r="Q310">
        <v>0.0414</v>
      </c>
      <c r="R310">
        <v>0.0382</v>
      </c>
      <c r="S310">
        <v>-0.0039</v>
      </c>
      <c r="T310">
        <v>-0.2023</v>
      </c>
    </row>
    <row r="311" spans="1:20" ht="12.75">
      <c r="A311">
        <v>40847</v>
      </c>
      <c r="B311" t="s">
        <v>360</v>
      </c>
      <c r="C311">
        <v>-0.1312</v>
      </c>
      <c r="D311">
        <v>-0.2029</v>
      </c>
      <c r="E311">
        <v>-0.284</v>
      </c>
      <c r="F311">
        <v>-0.1353</v>
      </c>
      <c r="G311">
        <v>-0.1893</v>
      </c>
      <c r="H311">
        <v>-0.1957</v>
      </c>
      <c r="I311">
        <v>-0.5669</v>
      </c>
      <c r="J311">
        <v>0.284</v>
      </c>
      <c r="K311">
        <v>-0.0834</v>
      </c>
      <c r="L311">
        <v>0</v>
      </c>
      <c r="M311">
        <v>-0.0594</v>
      </c>
      <c r="N311">
        <v>-0.0082</v>
      </c>
      <c r="O311">
        <v>-0.0366</v>
      </c>
      <c r="P311">
        <v>-0.0026</v>
      </c>
      <c r="Q311">
        <v>0.0453</v>
      </c>
      <c r="R311">
        <v>0.0551</v>
      </c>
      <c r="S311">
        <v>-0.183</v>
      </c>
      <c r="T311">
        <v>0.1644</v>
      </c>
    </row>
    <row r="312" spans="1:20" ht="12.75">
      <c r="A312">
        <v>40851</v>
      </c>
      <c r="B312" t="s">
        <v>361</v>
      </c>
      <c r="C312">
        <v>-0.0236</v>
      </c>
      <c r="D312">
        <v>-0.0327</v>
      </c>
      <c r="E312">
        <v>0.0354</v>
      </c>
      <c r="F312">
        <v>0.0316</v>
      </c>
      <c r="G312">
        <v>0.0011</v>
      </c>
      <c r="H312">
        <v>-0.0437</v>
      </c>
      <c r="I312">
        <v>0.0324</v>
      </c>
      <c r="J312">
        <v>-0.0354</v>
      </c>
      <c r="K312">
        <v>-0.0162</v>
      </c>
      <c r="L312">
        <v>0</v>
      </c>
      <c r="M312">
        <v>-0.0274</v>
      </c>
      <c r="N312">
        <v>-0.1366</v>
      </c>
      <c r="O312">
        <v>-0.1176</v>
      </c>
      <c r="P312">
        <v>-0.002</v>
      </c>
      <c r="Q312">
        <v>0.0117</v>
      </c>
      <c r="R312">
        <v>0.0131</v>
      </c>
      <c r="S312">
        <v>0.0039</v>
      </c>
      <c r="T312">
        <v>0.0095</v>
      </c>
    </row>
    <row r="313" spans="1:20" ht="12.75">
      <c r="A313">
        <v>40853</v>
      </c>
      <c r="B313" t="s">
        <v>362</v>
      </c>
      <c r="C313">
        <v>-0.3585</v>
      </c>
      <c r="D313">
        <v>0.3173</v>
      </c>
      <c r="E313">
        <v>-0.1544</v>
      </c>
      <c r="F313">
        <v>-0.0621</v>
      </c>
      <c r="G313">
        <v>-0.0635</v>
      </c>
      <c r="H313">
        <v>-0.6475</v>
      </c>
      <c r="I313">
        <v>-0.2928</v>
      </c>
      <c r="J313">
        <v>0.1544</v>
      </c>
      <c r="K313">
        <v>-0.0967</v>
      </c>
      <c r="L313">
        <v>0</v>
      </c>
      <c r="M313">
        <v>-0.04</v>
      </c>
      <c r="N313">
        <v>-0.0032</v>
      </c>
      <c r="O313">
        <v>-0.0244</v>
      </c>
      <c r="P313">
        <v>-0.0174</v>
      </c>
      <c r="Q313">
        <v>0.0403</v>
      </c>
      <c r="R313">
        <v>0.0382</v>
      </c>
      <c r="S313">
        <v>-0.0038</v>
      </c>
      <c r="T313">
        <v>-0.2008</v>
      </c>
    </row>
    <row r="314" spans="1:20" ht="12.75">
      <c r="A314">
        <v>40857</v>
      </c>
      <c r="B314" t="s">
        <v>363</v>
      </c>
      <c r="C314">
        <v>-0.0127</v>
      </c>
      <c r="D314">
        <v>-0.0167</v>
      </c>
      <c r="E314">
        <v>-0.1107</v>
      </c>
      <c r="F314">
        <v>0.0341</v>
      </c>
      <c r="G314">
        <v>0.0057</v>
      </c>
      <c r="H314">
        <v>-0.163</v>
      </c>
      <c r="I314">
        <v>0.0096</v>
      </c>
      <c r="J314">
        <v>0.1107</v>
      </c>
      <c r="K314">
        <v>0.0202</v>
      </c>
      <c r="L314">
        <v>0</v>
      </c>
      <c r="M314">
        <v>0.1692</v>
      </c>
      <c r="N314">
        <v>-0.0037</v>
      </c>
      <c r="O314">
        <v>-0.0025</v>
      </c>
      <c r="P314">
        <v>0.144</v>
      </c>
      <c r="Q314">
        <v>-0.0693</v>
      </c>
      <c r="R314">
        <v>0.8057</v>
      </c>
      <c r="S314">
        <v>-0.0323</v>
      </c>
      <c r="T314">
        <v>0.0104</v>
      </c>
    </row>
    <row r="315" spans="1:20" ht="12.75">
      <c r="A315">
        <v>40859</v>
      </c>
      <c r="B315" t="s">
        <v>364</v>
      </c>
      <c r="C315">
        <v>-0.0427</v>
      </c>
      <c r="D315">
        <v>-0.0662</v>
      </c>
      <c r="E315">
        <v>-0.0323</v>
      </c>
      <c r="F315">
        <v>0.1515</v>
      </c>
      <c r="G315">
        <v>0.0287</v>
      </c>
      <c r="H315">
        <v>-0.0711</v>
      </c>
      <c r="I315">
        <v>0.0634</v>
      </c>
      <c r="J315">
        <v>0.0323</v>
      </c>
      <c r="K315">
        <v>0.0117</v>
      </c>
      <c r="L315">
        <v>0</v>
      </c>
      <c r="M315">
        <v>-0.0492</v>
      </c>
      <c r="N315">
        <v>-0.1503</v>
      </c>
      <c r="O315">
        <v>-0.1002</v>
      </c>
      <c r="P315">
        <v>-0.0021</v>
      </c>
      <c r="Q315">
        <v>0.0296</v>
      </c>
      <c r="R315">
        <v>0.0212</v>
      </c>
      <c r="S315">
        <v>0.0071</v>
      </c>
      <c r="T315">
        <v>0.0266</v>
      </c>
    </row>
    <row r="316" spans="1:20" ht="12.75">
      <c r="A316">
        <v>40863</v>
      </c>
      <c r="B316" t="s">
        <v>365</v>
      </c>
      <c r="C316">
        <v>-0.1358</v>
      </c>
      <c r="D316">
        <v>-0.2099</v>
      </c>
      <c r="E316">
        <v>-0.2834</v>
      </c>
      <c r="F316">
        <v>-0.1354</v>
      </c>
      <c r="G316">
        <v>-0.1838</v>
      </c>
      <c r="H316">
        <v>-0.202</v>
      </c>
      <c r="I316">
        <v>-0.6429</v>
      </c>
      <c r="J316">
        <v>0.2834</v>
      </c>
      <c r="K316">
        <v>-0.1175</v>
      </c>
      <c r="L316">
        <v>0</v>
      </c>
      <c r="M316">
        <v>-0.0615</v>
      </c>
      <c r="N316">
        <v>-0.0082</v>
      </c>
      <c r="O316">
        <v>-0.0366</v>
      </c>
      <c r="P316">
        <v>-0.0032</v>
      </c>
      <c r="Q316">
        <v>0.0458</v>
      </c>
      <c r="R316">
        <v>0.0505</v>
      </c>
      <c r="S316">
        <v>-0.1132</v>
      </c>
      <c r="T316">
        <v>0.1698</v>
      </c>
    </row>
    <row r="317" spans="1:20" ht="12.75">
      <c r="A317">
        <v>40866</v>
      </c>
      <c r="B317" t="s">
        <v>366</v>
      </c>
      <c r="C317">
        <v>-0.0283</v>
      </c>
      <c r="D317">
        <v>-0.0436</v>
      </c>
      <c r="E317">
        <v>0.0684</v>
      </c>
      <c r="F317">
        <v>0.0513</v>
      </c>
      <c r="G317">
        <v>0.0082</v>
      </c>
      <c r="H317">
        <v>-0.0511</v>
      </c>
      <c r="I317">
        <v>0.0429</v>
      </c>
      <c r="J317">
        <v>-0.0684</v>
      </c>
      <c r="K317">
        <v>-0.0106</v>
      </c>
      <c r="L317">
        <v>0</v>
      </c>
      <c r="M317">
        <v>-0.0429</v>
      </c>
      <c r="N317">
        <v>-0.1041</v>
      </c>
      <c r="O317">
        <v>-0.1472</v>
      </c>
      <c r="P317">
        <v>-0.0042</v>
      </c>
      <c r="Q317">
        <v>0.0262</v>
      </c>
      <c r="R317">
        <v>0.0192</v>
      </c>
      <c r="S317">
        <v>0.0067</v>
      </c>
      <c r="T317">
        <v>0.0158</v>
      </c>
    </row>
    <row r="318" spans="1:20" ht="12.75">
      <c r="A318">
        <v>40869</v>
      </c>
      <c r="B318" t="s">
        <v>367</v>
      </c>
      <c r="C318">
        <v>0.0709</v>
      </c>
      <c r="D318">
        <v>0.0829</v>
      </c>
      <c r="E318">
        <v>-0.1027</v>
      </c>
      <c r="F318">
        <v>-0.0229</v>
      </c>
      <c r="G318">
        <v>-0.0204</v>
      </c>
      <c r="H318">
        <v>-0.8752</v>
      </c>
      <c r="I318">
        <v>-0.0759</v>
      </c>
      <c r="J318">
        <v>0.1027</v>
      </c>
      <c r="K318">
        <v>-0.028</v>
      </c>
      <c r="L318">
        <v>0</v>
      </c>
      <c r="M318">
        <v>-0.0321</v>
      </c>
      <c r="N318">
        <v>0.0032</v>
      </c>
      <c r="O318">
        <v>-0.0207</v>
      </c>
      <c r="P318">
        <v>-0.0246</v>
      </c>
      <c r="Q318">
        <v>0.1151</v>
      </c>
      <c r="R318">
        <v>0.0364</v>
      </c>
      <c r="S318">
        <v>0.0034</v>
      </c>
      <c r="T318">
        <v>-0.0525</v>
      </c>
    </row>
    <row r="319" spans="1:20" ht="12.75">
      <c r="A319">
        <v>40871</v>
      </c>
      <c r="B319" t="s">
        <v>368</v>
      </c>
      <c r="C319">
        <v>-0.3562</v>
      </c>
      <c r="D319">
        <v>0.3737</v>
      </c>
      <c r="E319">
        <v>-0.1688</v>
      </c>
      <c r="F319">
        <v>-0.0722</v>
      </c>
      <c r="G319">
        <v>-0.0736</v>
      </c>
      <c r="H319">
        <v>-0.5946</v>
      </c>
      <c r="I319">
        <v>-0.3447</v>
      </c>
      <c r="J319">
        <v>0.1688</v>
      </c>
      <c r="K319">
        <v>-0.1129</v>
      </c>
      <c r="L319">
        <v>0</v>
      </c>
      <c r="M319">
        <v>-0.043</v>
      </c>
      <c r="N319">
        <v>-0.0044</v>
      </c>
      <c r="O319">
        <v>-0.0267</v>
      </c>
      <c r="P319">
        <v>-0.016</v>
      </c>
      <c r="Q319">
        <v>0.0458</v>
      </c>
      <c r="R319">
        <v>0.0392</v>
      </c>
      <c r="S319">
        <v>-0.0053</v>
      </c>
      <c r="T319">
        <v>-0.227</v>
      </c>
    </row>
    <row r="320" spans="1:20" ht="12.75">
      <c r="A320">
        <v>40872</v>
      </c>
      <c r="B320" t="s">
        <v>369</v>
      </c>
      <c r="C320">
        <v>-0.0468</v>
      </c>
      <c r="D320">
        <v>-0.0729</v>
      </c>
      <c r="E320">
        <v>-0.0662</v>
      </c>
      <c r="F320">
        <v>0.1923</v>
      </c>
      <c r="G320">
        <v>0.0384</v>
      </c>
      <c r="H320">
        <v>-0.0771</v>
      </c>
      <c r="I320">
        <v>0.0691</v>
      </c>
      <c r="J320">
        <v>0.0662</v>
      </c>
      <c r="K320">
        <v>0.0239</v>
      </c>
      <c r="L320">
        <v>0</v>
      </c>
      <c r="M320">
        <v>-0.052</v>
      </c>
      <c r="N320">
        <v>-0.1351</v>
      </c>
      <c r="O320">
        <v>-0.091</v>
      </c>
      <c r="P320">
        <v>-0.0014</v>
      </c>
      <c r="Q320">
        <v>0.0308</v>
      </c>
      <c r="R320">
        <v>0.022</v>
      </c>
      <c r="S320">
        <v>0.0072</v>
      </c>
      <c r="T320">
        <v>0.0307</v>
      </c>
    </row>
    <row r="321" spans="1:20" ht="12.75">
      <c r="A321">
        <v>40873</v>
      </c>
      <c r="B321" t="s">
        <v>370</v>
      </c>
      <c r="C321">
        <v>-0.1003</v>
      </c>
      <c r="D321">
        <v>-0.1564</v>
      </c>
      <c r="E321">
        <v>-0.2874</v>
      </c>
      <c r="F321">
        <v>-0.1405</v>
      </c>
      <c r="G321">
        <v>-0.2251</v>
      </c>
      <c r="H321">
        <v>-0.1529</v>
      </c>
      <c r="I321">
        <v>0.075</v>
      </c>
      <c r="J321">
        <v>0.2874</v>
      </c>
      <c r="K321">
        <v>0.0928</v>
      </c>
      <c r="L321">
        <v>0</v>
      </c>
      <c r="M321">
        <v>-0.0515</v>
      </c>
      <c r="N321">
        <v>-0.0093</v>
      </c>
      <c r="O321">
        <v>-0.0375</v>
      </c>
      <c r="P321">
        <v>-0.0001</v>
      </c>
      <c r="Q321">
        <v>0.0433</v>
      </c>
      <c r="R321">
        <v>0.0716</v>
      </c>
      <c r="S321">
        <v>-0.7593</v>
      </c>
      <c r="T321">
        <v>0.0953</v>
      </c>
    </row>
    <row r="322" spans="1:20" ht="12.75">
      <c r="A322">
        <v>40875</v>
      </c>
      <c r="B322" t="s">
        <v>371</v>
      </c>
      <c r="C322">
        <v>-0.1008</v>
      </c>
      <c r="D322">
        <v>-0.1572</v>
      </c>
      <c r="E322">
        <v>-0.2873</v>
      </c>
      <c r="F322">
        <v>-0.1427</v>
      </c>
      <c r="G322">
        <v>-0.2253</v>
      </c>
      <c r="H322">
        <v>-0.1535</v>
      </c>
      <c r="I322">
        <v>0.0773</v>
      </c>
      <c r="J322">
        <v>0.2873</v>
      </c>
      <c r="K322">
        <v>0.0838</v>
      </c>
      <c r="L322">
        <v>0</v>
      </c>
      <c r="M322">
        <v>-0.0523</v>
      </c>
      <c r="N322">
        <v>-0.0094</v>
      </c>
      <c r="O322">
        <v>-0.0375</v>
      </c>
      <c r="P322">
        <v>-0.0003</v>
      </c>
      <c r="Q322">
        <v>0.0434</v>
      </c>
      <c r="R322">
        <v>0.07</v>
      </c>
      <c r="S322">
        <v>-0.7618</v>
      </c>
      <c r="T322">
        <v>0.0948</v>
      </c>
    </row>
    <row r="323" spans="1:20" ht="12.75">
      <c r="A323">
        <v>40877</v>
      </c>
      <c r="B323" t="s">
        <v>372</v>
      </c>
      <c r="C323">
        <v>-0.135</v>
      </c>
      <c r="D323">
        <v>-0.2086</v>
      </c>
      <c r="E323">
        <v>-0.2833</v>
      </c>
      <c r="F323">
        <v>-0.1361</v>
      </c>
      <c r="G323">
        <v>-0.1841</v>
      </c>
      <c r="H323">
        <v>-0.2008</v>
      </c>
      <c r="I323">
        <v>-0.6287</v>
      </c>
      <c r="J323">
        <v>0.2833</v>
      </c>
      <c r="K323">
        <v>-0.1109</v>
      </c>
      <c r="L323">
        <v>0</v>
      </c>
      <c r="M323">
        <v>-0.061</v>
      </c>
      <c r="N323">
        <v>-0.0082</v>
      </c>
      <c r="O323">
        <v>-0.0366</v>
      </c>
      <c r="P323">
        <v>-0.0031</v>
      </c>
      <c r="Q323">
        <v>0.0457</v>
      </c>
      <c r="R323">
        <v>0.0514</v>
      </c>
      <c r="S323">
        <v>-0.127</v>
      </c>
      <c r="T323">
        <v>0.1658</v>
      </c>
    </row>
    <row r="324" spans="1:20" ht="12.75">
      <c r="A324">
        <v>40879</v>
      </c>
      <c r="B324" t="s">
        <v>373</v>
      </c>
      <c r="C324">
        <v>-0.0076</v>
      </c>
      <c r="D324">
        <v>-0.0085</v>
      </c>
      <c r="E324">
        <v>-0.0987</v>
      </c>
      <c r="F324">
        <v>0.027</v>
      </c>
      <c r="G324">
        <v>0.0035</v>
      </c>
      <c r="H324">
        <v>-0.2086</v>
      </c>
      <c r="I324">
        <v>0.0032</v>
      </c>
      <c r="J324">
        <v>0.0987</v>
      </c>
      <c r="K324">
        <v>0.0147</v>
      </c>
      <c r="L324">
        <v>0</v>
      </c>
      <c r="M324">
        <v>0.1383</v>
      </c>
      <c r="N324">
        <v>-0.0035</v>
      </c>
      <c r="O324">
        <v>-0.0007</v>
      </c>
      <c r="P324">
        <v>0.197</v>
      </c>
      <c r="Q324">
        <v>-0.0996</v>
      </c>
      <c r="R324">
        <v>0.7602</v>
      </c>
      <c r="S324">
        <v>-0.0262</v>
      </c>
      <c r="T324">
        <v>0.0051</v>
      </c>
    </row>
    <row r="325" spans="1:20" ht="12.75">
      <c r="A325">
        <v>40883</v>
      </c>
      <c r="B325" t="s">
        <v>374</v>
      </c>
      <c r="C325">
        <v>-0.1291</v>
      </c>
      <c r="D325">
        <v>-0.1997</v>
      </c>
      <c r="E325">
        <v>-0.2844</v>
      </c>
      <c r="F325">
        <v>-0.135</v>
      </c>
      <c r="G325">
        <v>-0.192</v>
      </c>
      <c r="H325">
        <v>-0.1928</v>
      </c>
      <c r="I325">
        <v>-0.5325</v>
      </c>
      <c r="J325">
        <v>0.2844</v>
      </c>
      <c r="K325">
        <v>-0.068</v>
      </c>
      <c r="L325">
        <v>0</v>
      </c>
      <c r="M325">
        <v>-0.0584</v>
      </c>
      <c r="N325">
        <v>-0.0081</v>
      </c>
      <c r="O325">
        <v>-0.0366</v>
      </c>
      <c r="P325">
        <v>-0.0024</v>
      </c>
      <c r="Q325">
        <v>0.0451</v>
      </c>
      <c r="R325">
        <v>0.0571</v>
      </c>
      <c r="S325">
        <v>-0.2141</v>
      </c>
      <c r="T325">
        <v>0.1638</v>
      </c>
    </row>
    <row r="326" spans="1:20" ht="12.75">
      <c r="A326">
        <v>40885</v>
      </c>
      <c r="B326" t="s">
        <v>375</v>
      </c>
      <c r="C326">
        <v>-0.0497</v>
      </c>
      <c r="D326">
        <v>-0.0775</v>
      </c>
      <c r="E326">
        <v>-0.089</v>
      </c>
      <c r="F326">
        <v>0.2219</v>
      </c>
      <c r="G326">
        <v>0.0453</v>
      </c>
      <c r="H326">
        <v>-0.0814</v>
      </c>
      <c r="I326">
        <v>0.0731</v>
      </c>
      <c r="J326">
        <v>0.089</v>
      </c>
      <c r="K326">
        <v>0.0327</v>
      </c>
      <c r="L326">
        <v>0</v>
      </c>
      <c r="M326">
        <v>-0.0542</v>
      </c>
      <c r="N326">
        <v>-0.1228</v>
      </c>
      <c r="O326">
        <v>-0.0858</v>
      </c>
      <c r="P326">
        <v>-0.001</v>
      </c>
      <c r="Q326">
        <v>0.0317</v>
      </c>
      <c r="R326">
        <v>0.0227</v>
      </c>
      <c r="S326">
        <v>0.0075</v>
      </c>
      <c r="T326">
        <v>0.0336</v>
      </c>
    </row>
    <row r="327" spans="1:20" ht="12.75">
      <c r="A327">
        <v>40887</v>
      </c>
      <c r="B327" t="s">
        <v>376</v>
      </c>
      <c r="C327">
        <v>-0.044</v>
      </c>
      <c r="D327">
        <v>-0.0684</v>
      </c>
      <c r="E327">
        <v>-0.0498</v>
      </c>
      <c r="F327">
        <v>0.1656</v>
      </c>
      <c r="G327">
        <v>0.0333</v>
      </c>
      <c r="H327">
        <v>-0.0731</v>
      </c>
      <c r="I327">
        <v>0.065</v>
      </c>
      <c r="J327">
        <v>0.0498</v>
      </c>
      <c r="K327">
        <v>0.0185</v>
      </c>
      <c r="L327">
        <v>0</v>
      </c>
      <c r="M327">
        <v>-0.0494</v>
      </c>
      <c r="N327">
        <v>-0.1352</v>
      </c>
      <c r="O327">
        <v>-0.0942</v>
      </c>
      <c r="P327">
        <v>-0.0015</v>
      </c>
      <c r="Q327">
        <v>0.0301</v>
      </c>
      <c r="R327">
        <v>0.0209</v>
      </c>
      <c r="S327">
        <v>0.006</v>
      </c>
      <c r="T327">
        <v>0.0286</v>
      </c>
    </row>
    <row r="328" spans="1:20" ht="12.75">
      <c r="A328">
        <v>40897</v>
      </c>
      <c r="B328" t="s">
        <v>377</v>
      </c>
      <c r="C328">
        <v>-0.2184</v>
      </c>
      <c r="D328">
        <v>-0.3419</v>
      </c>
      <c r="E328">
        <v>-0.2305</v>
      </c>
      <c r="F328">
        <v>-0.1312</v>
      </c>
      <c r="G328">
        <v>-0.109</v>
      </c>
      <c r="H328">
        <v>-0.3264</v>
      </c>
      <c r="I328">
        <v>-0.5943</v>
      </c>
      <c r="J328">
        <v>0.2305</v>
      </c>
      <c r="K328">
        <v>-0.1906</v>
      </c>
      <c r="L328">
        <v>0</v>
      </c>
      <c r="M328">
        <v>-0.0557</v>
      </c>
      <c r="N328">
        <v>-0.0149</v>
      </c>
      <c r="O328">
        <v>-0.0363</v>
      </c>
      <c r="P328">
        <v>-0.0079</v>
      </c>
      <c r="Q328">
        <v>0.0479</v>
      </c>
      <c r="R328">
        <v>0.0413</v>
      </c>
      <c r="S328">
        <v>-0.0055</v>
      </c>
      <c r="T328">
        <v>-0.1988</v>
      </c>
    </row>
    <row r="329" spans="1:20" ht="12.75">
      <c r="A329">
        <v>40899</v>
      </c>
      <c r="B329" t="s">
        <v>378</v>
      </c>
      <c r="C329">
        <v>-0.219</v>
      </c>
      <c r="D329">
        <v>-0.3428</v>
      </c>
      <c r="E329">
        <v>-0.23</v>
      </c>
      <c r="F329">
        <v>-0.1334</v>
      </c>
      <c r="G329">
        <v>-0.1063</v>
      </c>
      <c r="H329">
        <v>-0.3273</v>
      </c>
      <c r="I329">
        <v>-0.6008</v>
      </c>
      <c r="J329">
        <v>0.23</v>
      </c>
      <c r="K329">
        <v>-0.1847</v>
      </c>
      <c r="L329">
        <v>0</v>
      </c>
      <c r="M329">
        <v>-0.0557</v>
      </c>
      <c r="N329">
        <v>-0.015</v>
      </c>
      <c r="O329">
        <v>-0.0363</v>
      </c>
      <c r="P329">
        <v>-0.0079</v>
      </c>
      <c r="Q329">
        <v>0.0478</v>
      </c>
      <c r="R329">
        <v>0.0412</v>
      </c>
      <c r="S329">
        <v>-0.0059</v>
      </c>
      <c r="T329">
        <v>-0.2064</v>
      </c>
    </row>
    <row r="330" spans="1:20" ht="12.75">
      <c r="A330">
        <v>40903</v>
      </c>
      <c r="B330" t="s">
        <v>379</v>
      </c>
      <c r="C330">
        <v>-0.0788</v>
      </c>
      <c r="D330">
        <v>-0.1236</v>
      </c>
      <c r="E330">
        <v>-0.2773</v>
      </c>
      <c r="F330">
        <v>0.4301</v>
      </c>
      <c r="G330">
        <v>0.061</v>
      </c>
      <c r="H330">
        <v>-0.1258</v>
      </c>
      <c r="I330">
        <v>0.0974</v>
      </c>
      <c r="J330">
        <v>0.2773</v>
      </c>
      <c r="K330">
        <v>0.1166</v>
      </c>
      <c r="L330">
        <v>0</v>
      </c>
      <c r="M330">
        <v>-0.0373</v>
      </c>
      <c r="N330">
        <v>-0.0134</v>
      </c>
      <c r="O330">
        <v>-0.041</v>
      </c>
      <c r="P330">
        <v>0.0041</v>
      </c>
      <c r="Q330">
        <v>0.0378</v>
      </c>
      <c r="R330">
        <v>0.0905</v>
      </c>
      <c r="S330">
        <v>-0.0867</v>
      </c>
      <c r="T330">
        <v>0.0664</v>
      </c>
    </row>
    <row r="331" spans="1:20" ht="12.75">
      <c r="A331">
        <v>40905</v>
      </c>
      <c r="B331" t="s">
        <v>380</v>
      </c>
      <c r="C331">
        <v>-0.0788</v>
      </c>
      <c r="D331">
        <v>-0.1236</v>
      </c>
      <c r="E331">
        <v>-0.2773</v>
      </c>
      <c r="F331">
        <v>0.4301</v>
      </c>
      <c r="G331">
        <v>0.061</v>
      </c>
      <c r="H331">
        <v>-0.1258</v>
      </c>
      <c r="I331">
        <v>0.0974</v>
      </c>
      <c r="J331">
        <v>0.2773</v>
      </c>
      <c r="K331">
        <v>0.1166</v>
      </c>
      <c r="L331">
        <v>0</v>
      </c>
      <c r="M331">
        <v>-0.0373</v>
      </c>
      <c r="N331">
        <v>-0.0134</v>
      </c>
      <c r="O331">
        <v>-0.041</v>
      </c>
      <c r="P331">
        <v>0.0041</v>
      </c>
      <c r="Q331">
        <v>0.0378</v>
      </c>
      <c r="R331">
        <v>0.0905</v>
      </c>
      <c r="S331">
        <v>-0.0867</v>
      </c>
      <c r="T331">
        <v>0.0664</v>
      </c>
    </row>
    <row r="332" spans="1:20" ht="12.75">
      <c r="A332">
        <v>40911</v>
      </c>
      <c r="B332" t="s">
        <v>381</v>
      </c>
      <c r="C332">
        <v>-0.0598</v>
      </c>
      <c r="D332">
        <v>-0.0945</v>
      </c>
      <c r="E332">
        <v>-0.2812</v>
      </c>
      <c r="F332">
        <v>0.3185</v>
      </c>
      <c r="G332">
        <v>0.0934</v>
      </c>
      <c r="H332">
        <v>-0.0967</v>
      </c>
      <c r="I332">
        <v>0.0872</v>
      </c>
      <c r="J332">
        <v>0.2812</v>
      </c>
      <c r="K332">
        <v>0.0884</v>
      </c>
      <c r="L332">
        <v>0</v>
      </c>
      <c r="M332">
        <v>-0.1111</v>
      </c>
      <c r="N332">
        <v>-0.027</v>
      </c>
      <c r="O332">
        <v>-0.0473</v>
      </c>
      <c r="P332">
        <v>0.0027</v>
      </c>
      <c r="Q332">
        <v>0.0375</v>
      </c>
      <c r="R332">
        <v>0.0168</v>
      </c>
      <c r="S332">
        <v>0.0126</v>
      </c>
      <c r="T332">
        <v>0.0528</v>
      </c>
    </row>
    <row r="333" spans="1:20" ht="12.75">
      <c r="A333">
        <v>40919</v>
      </c>
      <c r="B333" t="s">
        <v>382</v>
      </c>
      <c r="C333">
        <v>-0.0398</v>
      </c>
      <c r="D333">
        <v>-0.0617</v>
      </c>
      <c r="E333">
        <v>-0.0124</v>
      </c>
      <c r="F333">
        <v>0.124</v>
      </c>
      <c r="G333">
        <v>0.0229</v>
      </c>
      <c r="H333">
        <v>-0.067</v>
      </c>
      <c r="I333">
        <v>0.0593</v>
      </c>
      <c r="J333">
        <v>0.0124</v>
      </c>
      <c r="K333">
        <v>0.0047</v>
      </c>
      <c r="L333">
        <v>0</v>
      </c>
      <c r="M333">
        <v>-0.047</v>
      </c>
      <c r="N333">
        <v>-0.1557</v>
      </c>
      <c r="O333">
        <v>-0.1049</v>
      </c>
      <c r="P333">
        <v>-0.0023</v>
      </c>
      <c r="Q333">
        <v>0.0288</v>
      </c>
      <c r="R333">
        <v>0.0204</v>
      </c>
      <c r="S333">
        <v>0.0064</v>
      </c>
      <c r="T333">
        <v>0.0241</v>
      </c>
    </row>
    <row r="334" spans="1:20" ht="12.75">
      <c r="A334">
        <v>40921</v>
      </c>
      <c r="B334" t="s">
        <v>383</v>
      </c>
      <c r="C334">
        <v>-0.1505</v>
      </c>
      <c r="D334">
        <v>-0.2327</v>
      </c>
      <c r="E334">
        <v>-0.273</v>
      </c>
      <c r="F334">
        <v>-0.1373</v>
      </c>
      <c r="G334">
        <v>-0.1676</v>
      </c>
      <c r="H334">
        <v>-0.2232</v>
      </c>
      <c r="I334">
        <v>-0.6924</v>
      </c>
      <c r="J334">
        <v>0.273</v>
      </c>
      <c r="K334">
        <v>-0.1655</v>
      </c>
      <c r="L334">
        <v>0</v>
      </c>
      <c r="M334">
        <v>-0.0608</v>
      </c>
      <c r="N334">
        <v>-0.0096</v>
      </c>
      <c r="O334">
        <v>-0.0366</v>
      </c>
      <c r="P334">
        <v>-0.0042</v>
      </c>
      <c r="Q334">
        <v>0.0464</v>
      </c>
      <c r="R334">
        <v>0.0474</v>
      </c>
      <c r="S334">
        <v>-0.0795</v>
      </c>
      <c r="T334">
        <v>0.0255</v>
      </c>
    </row>
    <row r="335" spans="1:20" ht="12.75">
      <c r="A335">
        <v>40925</v>
      </c>
      <c r="B335" t="s">
        <v>384</v>
      </c>
      <c r="C335">
        <v>-0.1527</v>
      </c>
      <c r="D335">
        <v>-0.2359</v>
      </c>
      <c r="E335">
        <v>-0.2716</v>
      </c>
      <c r="F335">
        <v>-0.1369</v>
      </c>
      <c r="G335">
        <v>-0.1658</v>
      </c>
      <c r="H335">
        <v>-0.2263</v>
      </c>
      <c r="I335">
        <v>-0.6928</v>
      </c>
      <c r="J335">
        <v>0.2716</v>
      </c>
      <c r="K335">
        <v>-0.1705</v>
      </c>
      <c r="L335">
        <v>0</v>
      </c>
      <c r="M335">
        <v>-0.0607</v>
      </c>
      <c r="N335">
        <v>-0.0098</v>
      </c>
      <c r="O335">
        <v>-0.0366</v>
      </c>
      <c r="P335">
        <v>-0.0043</v>
      </c>
      <c r="Q335">
        <v>0.0465</v>
      </c>
      <c r="R335">
        <v>0.0471</v>
      </c>
      <c r="S335">
        <v>-0.0757</v>
      </c>
      <c r="T335">
        <v>0.0094</v>
      </c>
    </row>
    <row r="336" spans="1:20" ht="12.75">
      <c r="A336">
        <v>40927</v>
      </c>
      <c r="B336" t="s">
        <v>385</v>
      </c>
      <c r="C336">
        <v>-0.0163</v>
      </c>
      <c r="D336">
        <v>-0.0227</v>
      </c>
      <c r="E336">
        <v>-0.122</v>
      </c>
      <c r="F336">
        <v>0.0393</v>
      </c>
      <c r="G336">
        <v>0.007</v>
      </c>
      <c r="H336">
        <v>-0.1392</v>
      </c>
      <c r="I336">
        <v>0.0141</v>
      </c>
      <c r="J336">
        <v>0.122</v>
      </c>
      <c r="K336">
        <v>0.0247</v>
      </c>
      <c r="L336">
        <v>0</v>
      </c>
      <c r="M336">
        <v>0.1942</v>
      </c>
      <c r="N336">
        <v>-0.0037</v>
      </c>
      <c r="O336">
        <v>-0.0044</v>
      </c>
      <c r="P336">
        <v>0.1147</v>
      </c>
      <c r="Q336">
        <v>-0.0517</v>
      </c>
      <c r="R336">
        <v>0.8271</v>
      </c>
      <c r="S336">
        <v>-0.0383</v>
      </c>
      <c r="T336">
        <v>0.0142</v>
      </c>
    </row>
    <row r="337" spans="1:20" ht="12.75">
      <c r="A337">
        <v>40929</v>
      </c>
      <c r="B337" t="s">
        <v>386</v>
      </c>
      <c r="C337">
        <v>-0.0161</v>
      </c>
      <c r="D337">
        <v>-0.0223</v>
      </c>
      <c r="E337">
        <v>-0.1211</v>
      </c>
      <c r="F337">
        <v>0.039</v>
      </c>
      <c r="G337">
        <v>0.0069</v>
      </c>
      <c r="H337">
        <v>-0.1405</v>
      </c>
      <c r="I337">
        <v>0.0138</v>
      </c>
      <c r="J337">
        <v>0.1211</v>
      </c>
      <c r="K337">
        <v>0.0243</v>
      </c>
      <c r="L337">
        <v>0</v>
      </c>
      <c r="M337">
        <v>0.1923</v>
      </c>
      <c r="N337">
        <v>-0.0037</v>
      </c>
      <c r="O337">
        <v>-0.0043</v>
      </c>
      <c r="P337">
        <v>0.1164</v>
      </c>
      <c r="Q337">
        <v>-0.0528</v>
      </c>
      <c r="R337">
        <v>0.8261</v>
      </c>
      <c r="S337">
        <v>-0.0378</v>
      </c>
      <c r="T337">
        <v>0.0139</v>
      </c>
    </row>
    <row r="338" spans="1:20" ht="12.75">
      <c r="A338">
        <v>40931</v>
      </c>
      <c r="B338" t="s">
        <v>387</v>
      </c>
      <c r="C338">
        <v>-0.0151</v>
      </c>
      <c r="D338">
        <v>-0.0206</v>
      </c>
      <c r="E338">
        <v>-0.1179</v>
      </c>
      <c r="F338">
        <v>0.0375</v>
      </c>
      <c r="G338">
        <v>0.0065</v>
      </c>
      <c r="H338">
        <v>-0.1473</v>
      </c>
      <c r="I338">
        <v>0.0125</v>
      </c>
      <c r="J338">
        <v>0.1179</v>
      </c>
      <c r="K338">
        <v>0.0231</v>
      </c>
      <c r="L338">
        <v>0</v>
      </c>
      <c r="M338">
        <v>0.1854</v>
      </c>
      <c r="N338">
        <v>-0.0037</v>
      </c>
      <c r="O338">
        <v>-0.0037</v>
      </c>
      <c r="P338">
        <v>0.1247</v>
      </c>
      <c r="Q338">
        <v>-0.0577</v>
      </c>
      <c r="R338">
        <v>0.82</v>
      </c>
      <c r="S338">
        <v>-0.0361</v>
      </c>
      <c r="T338">
        <v>0.0129</v>
      </c>
    </row>
    <row r="339" spans="1:20" ht="12.75">
      <c r="A339">
        <v>40933</v>
      </c>
      <c r="B339" t="s">
        <v>388</v>
      </c>
      <c r="C339">
        <v>-0.0151</v>
      </c>
      <c r="D339">
        <v>-0.0206</v>
      </c>
      <c r="E339">
        <v>-0.1179</v>
      </c>
      <c r="F339">
        <v>0.0375</v>
      </c>
      <c r="G339">
        <v>0.0065</v>
      </c>
      <c r="H339">
        <v>-0.1473</v>
      </c>
      <c r="I339">
        <v>0.0125</v>
      </c>
      <c r="J339">
        <v>0.1179</v>
      </c>
      <c r="K339">
        <v>0.0231</v>
      </c>
      <c r="L339">
        <v>0</v>
      </c>
      <c r="M339">
        <v>0.1854</v>
      </c>
      <c r="N339">
        <v>-0.0037</v>
      </c>
      <c r="O339">
        <v>-0.0037</v>
      </c>
      <c r="P339">
        <v>0.1247</v>
      </c>
      <c r="Q339">
        <v>-0.0577</v>
      </c>
      <c r="R339">
        <v>0.82</v>
      </c>
      <c r="S339">
        <v>-0.0361</v>
      </c>
      <c r="T339">
        <v>0.0129</v>
      </c>
    </row>
    <row r="340" spans="1:20" ht="12.75">
      <c r="A340">
        <v>40938</v>
      </c>
      <c r="B340" t="s">
        <v>389</v>
      </c>
      <c r="C340">
        <v>-0.1394</v>
      </c>
      <c r="D340">
        <v>-0.2154</v>
      </c>
      <c r="E340">
        <v>-0.2812</v>
      </c>
      <c r="F340">
        <v>-0.1407</v>
      </c>
      <c r="G340">
        <v>-0.1741</v>
      </c>
      <c r="H340">
        <v>-0.207</v>
      </c>
      <c r="I340">
        <v>-0.6925</v>
      </c>
      <c r="J340">
        <v>0.2812</v>
      </c>
      <c r="K340">
        <v>-0.1387</v>
      </c>
      <c r="L340">
        <v>0</v>
      </c>
      <c r="M340">
        <v>-0.0624</v>
      </c>
      <c r="N340">
        <v>-0.0086</v>
      </c>
      <c r="O340">
        <v>-0.0367</v>
      </c>
      <c r="P340">
        <v>-0.0036</v>
      </c>
      <c r="Q340">
        <v>0.046</v>
      </c>
      <c r="R340">
        <v>0.0478</v>
      </c>
      <c r="S340">
        <v>-0.0764</v>
      </c>
      <c r="T340">
        <v>0.141</v>
      </c>
    </row>
    <row r="341" spans="1:20" ht="12.75">
      <c r="A341">
        <v>40943</v>
      </c>
      <c r="B341" t="s">
        <v>390</v>
      </c>
      <c r="C341">
        <v>-0.3625</v>
      </c>
      <c r="D341">
        <v>0.3196</v>
      </c>
      <c r="E341">
        <v>-0.155</v>
      </c>
      <c r="F341">
        <v>-0.0625</v>
      </c>
      <c r="G341">
        <v>-0.0639</v>
      </c>
      <c r="H341">
        <v>-0.6456</v>
      </c>
      <c r="I341">
        <v>-0.2949</v>
      </c>
      <c r="J341">
        <v>0.155</v>
      </c>
      <c r="K341">
        <v>-0.0973</v>
      </c>
      <c r="L341">
        <v>0</v>
      </c>
      <c r="M341">
        <v>-0.0401</v>
      </c>
      <c r="N341">
        <v>-0.0032</v>
      </c>
      <c r="O341">
        <v>-0.0245</v>
      </c>
      <c r="P341">
        <v>-0.0173</v>
      </c>
      <c r="Q341">
        <v>0.0414</v>
      </c>
      <c r="R341">
        <v>0.0382</v>
      </c>
      <c r="S341">
        <v>-0.0039</v>
      </c>
      <c r="T341">
        <v>-0.2023</v>
      </c>
    </row>
    <row r="342" spans="1:20" ht="12.75">
      <c r="A342">
        <v>40947</v>
      </c>
      <c r="B342" t="s">
        <v>391</v>
      </c>
      <c r="C342">
        <v>-0.4112</v>
      </c>
      <c r="D342">
        <v>0.3393</v>
      </c>
      <c r="E342">
        <v>-0.1607</v>
      </c>
      <c r="F342">
        <v>-0.066</v>
      </c>
      <c r="G342">
        <v>-0.0677</v>
      </c>
      <c r="H342">
        <v>-0.6277</v>
      </c>
      <c r="I342">
        <v>-0.3132</v>
      </c>
      <c r="J342">
        <v>0.1607</v>
      </c>
      <c r="K342">
        <v>-0.1032</v>
      </c>
      <c r="L342">
        <v>0</v>
      </c>
      <c r="M342">
        <v>-0.0415</v>
      </c>
      <c r="N342">
        <v>-0.0035</v>
      </c>
      <c r="O342">
        <v>-0.0255</v>
      </c>
      <c r="P342">
        <v>-0.0169</v>
      </c>
      <c r="Q342">
        <v>0.0514</v>
      </c>
      <c r="R342">
        <v>0.0386</v>
      </c>
      <c r="S342">
        <v>-0.0044</v>
      </c>
      <c r="T342">
        <v>-0.2161</v>
      </c>
    </row>
    <row r="343" spans="1:20" ht="12.75">
      <c r="A343">
        <v>40949</v>
      </c>
      <c r="B343" t="s">
        <v>392</v>
      </c>
      <c r="C343">
        <v>-0.4312</v>
      </c>
      <c r="D343">
        <v>0.3453</v>
      </c>
      <c r="E343">
        <v>-0.1625</v>
      </c>
      <c r="F343">
        <v>-0.067</v>
      </c>
      <c r="G343">
        <v>-0.0689</v>
      </c>
      <c r="H343">
        <v>-0.6223</v>
      </c>
      <c r="I343">
        <v>-0.3187</v>
      </c>
      <c r="J343">
        <v>0.1625</v>
      </c>
      <c r="K343">
        <v>-0.105</v>
      </c>
      <c r="L343">
        <v>0</v>
      </c>
      <c r="M343">
        <v>-0.0419</v>
      </c>
      <c r="N343">
        <v>-0.0035</v>
      </c>
      <c r="O343">
        <v>-0.0259</v>
      </c>
      <c r="P343">
        <v>-0.0167</v>
      </c>
      <c r="Q343">
        <v>0.0553</v>
      </c>
      <c r="R343">
        <v>0.0388</v>
      </c>
      <c r="S343">
        <v>-0.0045</v>
      </c>
      <c r="T343">
        <v>-0.2208</v>
      </c>
    </row>
    <row r="344" spans="1:20" ht="12.75">
      <c r="A344">
        <v>40955</v>
      </c>
      <c r="B344" t="s">
        <v>393</v>
      </c>
      <c r="C344">
        <v>-0.0228</v>
      </c>
      <c r="D344">
        <v>-0.0323</v>
      </c>
      <c r="E344">
        <v>0.0315</v>
      </c>
      <c r="F344">
        <v>0.0495</v>
      </c>
      <c r="G344">
        <v>0.0068</v>
      </c>
      <c r="H344">
        <v>-0.0455</v>
      </c>
      <c r="I344">
        <v>0.0309</v>
      </c>
      <c r="J344">
        <v>-0.0315</v>
      </c>
      <c r="K344">
        <v>-0.0037</v>
      </c>
      <c r="L344">
        <v>0</v>
      </c>
      <c r="M344">
        <v>-0.0246</v>
      </c>
      <c r="N344">
        <v>-0.067</v>
      </c>
      <c r="O344">
        <v>-0.1419</v>
      </c>
      <c r="P344">
        <v>-0.0026</v>
      </c>
      <c r="Q344">
        <v>0.0133</v>
      </c>
      <c r="R344">
        <v>0.0158</v>
      </c>
      <c r="S344">
        <v>-0.0002</v>
      </c>
      <c r="T344">
        <v>0.0117</v>
      </c>
    </row>
    <row r="345" spans="1:20" ht="12.75">
      <c r="A345">
        <v>40959</v>
      </c>
      <c r="B345" t="s">
        <v>394</v>
      </c>
      <c r="C345">
        <v>-0.0398</v>
      </c>
      <c r="D345">
        <v>-0.0617</v>
      </c>
      <c r="E345">
        <v>-0.0124</v>
      </c>
      <c r="F345">
        <v>0.124</v>
      </c>
      <c r="G345">
        <v>0.0229</v>
      </c>
      <c r="H345">
        <v>-0.067</v>
      </c>
      <c r="I345">
        <v>0.0593</v>
      </c>
      <c r="J345">
        <v>0.0124</v>
      </c>
      <c r="K345">
        <v>0.0047</v>
      </c>
      <c r="L345">
        <v>0</v>
      </c>
      <c r="M345">
        <v>-0.047</v>
      </c>
      <c r="N345">
        <v>-0.1557</v>
      </c>
      <c r="O345">
        <v>-0.1049</v>
      </c>
      <c r="P345">
        <v>-0.0023</v>
      </c>
      <c r="Q345">
        <v>0.0288</v>
      </c>
      <c r="R345">
        <v>0.0204</v>
      </c>
      <c r="S345">
        <v>0.0064</v>
      </c>
      <c r="T345">
        <v>0.0241</v>
      </c>
    </row>
    <row r="346" spans="1:20" ht="12.75">
      <c r="A346">
        <v>40963</v>
      </c>
      <c r="B346" t="s">
        <v>395</v>
      </c>
      <c r="C346">
        <v>0.0336</v>
      </c>
      <c r="D346">
        <v>0.0604</v>
      </c>
      <c r="E346">
        <v>-0.0834</v>
      </c>
      <c r="F346">
        <v>-0.0154</v>
      </c>
      <c r="G346">
        <v>-0.0152</v>
      </c>
      <c r="H346">
        <v>-0.8634</v>
      </c>
      <c r="I346">
        <v>-0.0555</v>
      </c>
      <c r="J346">
        <v>0.0834</v>
      </c>
      <c r="K346">
        <v>-0.0203</v>
      </c>
      <c r="L346">
        <v>0</v>
      </c>
      <c r="M346">
        <v>-0.0186</v>
      </c>
      <c r="N346">
        <v>0.0016</v>
      </c>
      <c r="O346">
        <v>-0.0105</v>
      </c>
      <c r="P346">
        <v>-0.04</v>
      </c>
      <c r="Q346">
        <v>-0.4086</v>
      </c>
      <c r="R346">
        <v>0.0586</v>
      </c>
      <c r="S346">
        <v>0.0011</v>
      </c>
      <c r="T346">
        <v>-0.0382</v>
      </c>
    </row>
    <row r="347" spans="1:20" ht="12.75">
      <c r="A347">
        <v>40965</v>
      </c>
      <c r="B347" t="s">
        <v>396</v>
      </c>
      <c r="C347">
        <v>-0.0161</v>
      </c>
      <c r="D347">
        <v>-0.0224</v>
      </c>
      <c r="E347">
        <v>-0.1213</v>
      </c>
      <c r="F347">
        <v>0.0391</v>
      </c>
      <c r="G347">
        <v>0.0069</v>
      </c>
      <c r="H347">
        <v>-0.1403</v>
      </c>
      <c r="I347">
        <v>0.0138</v>
      </c>
      <c r="J347">
        <v>0.1213</v>
      </c>
      <c r="K347">
        <v>0.0244</v>
      </c>
      <c r="L347">
        <v>0</v>
      </c>
      <c r="M347">
        <v>0.1927</v>
      </c>
      <c r="N347">
        <v>-0.0037</v>
      </c>
      <c r="O347">
        <v>-0.0043</v>
      </c>
      <c r="P347">
        <v>0.116</v>
      </c>
      <c r="Q347">
        <v>-0.0526</v>
      </c>
      <c r="R347">
        <v>0.8263</v>
      </c>
      <c r="S347">
        <v>-0.0379</v>
      </c>
      <c r="T347">
        <v>0.014</v>
      </c>
    </row>
    <row r="348" spans="1:20" ht="12.75">
      <c r="A348">
        <v>40968</v>
      </c>
      <c r="B348" t="s">
        <v>397</v>
      </c>
      <c r="C348">
        <v>-0.044</v>
      </c>
      <c r="D348">
        <v>-0.0684</v>
      </c>
      <c r="E348">
        <v>-0.0498</v>
      </c>
      <c r="F348">
        <v>0.1656</v>
      </c>
      <c r="G348">
        <v>0.0333</v>
      </c>
      <c r="H348">
        <v>-0.0731</v>
      </c>
      <c r="I348">
        <v>0.065</v>
      </c>
      <c r="J348">
        <v>0.0498</v>
      </c>
      <c r="K348">
        <v>0.0185</v>
      </c>
      <c r="L348">
        <v>0</v>
      </c>
      <c r="M348">
        <v>-0.0494</v>
      </c>
      <c r="N348">
        <v>-0.1352</v>
      </c>
      <c r="O348">
        <v>-0.0942</v>
      </c>
      <c r="P348">
        <v>-0.0015</v>
      </c>
      <c r="Q348">
        <v>0.0301</v>
      </c>
      <c r="R348">
        <v>0.0209</v>
      </c>
      <c r="S348">
        <v>0.006</v>
      </c>
      <c r="T348">
        <v>0.0286</v>
      </c>
    </row>
    <row r="349" spans="1:20" ht="12.75">
      <c r="A349">
        <v>40969</v>
      </c>
      <c r="B349" t="s">
        <v>398</v>
      </c>
      <c r="C349">
        <v>-0.3578</v>
      </c>
      <c r="D349">
        <v>0.317</v>
      </c>
      <c r="E349">
        <v>-0.1543</v>
      </c>
      <c r="F349">
        <v>-0.062</v>
      </c>
      <c r="G349">
        <v>-0.0634</v>
      </c>
      <c r="H349">
        <v>-0.6478</v>
      </c>
      <c r="I349">
        <v>-0.2925</v>
      </c>
      <c r="J349">
        <v>0.1543</v>
      </c>
      <c r="K349">
        <v>-0.0966</v>
      </c>
      <c r="L349">
        <v>0</v>
      </c>
      <c r="M349">
        <v>-0.04</v>
      </c>
      <c r="N349">
        <v>-0.0032</v>
      </c>
      <c r="O349">
        <v>-0.0244</v>
      </c>
      <c r="P349">
        <v>-0.0174</v>
      </c>
      <c r="Q349">
        <v>0.0401</v>
      </c>
      <c r="R349">
        <v>0.0382</v>
      </c>
      <c r="S349">
        <v>-0.0038</v>
      </c>
      <c r="T349">
        <v>-0.2006</v>
      </c>
    </row>
    <row r="350" spans="1:20" ht="12.75">
      <c r="A350">
        <v>40973</v>
      </c>
      <c r="B350" t="s">
        <v>399</v>
      </c>
      <c r="C350">
        <v>0.0078</v>
      </c>
      <c r="D350">
        <v>0.01</v>
      </c>
      <c r="E350">
        <v>-0.0497</v>
      </c>
      <c r="F350">
        <v>-0.0057</v>
      </c>
      <c r="G350">
        <v>-0.0053</v>
      </c>
      <c r="H350">
        <v>0.0077</v>
      </c>
      <c r="I350">
        <v>-0.0085</v>
      </c>
      <c r="J350">
        <v>0.0497</v>
      </c>
      <c r="K350">
        <v>-0.0072</v>
      </c>
      <c r="L350">
        <v>0</v>
      </c>
      <c r="M350">
        <v>-0.0239</v>
      </c>
      <c r="N350">
        <v>0.0017</v>
      </c>
      <c r="O350">
        <v>0.0127</v>
      </c>
      <c r="P350">
        <v>-0.0112</v>
      </c>
      <c r="Q350">
        <v>0.0003</v>
      </c>
      <c r="R350">
        <v>0.0186</v>
      </c>
      <c r="S350">
        <v>0.0042</v>
      </c>
      <c r="T350">
        <v>-0.0069</v>
      </c>
    </row>
    <row r="351" spans="1:20" ht="12.75">
      <c r="A351">
        <v>40979</v>
      </c>
      <c r="B351" t="s">
        <v>400</v>
      </c>
      <c r="C351">
        <v>-0.2097</v>
      </c>
      <c r="D351">
        <v>-0.3279</v>
      </c>
      <c r="E351">
        <v>-0.232</v>
      </c>
      <c r="F351">
        <v>-0.1299</v>
      </c>
      <c r="G351">
        <v>-0.1129</v>
      </c>
      <c r="H351">
        <v>-0.3131</v>
      </c>
      <c r="I351">
        <v>-0.5997</v>
      </c>
      <c r="J351">
        <v>0.232</v>
      </c>
      <c r="K351">
        <v>-0.2029</v>
      </c>
      <c r="L351">
        <v>0</v>
      </c>
      <c r="M351">
        <v>-0.0561</v>
      </c>
      <c r="N351">
        <v>-0.0162</v>
      </c>
      <c r="O351">
        <v>-0.037</v>
      </c>
      <c r="P351">
        <v>-0.0075</v>
      </c>
      <c r="Q351">
        <v>0.0476</v>
      </c>
      <c r="R351">
        <v>0.0414</v>
      </c>
      <c r="S351">
        <v>-0.0037</v>
      </c>
      <c r="T351">
        <v>-0.1585</v>
      </c>
    </row>
    <row r="352" spans="1:20" ht="12.75">
      <c r="A352">
        <v>40985</v>
      </c>
      <c r="B352" t="s">
        <v>401</v>
      </c>
      <c r="C352">
        <v>-0.2714</v>
      </c>
      <c r="D352">
        <v>0.3699</v>
      </c>
      <c r="E352">
        <v>-0.1674</v>
      </c>
      <c r="F352">
        <v>-0.0719</v>
      </c>
      <c r="G352">
        <v>-0.0722</v>
      </c>
      <c r="H352">
        <v>-0.597</v>
      </c>
      <c r="I352">
        <v>-0.341</v>
      </c>
      <c r="J352">
        <v>0.1674</v>
      </c>
      <c r="K352">
        <v>-0.1117</v>
      </c>
      <c r="L352">
        <v>0</v>
      </c>
      <c r="M352">
        <v>-0.0428</v>
      </c>
      <c r="N352">
        <v>-0.0044</v>
      </c>
      <c r="O352">
        <v>-0.027</v>
      </c>
      <c r="P352">
        <v>-0.0165</v>
      </c>
      <c r="Q352">
        <v>0.0335</v>
      </c>
      <c r="R352">
        <v>0.0395</v>
      </c>
      <c r="S352">
        <v>-0.0048</v>
      </c>
      <c r="T352">
        <v>-0.2195</v>
      </c>
    </row>
    <row r="353" spans="1:20" ht="12.75">
      <c r="A353">
        <v>40988</v>
      </c>
      <c r="B353" t="s">
        <v>402</v>
      </c>
      <c r="C353">
        <v>0.0334</v>
      </c>
      <c r="D353">
        <v>0.0608</v>
      </c>
      <c r="E353">
        <v>-0.0833</v>
      </c>
      <c r="F353">
        <v>-0.0155</v>
      </c>
      <c r="G353">
        <v>-0.0153</v>
      </c>
      <c r="H353">
        <v>-0.8585</v>
      </c>
      <c r="I353">
        <v>-0.0559</v>
      </c>
      <c r="J353">
        <v>0.0833</v>
      </c>
      <c r="K353">
        <v>-0.0205</v>
      </c>
      <c r="L353">
        <v>0</v>
      </c>
      <c r="M353">
        <v>-0.019</v>
      </c>
      <c r="N353">
        <v>0.0016</v>
      </c>
      <c r="O353">
        <v>-0.0094</v>
      </c>
      <c r="P353">
        <v>-0.039</v>
      </c>
      <c r="Q353">
        <v>-0.4027</v>
      </c>
      <c r="R353">
        <v>0.0577</v>
      </c>
      <c r="S353">
        <v>0.0012</v>
      </c>
      <c r="T353">
        <v>-0.0385</v>
      </c>
    </row>
    <row r="354" spans="1:20" ht="12.75">
      <c r="A354">
        <v>40989</v>
      </c>
      <c r="B354" t="s">
        <v>403</v>
      </c>
      <c r="C354">
        <v>-0.0848</v>
      </c>
      <c r="D354">
        <v>-0.133</v>
      </c>
      <c r="E354">
        <v>-0.314</v>
      </c>
      <c r="F354">
        <v>-0.1947</v>
      </c>
      <c r="G354">
        <v>0.507</v>
      </c>
      <c r="H354">
        <v>-0.1291</v>
      </c>
      <c r="I354">
        <v>0.1182</v>
      </c>
      <c r="J354">
        <v>0.314</v>
      </c>
      <c r="K354">
        <v>0.1925</v>
      </c>
      <c r="L354">
        <v>0</v>
      </c>
      <c r="M354">
        <v>-0.075</v>
      </c>
      <c r="N354">
        <v>-0.0068</v>
      </c>
      <c r="O354">
        <v>-0.0381</v>
      </c>
      <c r="P354">
        <v>-0.001</v>
      </c>
      <c r="Q354">
        <v>0.044</v>
      </c>
      <c r="R354">
        <v>0.0413</v>
      </c>
      <c r="S354">
        <v>0.057</v>
      </c>
      <c r="T354">
        <v>0.0908</v>
      </c>
    </row>
    <row r="355" spans="1:20" ht="12.75">
      <c r="A355">
        <v>41006</v>
      </c>
      <c r="B355" t="s">
        <v>404</v>
      </c>
      <c r="C355">
        <v>0.0358</v>
      </c>
      <c r="D355">
        <v>0.0648</v>
      </c>
      <c r="E355">
        <v>-0.0872</v>
      </c>
      <c r="F355">
        <v>-0.0168</v>
      </c>
      <c r="G355">
        <v>-0.0162</v>
      </c>
      <c r="H355">
        <v>-0.8638</v>
      </c>
      <c r="I355">
        <v>-0.0596</v>
      </c>
      <c r="J355">
        <v>0.0872</v>
      </c>
      <c r="K355">
        <v>-0.0219</v>
      </c>
      <c r="L355">
        <v>0</v>
      </c>
      <c r="M355">
        <v>-0.0212</v>
      </c>
      <c r="N355">
        <v>0.0019</v>
      </c>
      <c r="O355">
        <v>-0.0129</v>
      </c>
      <c r="P355">
        <v>-0.0412</v>
      </c>
      <c r="Q355">
        <v>-0.4292</v>
      </c>
      <c r="R355">
        <v>0.0554</v>
      </c>
      <c r="S355">
        <v>0.0015</v>
      </c>
      <c r="T355">
        <v>-0.041</v>
      </c>
    </row>
    <row r="356" spans="1:20" ht="12.75">
      <c r="A356">
        <v>41009</v>
      </c>
      <c r="B356" t="s">
        <v>405</v>
      </c>
      <c r="C356">
        <v>-0.047</v>
      </c>
      <c r="D356">
        <v>-0.0731</v>
      </c>
      <c r="E356">
        <v>-0.0676</v>
      </c>
      <c r="F356">
        <v>0.1934</v>
      </c>
      <c r="G356">
        <v>0.0387</v>
      </c>
      <c r="H356">
        <v>-0.0774</v>
      </c>
      <c r="I356">
        <v>0.0694</v>
      </c>
      <c r="J356">
        <v>0.0676</v>
      </c>
      <c r="K356">
        <v>0.0243</v>
      </c>
      <c r="L356">
        <v>0</v>
      </c>
      <c r="M356">
        <v>-0.0521</v>
      </c>
      <c r="N356">
        <v>-0.1351</v>
      </c>
      <c r="O356">
        <v>-0.0904</v>
      </c>
      <c r="P356">
        <v>-0.0014</v>
      </c>
      <c r="Q356">
        <v>0.0309</v>
      </c>
      <c r="R356">
        <v>0.022</v>
      </c>
      <c r="S356">
        <v>0.0072</v>
      </c>
      <c r="T356">
        <v>0.0309</v>
      </c>
    </row>
    <row r="357" spans="1:20" ht="12.75">
      <c r="A357">
        <v>41011</v>
      </c>
      <c r="B357" t="s">
        <v>406</v>
      </c>
      <c r="C357">
        <v>-0.1102</v>
      </c>
      <c r="D357">
        <v>-0.1719</v>
      </c>
      <c r="E357">
        <v>-0.2742</v>
      </c>
      <c r="F357">
        <v>-0.1529</v>
      </c>
      <c r="G357">
        <v>-0.1655</v>
      </c>
      <c r="H357">
        <v>-0.1651</v>
      </c>
      <c r="I357">
        <v>0.1184</v>
      </c>
      <c r="J357">
        <v>0.2742</v>
      </c>
      <c r="K357">
        <v>-0.4404</v>
      </c>
      <c r="L357">
        <v>0</v>
      </c>
      <c r="M357">
        <v>-0.0626</v>
      </c>
      <c r="N357">
        <v>-0.0158</v>
      </c>
      <c r="O357">
        <v>-0.0397</v>
      </c>
      <c r="P357">
        <v>-0.0032</v>
      </c>
      <c r="Q357">
        <v>0.0457</v>
      </c>
      <c r="R357">
        <v>0.0439</v>
      </c>
      <c r="S357">
        <v>0.0475</v>
      </c>
      <c r="T357">
        <v>0.0657</v>
      </c>
    </row>
    <row r="358" spans="1:20" ht="12.75">
      <c r="A358">
        <v>41012</v>
      </c>
      <c r="B358" t="s">
        <v>407</v>
      </c>
      <c r="C358">
        <v>0.0352</v>
      </c>
      <c r="D358">
        <v>0.0641</v>
      </c>
      <c r="E358">
        <v>-0.0863</v>
      </c>
      <c r="F358">
        <v>-0.0165</v>
      </c>
      <c r="G358">
        <v>-0.016</v>
      </c>
      <c r="H358">
        <v>-0.8614</v>
      </c>
      <c r="I358">
        <v>-0.0588</v>
      </c>
      <c r="J358">
        <v>0.0863</v>
      </c>
      <c r="K358">
        <v>-0.0216</v>
      </c>
      <c r="L358">
        <v>0</v>
      </c>
      <c r="M358">
        <v>-0.0208</v>
      </c>
      <c r="N358">
        <v>0.0019</v>
      </c>
      <c r="O358">
        <v>-0.0119</v>
      </c>
      <c r="P358">
        <v>-0.0405</v>
      </c>
      <c r="Q358">
        <v>-0.4217</v>
      </c>
      <c r="R358">
        <v>0.0558</v>
      </c>
      <c r="S358">
        <v>0.0015</v>
      </c>
      <c r="T358">
        <v>-0.0405</v>
      </c>
    </row>
    <row r="359" spans="1:20" ht="12.75">
      <c r="A359">
        <v>41013</v>
      </c>
      <c r="B359" t="s">
        <v>408</v>
      </c>
      <c r="C359">
        <v>-0.1352</v>
      </c>
      <c r="D359">
        <v>-0.209</v>
      </c>
      <c r="E359">
        <v>-0.2833</v>
      </c>
      <c r="F359">
        <v>-0.1356</v>
      </c>
      <c r="G359">
        <v>-0.1844</v>
      </c>
      <c r="H359">
        <v>-0.2012</v>
      </c>
      <c r="I359">
        <v>-0.6305</v>
      </c>
      <c r="J359">
        <v>0.2833</v>
      </c>
      <c r="K359">
        <v>-0.1119</v>
      </c>
      <c r="L359">
        <v>0</v>
      </c>
      <c r="M359">
        <v>-0.0611</v>
      </c>
      <c r="N359">
        <v>-0.0082</v>
      </c>
      <c r="O359">
        <v>-0.0366</v>
      </c>
      <c r="P359">
        <v>-0.0031</v>
      </c>
      <c r="Q359">
        <v>0.0457</v>
      </c>
      <c r="R359">
        <v>0.0513</v>
      </c>
      <c r="S359">
        <v>-0.1256</v>
      </c>
      <c r="T359">
        <v>0.1657</v>
      </c>
    </row>
    <row r="360" spans="1:20" ht="12.75">
      <c r="A360">
        <v>41015</v>
      </c>
      <c r="B360" t="s">
        <v>409</v>
      </c>
      <c r="C360">
        <v>-0.0131</v>
      </c>
      <c r="D360">
        <v>-0.0155</v>
      </c>
      <c r="E360">
        <v>-0.0895</v>
      </c>
      <c r="F360">
        <v>0.03</v>
      </c>
      <c r="G360">
        <v>0.0057</v>
      </c>
      <c r="H360">
        <v>-0.0954</v>
      </c>
      <c r="I360">
        <v>0.0098</v>
      </c>
      <c r="J360">
        <v>0.0895</v>
      </c>
      <c r="K360">
        <v>0.0166</v>
      </c>
      <c r="L360">
        <v>0</v>
      </c>
      <c r="M360">
        <v>0.1424</v>
      </c>
      <c r="N360">
        <v>-0.0052</v>
      </c>
      <c r="O360">
        <v>0.0065</v>
      </c>
      <c r="P360">
        <v>0.0774</v>
      </c>
      <c r="Q360">
        <v>-0.04</v>
      </c>
      <c r="R360">
        <v>-0.1158</v>
      </c>
      <c r="S360">
        <v>-0.0256</v>
      </c>
      <c r="T360">
        <v>0.0094</v>
      </c>
    </row>
    <row r="361" spans="1:20" ht="12.75">
      <c r="A361">
        <v>41019</v>
      </c>
      <c r="B361" t="s">
        <v>410</v>
      </c>
      <c r="C361">
        <v>-0.2199</v>
      </c>
      <c r="D361">
        <v>-0.3432</v>
      </c>
      <c r="E361">
        <v>-0.2324</v>
      </c>
      <c r="F361">
        <v>-0.1279</v>
      </c>
      <c r="G361">
        <v>-0.1139</v>
      </c>
      <c r="H361">
        <v>-0.3275</v>
      </c>
      <c r="I361">
        <v>-0.5998</v>
      </c>
      <c r="J361">
        <v>0.2324</v>
      </c>
      <c r="K361">
        <v>-0.1932</v>
      </c>
      <c r="L361">
        <v>0</v>
      </c>
      <c r="M361">
        <v>-0.0557</v>
      </c>
      <c r="N361">
        <v>-0.0136</v>
      </c>
      <c r="O361">
        <v>-0.0358</v>
      </c>
      <c r="P361">
        <v>-0.0079</v>
      </c>
      <c r="Q361">
        <v>0.0481</v>
      </c>
      <c r="R361">
        <v>0.0416</v>
      </c>
      <c r="S361">
        <v>-0.0078</v>
      </c>
      <c r="T361">
        <v>-0.2256</v>
      </c>
    </row>
    <row r="362" spans="1:20" ht="12.75">
      <c r="A362">
        <v>41025</v>
      </c>
      <c r="B362" t="s">
        <v>411</v>
      </c>
      <c r="C362">
        <v>-0.3626</v>
      </c>
      <c r="D362">
        <v>0.3196</v>
      </c>
      <c r="E362">
        <v>-0.155</v>
      </c>
      <c r="F362">
        <v>-0.0625</v>
      </c>
      <c r="G362">
        <v>-0.0639</v>
      </c>
      <c r="H362">
        <v>-0.6455</v>
      </c>
      <c r="I362">
        <v>-0.2949</v>
      </c>
      <c r="J362">
        <v>0.155</v>
      </c>
      <c r="K362">
        <v>-0.0974</v>
      </c>
      <c r="L362">
        <v>0</v>
      </c>
      <c r="M362">
        <v>-0.0401</v>
      </c>
      <c r="N362">
        <v>-0.0032</v>
      </c>
      <c r="O362">
        <v>-0.0245</v>
      </c>
      <c r="P362">
        <v>-0.0173</v>
      </c>
      <c r="Q362">
        <v>0.0414</v>
      </c>
      <c r="R362">
        <v>0.0382</v>
      </c>
      <c r="S362">
        <v>-0.0039</v>
      </c>
      <c r="T362">
        <v>-0.2023</v>
      </c>
    </row>
    <row r="363" spans="1:20" ht="12.75">
      <c r="A363">
        <v>41031</v>
      </c>
      <c r="B363" t="s">
        <v>412</v>
      </c>
      <c r="C363">
        <v>-0.048</v>
      </c>
      <c r="D363">
        <v>-0.0747</v>
      </c>
      <c r="E363">
        <v>-0.0754</v>
      </c>
      <c r="F363">
        <v>0.2037</v>
      </c>
      <c r="G363">
        <v>0.0411</v>
      </c>
      <c r="H363">
        <v>-0.0788</v>
      </c>
      <c r="I363">
        <v>0.0707</v>
      </c>
      <c r="J363">
        <v>0.0754</v>
      </c>
      <c r="K363">
        <v>0.0273</v>
      </c>
      <c r="L363">
        <v>0</v>
      </c>
      <c r="M363">
        <v>-0.0528</v>
      </c>
      <c r="N363">
        <v>-0.1306</v>
      </c>
      <c r="O363">
        <v>-0.0887</v>
      </c>
      <c r="P363">
        <v>-0.0012</v>
      </c>
      <c r="Q363">
        <v>0.0312</v>
      </c>
      <c r="R363">
        <v>0.0223</v>
      </c>
      <c r="S363">
        <v>0.0073</v>
      </c>
      <c r="T363">
        <v>0.0318</v>
      </c>
    </row>
    <row r="364" spans="1:20" ht="12.75">
      <c r="A364">
        <v>41036</v>
      </c>
      <c r="B364" t="s">
        <v>413</v>
      </c>
      <c r="C364">
        <v>-0.1834</v>
      </c>
      <c r="D364">
        <v>-0.2868</v>
      </c>
      <c r="E364">
        <v>-0.2439</v>
      </c>
      <c r="F364">
        <v>-0.1367</v>
      </c>
      <c r="G364">
        <v>-0.1273</v>
      </c>
      <c r="H364">
        <v>-0.2741</v>
      </c>
      <c r="I364">
        <v>-0.3886</v>
      </c>
      <c r="J364">
        <v>0.2439</v>
      </c>
      <c r="K364">
        <v>-0.2684</v>
      </c>
      <c r="L364">
        <v>0</v>
      </c>
      <c r="M364">
        <v>-0.0579</v>
      </c>
      <c r="N364">
        <v>-0.0157</v>
      </c>
      <c r="O364">
        <v>-0.0376</v>
      </c>
      <c r="P364">
        <v>-0.0064</v>
      </c>
      <c r="Q364">
        <v>0.0472</v>
      </c>
      <c r="R364">
        <v>0.0421</v>
      </c>
      <c r="S364">
        <v>0.0107</v>
      </c>
      <c r="T364">
        <v>-0.1063</v>
      </c>
    </row>
    <row r="365" spans="1:20" ht="12.75">
      <c r="A365">
        <v>41037</v>
      </c>
      <c r="B365" t="s">
        <v>414</v>
      </c>
      <c r="C365">
        <v>-0.1834</v>
      </c>
      <c r="D365">
        <v>-0.2868</v>
      </c>
      <c r="E365">
        <v>-0.2439</v>
      </c>
      <c r="F365">
        <v>-0.1367</v>
      </c>
      <c r="G365">
        <v>-0.1273</v>
      </c>
      <c r="H365">
        <v>-0.2741</v>
      </c>
      <c r="I365">
        <v>-0.3886</v>
      </c>
      <c r="J365">
        <v>0.2439</v>
      </c>
      <c r="K365">
        <v>-0.2684</v>
      </c>
      <c r="L365">
        <v>0</v>
      </c>
      <c r="M365">
        <v>-0.0579</v>
      </c>
      <c r="N365">
        <v>-0.0157</v>
      </c>
      <c r="O365">
        <v>-0.0376</v>
      </c>
      <c r="P365">
        <v>-0.0064</v>
      </c>
      <c r="Q365">
        <v>0.0472</v>
      </c>
      <c r="R365">
        <v>0.0421</v>
      </c>
      <c r="S365">
        <v>0.0107</v>
      </c>
      <c r="T365">
        <v>-0.1063</v>
      </c>
    </row>
    <row r="366" spans="1:20" ht="12.75">
      <c r="A366">
        <v>41039</v>
      </c>
      <c r="B366" t="s">
        <v>415</v>
      </c>
      <c r="C366">
        <v>-0.0242</v>
      </c>
      <c r="D366">
        <v>-0.0359</v>
      </c>
      <c r="E366">
        <v>-0.1512</v>
      </c>
      <c r="F366">
        <v>0.0482</v>
      </c>
      <c r="G366">
        <v>0.0069</v>
      </c>
      <c r="H366">
        <v>-0.1081</v>
      </c>
      <c r="I366">
        <v>0.0225</v>
      </c>
      <c r="J366">
        <v>0.1512</v>
      </c>
      <c r="K366">
        <v>0.0357</v>
      </c>
      <c r="L366">
        <v>0</v>
      </c>
      <c r="M366">
        <v>0.2484</v>
      </c>
      <c r="N366">
        <v>-0.0036</v>
      </c>
      <c r="O366">
        <v>-0.0103</v>
      </c>
      <c r="P366">
        <v>0.0713</v>
      </c>
      <c r="Q366">
        <v>-0.0234</v>
      </c>
      <c r="R366">
        <v>0.8419</v>
      </c>
      <c r="S366">
        <v>-0.0587</v>
      </c>
      <c r="T366">
        <v>0.0229</v>
      </c>
    </row>
    <row r="367" spans="1:20" ht="12.75">
      <c r="A367">
        <v>41043</v>
      </c>
      <c r="B367" t="s">
        <v>416</v>
      </c>
      <c r="C367">
        <v>-0.0956</v>
      </c>
      <c r="D367">
        <v>-0.1491</v>
      </c>
      <c r="E367">
        <v>-0.2872</v>
      </c>
      <c r="F367">
        <v>-0.1307</v>
      </c>
      <c r="G367">
        <v>-0.2285</v>
      </c>
      <c r="H367">
        <v>-0.1479</v>
      </c>
      <c r="I367">
        <v>0.0301</v>
      </c>
      <c r="J367">
        <v>0.2872</v>
      </c>
      <c r="K367">
        <v>0.1842</v>
      </c>
      <c r="L367">
        <v>0</v>
      </c>
      <c r="M367">
        <v>-0.0404</v>
      </c>
      <c r="N367">
        <v>-0.008</v>
      </c>
      <c r="O367">
        <v>-0.0368</v>
      </c>
      <c r="P367">
        <v>0.002</v>
      </c>
      <c r="Q367">
        <v>0.0415</v>
      </c>
      <c r="R367">
        <v>0.0936</v>
      </c>
      <c r="S367">
        <v>-0.7303</v>
      </c>
      <c r="T367">
        <v>0.1034</v>
      </c>
    </row>
    <row r="368" spans="1:20" ht="12.75">
      <c r="A368">
        <v>41045</v>
      </c>
      <c r="B368" t="s">
        <v>417</v>
      </c>
      <c r="C368">
        <v>-0.1319</v>
      </c>
      <c r="D368">
        <v>-0.2039</v>
      </c>
      <c r="E368">
        <v>-0.2839</v>
      </c>
      <c r="F368">
        <v>-0.1355</v>
      </c>
      <c r="G368">
        <v>-0.1883</v>
      </c>
      <c r="H368">
        <v>-0.1966</v>
      </c>
      <c r="I368">
        <v>-0.578</v>
      </c>
      <c r="J368">
        <v>0.2839</v>
      </c>
      <c r="K368">
        <v>-0.0883</v>
      </c>
      <c r="L368">
        <v>0</v>
      </c>
      <c r="M368">
        <v>-0.0597</v>
      </c>
      <c r="N368">
        <v>-0.0082</v>
      </c>
      <c r="O368">
        <v>-0.0366</v>
      </c>
      <c r="P368">
        <v>-0.0027</v>
      </c>
      <c r="Q368">
        <v>0.0454</v>
      </c>
      <c r="R368">
        <v>0.0544</v>
      </c>
      <c r="S368">
        <v>-0.173</v>
      </c>
      <c r="T368">
        <v>0.1647</v>
      </c>
    </row>
    <row r="369" spans="1:20" ht="12.75">
      <c r="A369">
        <v>41049</v>
      </c>
      <c r="B369" t="s">
        <v>418</v>
      </c>
      <c r="C369">
        <v>0.0252</v>
      </c>
      <c r="D369">
        <v>0.1019</v>
      </c>
      <c r="E369">
        <v>-0.103</v>
      </c>
      <c r="F369">
        <v>-0.0253</v>
      </c>
      <c r="G369">
        <v>-0.0236</v>
      </c>
      <c r="H369">
        <v>-0.8452</v>
      </c>
      <c r="I369">
        <v>-0.0935</v>
      </c>
      <c r="J369">
        <v>0.103</v>
      </c>
      <c r="K369">
        <v>-0.0336</v>
      </c>
      <c r="L369">
        <v>0</v>
      </c>
      <c r="M369">
        <v>-0.0312</v>
      </c>
      <c r="N369">
        <v>0.0022</v>
      </c>
      <c r="O369">
        <v>-0.0215</v>
      </c>
      <c r="P369">
        <v>-0.0261</v>
      </c>
      <c r="Q369">
        <v>-0.0209</v>
      </c>
      <c r="R369">
        <v>0.0389</v>
      </c>
      <c r="S369">
        <v>0.0024</v>
      </c>
      <c r="T369">
        <v>-0.064</v>
      </c>
    </row>
    <row r="370" spans="1:20" ht="12.75">
      <c r="A370">
        <v>41054</v>
      </c>
      <c r="B370" t="s">
        <v>419</v>
      </c>
      <c r="C370">
        <v>0.0147</v>
      </c>
      <c r="D370">
        <v>0.106</v>
      </c>
      <c r="E370">
        <v>-0.1034</v>
      </c>
      <c r="F370">
        <v>-0.0259</v>
      </c>
      <c r="G370">
        <v>-0.0243</v>
      </c>
      <c r="H370">
        <v>-0.8383</v>
      </c>
      <c r="I370">
        <v>-0.0973</v>
      </c>
      <c r="J370">
        <v>0.1034</v>
      </c>
      <c r="K370">
        <v>-0.0348</v>
      </c>
      <c r="L370">
        <v>0</v>
      </c>
      <c r="M370">
        <v>-0.0311</v>
      </c>
      <c r="N370">
        <v>0.002</v>
      </c>
      <c r="O370">
        <v>-0.0211</v>
      </c>
      <c r="P370">
        <v>-0.0263</v>
      </c>
      <c r="Q370">
        <v>-0.0484</v>
      </c>
      <c r="R370">
        <v>0.0394</v>
      </c>
      <c r="S370">
        <v>0.0022</v>
      </c>
      <c r="T370">
        <v>-0.0666</v>
      </c>
    </row>
    <row r="371" spans="1:20" ht="12.75">
      <c r="A371">
        <v>41055</v>
      </c>
      <c r="B371" t="s">
        <v>420</v>
      </c>
      <c r="C371">
        <v>-0.0364</v>
      </c>
      <c r="D371">
        <v>0.134</v>
      </c>
      <c r="E371">
        <v>-0.1096</v>
      </c>
      <c r="F371">
        <v>-0.0306</v>
      </c>
      <c r="G371">
        <v>-0.0295</v>
      </c>
      <c r="H371">
        <v>-0.8074</v>
      </c>
      <c r="I371">
        <v>-0.1232</v>
      </c>
      <c r="J371">
        <v>0.1096</v>
      </c>
      <c r="K371">
        <v>-0.043</v>
      </c>
      <c r="L371">
        <v>0</v>
      </c>
      <c r="M371">
        <v>-0.0323</v>
      </c>
      <c r="N371">
        <v>0.0013</v>
      </c>
      <c r="O371">
        <v>-0.0213</v>
      </c>
      <c r="P371">
        <v>-0.0249</v>
      </c>
      <c r="Q371">
        <v>-0.0268</v>
      </c>
      <c r="R371">
        <v>0.039</v>
      </c>
      <c r="S371">
        <v>0.0014</v>
      </c>
      <c r="T371">
        <v>-0.0844</v>
      </c>
    </row>
    <row r="372" spans="1:20" ht="12.75">
      <c r="A372">
        <v>41056</v>
      </c>
      <c r="B372" t="s">
        <v>421</v>
      </c>
      <c r="C372">
        <v>0.0027</v>
      </c>
      <c r="D372">
        <v>0.114</v>
      </c>
      <c r="E372">
        <v>-0.1054</v>
      </c>
      <c r="F372">
        <v>-0.0273</v>
      </c>
      <c r="G372">
        <v>-0.0258</v>
      </c>
      <c r="H372">
        <v>-0.8307</v>
      </c>
      <c r="I372">
        <v>-0.1047</v>
      </c>
      <c r="J372">
        <v>0.1054</v>
      </c>
      <c r="K372">
        <v>-0.0371</v>
      </c>
      <c r="L372">
        <v>0</v>
      </c>
      <c r="M372">
        <v>-0.0316</v>
      </c>
      <c r="N372">
        <v>0.0018</v>
      </c>
      <c r="O372">
        <v>-0.0214</v>
      </c>
      <c r="P372">
        <v>-0.0258</v>
      </c>
      <c r="Q372">
        <v>-0.0311</v>
      </c>
      <c r="R372">
        <v>0.0391</v>
      </c>
      <c r="S372">
        <v>0.0021</v>
      </c>
      <c r="T372">
        <v>-0.0716</v>
      </c>
    </row>
    <row r="373" spans="1:20" ht="12.75">
      <c r="A373">
        <v>41059</v>
      </c>
      <c r="B373" t="s">
        <v>422</v>
      </c>
      <c r="C373">
        <v>-0.1354</v>
      </c>
      <c r="D373">
        <v>-0.2092</v>
      </c>
      <c r="E373">
        <v>-0.2833</v>
      </c>
      <c r="F373">
        <v>-0.1362</v>
      </c>
      <c r="G373">
        <v>-0.1835</v>
      </c>
      <c r="H373">
        <v>-0.2013</v>
      </c>
      <c r="I373">
        <v>-0.6354</v>
      </c>
      <c r="J373">
        <v>0.2833</v>
      </c>
      <c r="K373">
        <v>-0.1139</v>
      </c>
      <c r="L373">
        <v>0</v>
      </c>
      <c r="M373">
        <v>-0.0612</v>
      </c>
      <c r="N373">
        <v>-0.0082</v>
      </c>
      <c r="O373">
        <v>-0.0366</v>
      </c>
      <c r="P373">
        <v>-0.0031</v>
      </c>
      <c r="Q373">
        <v>0.0457</v>
      </c>
      <c r="R373">
        <v>0.051</v>
      </c>
      <c r="S373">
        <v>-0.1209</v>
      </c>
      <c r="T373">
        <v>0.166</v>
      </c>
    </row>
    <row r="374" spans="1:20" ht="12.75">
      <c r="A374">
        <v>41061</v>
      </c>
      <c r="B374" t="s">
        <v>423</v>
      </c>
      <c r="C374">
        <v>-0.1358</v>
      </c>
      <c r="D374">
        <v>-0.2098</v>
      </c>
      <c r="E374">
        <v>-0.2832</v>
      </c>
      <c r="F374">
        <v>-0.1363</v>
      </c>
      <c r="G374">
        <v>-0.1829</v>
      </c>
      <c r="H374">
        <v>-0.2019</v>
      </c>
      <c r="I374">
        <v>-0.6424</v>
      </c>
      <c r="J374">
        <v>0.2832</v>
      </c>
      <c r="K374">
        <v>-0.117</v>
      </c>
      <c r="L374">
        <v>0</v>
      </c>
      <c r="M374">
        <v>-0.0614</v>
      </c>
      <c r="N374">
        <v>-0.0083</v>
      </c>
      <c r="O374">
        <v>-0.0366</v>
      </c>
      <c r="P374">
        <v>-0.0032</v>
      </c>
      <c r="Q374">
        <v>0.0457</v>
      </c>
      <c r="R374">
        <v>0.0506</v>
      </c>
      <c r="S374">
        <v>-0.1146</v>
      </c>
      <c r="T374">
        <v>0.166</v>
      </c>
    </row>
    <row r="375" spans="1:20" ht="12.75">
      <c r="A375">
        <v>41063</v>
      </c>
      <c r="B375" t="s">
        <v>424</v>
      </c>
      <c r="C375">
        <v>-0.0523</v>
      </c>
      <c r="D375">
        <v>-0.0816</v>
      </c>
      <c r="E375">
        <v>-0.1092</v>
      </c>
      <c r="F375">
        <v>0.2485</v>
      </c>
      <c r="G375">
        <v>0.0515</v>
      </c>
      <c r="H375">
        <v>-0.0851</v>
      </c>
      <c r="I375">
        <v>0.0767</v>
      </c>
      <c r="J375">
        <v>0.1092</v>
      </c>
      <c r="K375">
        <v>0.0405</v>
      </c>
      <c r="L375">
        <v>0</v>
      </c>
      <c r="M375">
        <v>-0.0562</v>
      </c>
      <c r="N375">
        <v>-0.1115</v>
      </c>
      <c r="O375">
        <v>-0.0814</v>
      </c>
      <c r="P375">
        <v>-0.0007</v>
      </c>
      <c r="Q375">
        <v>0.0324</v>
      </c>
      <c r="R375">
        <v>0.0234</v>
      </c>
      <c r="S375">
        <v>0.0078</v>
      </c>
      <c r="T375">
        <v>0.0361</v>
      </c>
    </row>
    <row r="376" spans="1:20" ht="12.75">
      <c r="A376">
        <v>41067</v>
      </c>
      <c r="B376" t="s">
        <v>425</v>
      </c>
      <c r="C376">
        <v>-0.2172</v>
      </c>
      <c r="D376">
        <v>-0.3355</v>
      </c>
      <c r="E376">
        <v>-0.2402</v>
      </c>
      <c r="F376">
        <v>-0.1218</v>
      </c>
      <c r="G376">
        <v>-0.1291</v>
      </c>
      <c r="H376">
        <v>-0.3201</v>
      </c>
      <c r="I376">
        <v>-0.6139</v>
      </c>
      <c r="J376">
        <v>0.2402</v>
      </c>
      <c r="K376">
        <v>-0.1971</v>
      </c>
      <c r="L376">
        <v>0</v>
      </c>
      <c r="M376">
        <v>-0.0563</v>
      </c>
      <c r="N376">
        <v>-0.0108</v>
      </c>
      <c r="O376">
        <v>-0.0349</v>
      </c>
      <c r="P376">
        <v>-0.0076</v>
      </c>
      <c r="Q376">
        <v>0.0486</v>
      </c>
      <c r="R376">
        <v>0.0428</v>
      </c>
      <c r="S376">
        <v>-0.0173</v>
      </c>
      <c r="T376">
        <v>-0.3443</v>
      </c>
    </row>
    <row r="377" spans="1:20" ht="12.75">
      <c r="A377">
        <v>41069</v>
      </c>
      <c r="B377" t="s">
        <v>426</v>
      </c>
      <c r="C377">
        <v>-0.0489</v>
      </c>
      <c r="D377">
        <v>-0.0761</v>
      </c>
      <c r="E377">
        <v>-0.0824</v>
      </c>
      <c r="F377">
        <v>0.2131</v>
      </c>
      <c r="G377">
        <v>0.0433</v>
      </c>
      <c r="H377">
        <v>-0.0801</v>
      </c>
      <c r="I377">
        <v>0.072</v>
      </c>
      <c r="J377">
        <v>0.0824</v>
      </c>
      <c r="K377">
        <v>0.0301</v>
      </c>
      <c r="L377">
        <v>0</v>
      </c>
      <c r="M377">
        <v>-0.0535</v>
      </c>
      <c r="N377">
        <v>-0.1266</v>
      </c>
      <c r="O377">
        <v>-0.0872</v>
      </c>
      <c r="P377">
        <v>-0.0011</v>
      </c>
      <c r="Q377">
        <v>0.0314</v>
      </c>
      <c r="R377">
        <v>0.0225</v>
      </c>
      <c r="S377">
        <v>0.0074</v>
      </c>
      <c r="T377">
        <v>0.0327</v>
      </c>
    </row>
    <row r="378" spans="1:20" ht="12.75">
      <c r="A378">
        <v>41071</v>
      </c>
      <c r="B378" t="s">
        <v>427</v>
      </c>
      <c r="C378">
        <v>-0.1127</v>
      </c>
      <c r="D378">
        <v>-0.1758</v>
      </c>
      <c r="E378">
        <v>-0.2729</v>
      </c>
      <c r="F378">
        <v>-0.1519</v>
      </c>
      <c r="G378">
        <v>-0.1644</v>
      </c>
      <c r="H378">
        <v>-0.1688</v>
      </c>
      <c r="I378">
        <v>0.1006</v>
      </c>
      <c r="J378">
        <v>0.2729</v>
      </c>
      <c r="K378">
        <v>-0.4339</v>
      </c>
      <c r="L378">
        <v>0</v>
      </c>
      <c r="M378">
        <v>-0.0624</v>
      </c>
      <c r="N378">
        <v>-0.016</v>
      </c>
      <c r="O378">
        <v>-0.0397</v>
      </c>
      <c r="P378">
        <v>-0.0033</v>
      </c>
      <c r="Q378">
        <v>0.0458</v>
      </c>
      <c r="R378">
        <v>0.0439</v>
      </c>
      <c r="S378">
        <v>0.0464</v>
      </c>
      <c r="T378">
        <v>0.06</v>
      </c>
    </row>
    <row r="379" spans="1:20" ht="12.75">
      <c r="A379">
        <v>41073</v>
      </c>
      <c r="B379" t="s">
        <v>428</v>
      </c>
      <c r="C379">
        <v>-0.2139</v>
      </c>
      <c r="D379">
        <v>-0.3327</v>
      </c>
      <c r="E379">
        <v>-0.2428</v>
      </c>
      <c r="F379">
        <v>-0.1207</v>
      </c>
      <c r="G379">
        <v>-0.1341</v>
      </c>
      <c r="H379">
        <v>-0.3176</v>
      </c>
      <c r="I379">
        <v>-0.6159</v>
      </c>
      <c r="J379">
        <v>0.2428</v>
      </c>
      <c r="K379">
        <v>-0.1925</v>
      </c>
      <c r="L379">
        <v>0</v>
      </c>
      <c r="M379">
        <v>-0.0564</v>
      </c>
      <c r="N379">
        <v>-0.0099</v>
      </c>
      <c r="O379">
        <v>-0.0347</v>
      </c>
      <c r="P379">
        <v>-0.0075</v>
      </c>
      <c r="Q379">
        <v>0.0483</v>
      </c>
      <c r="R379">
        <v>0.0433</v>
      </c>
      <c r="S379">
        <v>-0.0249</v>
      </c>
      <c r="T379">
        <v>-0.327</v>
      </c>
    </row>
    <row r="380" spans="1:20" ht="12.75">
      <c r="A380">
        <v>41077</v>
      </c>
      <c r="B380" t="s">
        <v>429</v>
      </c>
      <c r="C380">
        <v>-0.2166</v>
      </c>
      <c r="D380">
        <v>-0.335</v>
      </c>
      <c r="E380">
        <v>-0.2407</v>
      </c>
      <c r="F380">
        <v>-0.1216</v>
      </c>
      <c r="G380">
        <v>-0.13</v>
      </c>
      <c r="H380">
        <v>-0.3197</v>
      </c>
      <c r="I380">
        <v>-0.6143</v>
      </c>
      <c r="J380">
        <v>0.2407</v>
      </c>
      <c r="K380">
        <v>-0.1963</v>
      </c>
      <c r="L380">
        <v>0</v>
      </c>
      <c r="M380">
        <v>-0.0563</v>
      </c>
      <c r="N380">
        <v>-0.0106</v>
      </c>
      <c r="O380">
        <v>-0.0349</v>
      </c>
      <c r="P380">
        <v>-0.0076</v>
      </c>
      <c r="Q380">
        <v>0.0486</v>
      </c>
      <c r="R380">
        <v>0.0429</v>
      </c>
      <c r="S380">
        <v>-0.0186</v>
      </c>
      <c r="T380">
        <v>-0.3412</v>
      </c>
    </row>
    <row r="381" spans="1:20" ht="12.75">
      <c r="A381">
        <v>41079</v>
      </c>
      <c r="B381" t="s">
        <v>430</v>
      </c>
      <c r="C381">
        <v>-0.1307</v>
      </c>
      <c r="D381">
        <v>-0.2023</v>
      </c>
      <c r="E381">
        <v>-0.2813</v>
      </c>
      <c r="F381">
        <v>-0.1863</v>
      </c>
      <c r="G381">
        <v>-0.1318</v>
      </c>
      <c r="H381">
        <v>-0.195</v>
      </c>
      <c r="I381">
        <v>-0.7204</v>
      </c>
      <c r="J381">
        <v>0.2813</v>
      </c>
      <c r="K381">
        <v>-0.1009</v>
      </c>
      <c r="L381">
        <v>0</v>
      </c>
      <c r="M381">
        <v>-0.0637</v>
      </c>
      <c r="N381">
        <v>-0.0097</v>
      </c>
      <c r="O381">
        <v>-0.0376</v>
      </c>
      <c r="P381">
        <v>-0.0029</v>
      </c>
      <c r="Q381">
        <v>0.0452</v>
      </c>
      <c r="R381">
        <v>0.0462</v>
      </c>
      <c r="S381">
        <v>-0.0637</v>
      </c>
      <c r="T381">
        <v>0.1281</v>
      </c>
    </row>
    <row r="382" spans="1:20" ht="12.75">
      <c r="A382">
        <v>41081</v>
      </c>
      <c r="B382" t="s">
        <v>431</v>
      </c>
      <c r="C382">
        <v>-0.1376</v>
      </c>
      <c r="D382">
        <v>-0.2125</v>
      </c>
      <c r="E382">
        <v>-0.2823</v>
      </c>
      <c r="F382">
        <v>-0.1383</v>
      </c>
      <c r="G382">
        <v>-0.1787</v>
      </c>
      <c r="H382">
        <v>-0.2044</v>
      </c>
      <c r="I382">
        <v>-0.667</v>
      </c>
      <c r="J382">
        <v>0.2823</v>
      </c>
      <c r="K382">
        <v>-0.1276</v>
      </c>
      <c r="L382">
        <v>0</v>
      </c>
      <c r="M382">
        <v>-0.0619</v>
      </c>
      <c r="N382">
        <v>-0.0084</v>
      </c>
      <c r="O382">
        <v>-0.0367</v>
      </c>
      <c r="P382">
        <v>-0.0034</v>
      </c>
      <c r="Q382">
        <v>0.0459</v>
      </c>
      <c r="R382">
        <v>0.0492</v>
      </c>
      <c r="S382">
        <v>-0.0956</v>
      </c>
      <c r="T382">
        <v>0.1548</v>
      </c>
    </row>
    <row r="383" spans="1:20" ht="12.75">
      <c r="A383">
        <v>41085</v>
      </c>
      <c r="B383" t="s">
        <v>432</v>
      </c>
      <c r="C383">
        <v>0.0011</v>
      </c>
      <c r="D383">
        <v>0.0091</v>
      </c>
      <c r="E383">
        <v>-0.0247</v>
      </c>
      <c r="F383">
        <v>0.0015</v>
      </c>
      <c r="G383">
        <v>-0.003</v>
      </c>
      <c r="H383">
        <v>0.0035</v>
      </c>
      <c r="I383">
        <v>-0.0084</v>
      </c>
      <c r="J383">
        <v>0.0247</v>
      </c>
      <c r="K383">
        <v>-0.005</v>
      </c>
      <c r="L383">
        <v>0</v>
      </c>
      <c r="M383">
        <v>0.0008</v>
      </c>
      <c r="N383">
        <v>-0.0053</v>
      </c>
      <c r="O383">
        <v>0.03</v>
      </c>
      <c r="P383">
        <v>-0.0029</v>
      </c>
      <c r="Q383">
        <v>-0.0624</v>
      </c>
      <c r="R383">
        <v>0.0044</v>
      </c>
      <c r="S383">
        <v>-0.0007</v>
      </c>
      <c r="T383">
        <v>-0.0069</v>
      </c>
    </row>
    <row r="384" spans="1:20" ht="12.75">
      <c r="A384">
        <v>41087</v>
      </c>
      <c r="B384" t="s">
        <v>433</v>
      </c>
      <c r="C384">
        <v>-0.0242</v>
      </c>
      <c r="D384">
        <v>-0.0359</v>
      </c>
      <c r="E384">
        <v>-0.1512</v>
      </c>
      <c r="F384">
        <v>0.0482</v>
      </c>
      <c r="G384">
        <v>0.0069</v>
      </c>
      <c r="H384">
        <v>-0.1081</v>
      </c>
      <c r="I384">
        <v>0.0225</v>
      </c>
      <c r="J384">
        <v>0.1512</v>
      </c>
      <c r="K384">
        <v>0.0357</v>
      </c>
      <c r="L384">
        <v>0</v>
      </c>
      <c r="M384">
        <v>0.2484</v>
      </c>
      <c r="N384">
        <v>-0.0036</v>
      </c>
      <c r="O384">
        <v>-0.0103</v>
      </c>
      <c r="P384">
        <v>0.0713</v>
      </c>
      <c r="Q384">
        <v>-0.0234</v>
      </c>
      <c r="R384">
        <v>0.8419</v>
      </c>
      <c r="S384">
        <v>-0.0587</v>
      </c>
      <c r="T384">
        <v>0.0229</v>
      </c>
    </row>
    <row r="385" spans="1:20" ht="12.75">
      <c r="A385">
        <v>41089</v>
      </c>
      <c r="B385" t="s">
        <v>434</v>
      </c>
      <c r="C385">
        <v>-0.014</v>
      </c>
      <c r="D385">
        <v>-0.0179</v>
      </c>
      <c r="E385">
        <v>-0.0989</v>
      </c>
      <c r="F385">
        <v>0.0332</v>
      </c>
      <c r="G385">
        <v>0.0065</v>
      </c>
      <c r="H385">
        <v>-0.1065</v>
      </c>
      <c r="I385">
        <v>0.0115</v>
      </c>
      <c r="J385">
        <v>0.0989</v>
      </c>
      <c r="K385">
        <v>0.0191</v>
      </c>
      <c r="L385">
        <v>0</v>
      </c>
      <c r="M385">
        <v>0.1593</v>
      </c>
      <c r="N385">
        <v>-0.0045</v>
      </c>
      <c r="O385">
        <v>0.002</v>
      </c>
      <c r="P385">
        <v>0.0866</v>
      </c>
      <c r="Q385">
        <v>-0.0413</v>
      </c>
      <c r="R385">
        <v>0.8703</v>
      </c>
      <c r="S385">
        <v>-0.0285</v>
      </c>
      <c r="T385">
        <v>0.011</v>
      </c>
    </row>
    <row r="386" spans="1:20" ht="12.75">
      <c r="A386">
        <v>41091</v>
      </c>
      <c r="B386" t="s">
        <v>435</v>
      </c>
      <c r="C386">
        <v>-0.022</v>
      </c>
      <c r="D386">
        <v>-0.0321</v>
      </c>
      <c r="E386">
        <v>-0.1414</v>
      </c>
      <c r="F386">
        <v>0.0477</v>
      </c>
      <c r="G386">
        <v>0.009</v>
      </c>
      <c r="H386">
        <v>-0.1072</v>
      </c>
      <c r="I386">
        <v>0.0209</v>
      </c>
      <c r="J386">
        <v>0.1414</v>
      </c>
      <c r="K386">
        <v>0.0318</v>
      </c>
      <c r="L386">
        <v>0</v>
      </c>
      <c r="M386">
        <v>0.2357</v>
      </c>
      <c r="N386">
        <v>-0.0037</v>
      </c>
      <c r="O386">
        <v>-0.008</v>
      </c>
      <c r="P386">
        <v>0.074</v>
      </c>
      <c r="Q386">
        <v>-0.0267</v>
      </c>
      <c r="R386">
        <v>0.8547</v>
      </c>
      <c r="S386">
        <v>-0.0479</v>
      </c>
      <c r="T386">
        <v>0.0202</v>
      </c>
    </row>
    <row r="387" spans="1:20" ht="12.75">
      <c r="A387">
        <v>41097</v>
      </c>
      <c r="B387" t="s">
        <v>436</v>
      </c>
      <c r="C387">
        <v>-0.0192</v>
      </c>
      <c r="D387">
        <v>-0.0275</v>
      </c>
      <c r="E387">
        <v>-0.1321</v>
      </c>
      <c r="F387">
        <v>0.0432</v>
      </c>
      <c r="G387">
        <v>0.0076</v>
      </c>
      <c r="H387">
        <v>-0.1248</v>
      </c>
      <c r="I387">
        <v>0.0174</v>
      </c>
      <c r="J387">
        <v>0.1321</v>
      </c>
      <c r="K387">
        <v>0.0284</v>
      </c>
      <c r="L387">
        <v>0</v>
      </c>
      <c r="M387">
        <v>0.2147</v>
      </c>
      <c r="N387">
        <v>-0.0037</v>
      </c>
      <c r="O387">
        <v>-0.0064</v>
      </c>
      <c r="P387">
        <v>0.0958</v>
      </c>
      <c r="Q387">
        <v>-0.0399</v>
      </c>
      <c r="R387">
        <v>0.838</v>
      </c>
      <c r="S387">
        <v>-0.0441</v>
      </c>
      <c r="T387">
        <v>0.0173</v>
      </c>
    </row>
    <row r="388" spans="1:20" ht="12.75">
      <c r="A388">
        <v>41099</v>
      </c>
      <c r="B388" t="s">
        <v>437</v>
      </c>
      <c r="C388">
        <v>-0.013</v>
      </c>
      <c r="D388">
        <v>-0.0164</v>
      </c>
      <c r="E388">
        <v>-0.0988</v>
      </c>
      <c r="F388">
        <v>0.0322</v>
      </c>
      <c r="G388">
        <v>0.006</v>
      </c>
      <c r="H388">
        <v>-0.1227</v>
      </c>
      <c r="I388">
        <v>0.0101</v>
      </c>
      <c r="J388">
        <v>0.0988</v>
      </c>
      <c r="K388">
        <v>0.0184</v>
      </c>
      <c r="L388">
        <v>0</v>
      </c>
      <c r="M388">
        <v>0.1559</v>
      </c>
      <c r="N388">
        <v>-0.0043</v>
      </c>
      <c r="O388">
        <v>0.0016</v>
      </c>
      <c r="P388">
        <v>0.1041</v>
      </c>
      <c r="Q388">
        <v>-0.0506</v>
      </c>
      <c r="R388">
        <v>0.8528</v>
      </c>
      <c r="S388">
        <v>-0.0281</v>
      </c>
      <c r="T388">
        <v>0.0101</v>
      </c>
    </row>
    <row r="389" spans="1:20" ht="12.75">
      <c r="A389">
        <v>41103</v>
      </c>
      <c r="B389" t="s">
        <v>438</v>
      </c>
      <c r="C389">
        <v>-0.1834</v>
      </c>
      <c r="D389">
        <v>-0.2868</v>
      </c>
      <c r="E389">
        <v>-0.2439</v>
      </c>
      <c r="F389">
        <v>-0.1367</v>
      </c>
      <c r="G389">
        <v>-0.1273</v>
      </c>
      <c r="H389">
        <v>-0.2741</v>
      </c>
      <c r="I389">
        <v>-0.3886</v>
      </c>
      <c r="J389">
        <v>0.2439</v>
      </c>
      <c r="K389">
        <v>-0.2684</v>
      </c>
      <c r="L389">
        <v>0</v>
      </c>
      <c r="M389">
        <v>-0.0579</v>
      </c>
      <c r="N389">
        <v>-0.0157</v>
      </c>
      <c r="O389">
        <v>-0.0376</v>
      </c>
      <c r="P389">
        <v>-0.0064</v>
      </c>
      <c r="Q389">
        <v>0.0472</v>
      </c>
      <c r="R389">
        <v>0.0421</v>
      </c>
      <c r="S389">
        <v>0.0107</v>
      </c>
      <c r="T389">
        <v>-0.1063</v>
      </c>
    </row>
    <row r="390" spans="1:20" ht="12.75">
      <c r="A390">
        <v>41105</v>
      </c>
      <c r="B390" t="s">
        <v>439</v>
      </c>
      <c r="C390">
        <v>-0.004</v>
      </c>
      <c r="D390">
        <v>-0.0012</v>
      </c>
      <c r="E390">
        <v>0.0155</v>
      </c>
      <c r="F390">
        <v>0.0078</v>
      </c>
      <c r="G390">
        <v>-0.0015</v>
      </c>
      <c r="H390">
        <v>-0.0437</v>
      </c>
      <c r="I390">
        <v>0.0023</v>
      </c>
      <c r="J390">
        <v>-0.0155</v>
      </c>
      <c r="K390">
        <v>-0.0091</v>
      </c>
      <c r="L390">
        <v>0</v>
      </c>
      <c r="M390">
        <v>-0.026</v>
      </c>
      <c r="N390">
        <v>-0.0073</v>
      </c>
      <c r="O390">
        <v>0.3362</v>
      </c>
      <c r="P390">
        <v>-0.008</v>
      </c>
      <c r="Q390">
        <v>-0.0113</v>
      </c>
      <c r="R390">
        <v>0.0171</v>
      </c>
      <c r="S390">
        <v>0.0037</v>
      </c>
      <c r="T390">
        <v>-0.0029</v>
      </c>
    </row>
    <row r="391" spans="1:20" ht="12.75">
      <c r="A391">
        <v>41111</v>
      </c>
      <c r="B391" t="s">
        <v>440</v>
      </c>
      <c r="C391">
        <v>-0.0202</v>
      </c>
      <c r="D391">
        <v>-0.033</v>
      </c>
      <c r="E391">
        <v>0.1646</v>
      </c>
      <c r="F391">
        <v>0.0207</v>
      </c>
      <c r="G391">
        <v>0.0092</v>
      </c>
      <c r="H391">
        <v>-0.0359</v>
      </c>
      <c r="I391">
        <v>0.0326</v>
      </c>
      <c r="J391">
        <v>-0.1646</v>
      </c>
      <c r="K391">
        <v>-0.003</v>
      </c>
      <c r="L391">
        <v>0</v>
      </c>
      <c r="M391">
        <v>-0.0465</v>
      </c>
      <c r="N391">
        <v>0.0667</v>
      </c>
      <c r="O391">
        <v>-0.1142</v>
      </c>
      <c r="P391">
        <v>-0.0054</v>
      </c>
      <c r="Q391">
        <v>0.0346</v>
      </c>
      <c r="R391">
        <v>0.0192</v>
      </c>
      <c r="S391">
        <v>0.007</v>
      </c>
      <c r="T391">
        <v>0.0153</v>
      </c>
    </row>
    <row r="392" spans="1:20" ht="12.75">
      <c r="A392">
        <v>41117</v>
      </c>
      <c r="B392" t="s">
        <v>441</v>
      </c>
      <c r="C392">
        <v>-0.014</v>
      </c>
      <c r="D392">
        <v>-0.0179</v>
      </c>
      <c r="E392">
        <v>-0.0989</v>
      </c>
      <c r="F392">
        <v>0.0332</v>
      </c>
      <c r="G392">
        <v>0.0065</v>
      </c>
      <c r="H392">
        <v>-0.1065</v>
      </c>
      <c r="I392">
        <v>0.0115</v>
      </c>
      <c r="J392">
        <v>0.0989</v>
      </c>
      <c r="K392">
        <v>0.0191</v>
      </c>
      <c r="L392">
        <v>0</v>
      </c>
      <c r="M392">
        <v>0.1593</v>
      </c>
      <c r="N392">
        <v>-0.0045</v>
      </c>
      <c r="O392">
        <v>0.002</v>
      </c>
      <c r="P392">
        <v>0.0866</v>
      </c>
      <c r="Q392">
        <v>-0.0413</v>
      </c>
      <c r="R392">
        <v>0.8703</v>
      </c>
      <c r="S392">
        <v>-0.0285</v>
      </c>
      <c r="T392">
        <v>0.011</v>
      </c>
    </row>
    <row r="393" spans="1:20" ht="12.75">
      <c r="A393">
        <v>41127</v>
      </c>
      <c r="B393" t="s">
        <v>442</v>
      </c>
      <c r="C393">
        <v>-0.0083</v>
      </c>
      <c r="D393">
        <v>-0.0025</v>
      </c>
      <c r="E393">
        <v>-0.0385</v>
      </c>
      <c r="F393">
        <v>0.0129</v>
      </c>
      <c r="G393">
        <v>0.0008</v>
      </c>
      <c r="H393">
        <v>-0.0345</v>
      </c>
      <c r="I393">
        <v>0.0007</v>
      </c>
      <c r="J393">
        <v>0.0385</v>
      </c>
      <c r="K393">
        <v>0.003</v>
      </c>
      <c r="L393">
        <v>0</v>
      </c>
      <c r="M393">
        <v>0.0506</v>
      </c>
      <c r="N393">
        <v>-0.0091</v>
      </c>
      <c r="O393">
        <v>0.0311</v>
      </c>
      <c r="P393">
        <v>0.0272</v>
      </c>
      <c r="Q393">
        <v>-0.0328</v>
      </c>
      <c r="R393">
        <v>-0.0401</v>
      </c>
      <c r="S393">
        <v>-0.0094</v>
      </c>
      <c r="T393">
        <v>0.0005</v>
      </c>
    </row>
    <row r="394" spans="1:20" ht="12.75">
      <c r="A394">
        <v>41129</v>
      </c>
      <c r="B394" t="s">
        <v>443</v>
      </c>
      <c r="C394">
        <v>-0.0595</v>
      </c>
      <c r="D394">
        <v>-0.0932</v>
      </c>
      <c r="E394">
        <v>-0.2033</v>
      </c>
      <c r="F394">
        <v>0.2781</v>
      </c>
      <c r="G394">
        <v>0.0469</v>
      </c>
      <c r="H394">
        <v>-0.103</v>
      </c>
      <c r="I394">
        <v>0.0755</v>
      </c>
      <c r="J394">
        <v>0.2033</v>
      </c>
      <c r="K394">
        <v>0.0801</v>
      </c>
      <c r="L394">
        <v>0</v>
      </c>
      <c r="M394">
        <v>0.0687</v>
      </c>
      <c r="N394">
        <v>-0.0174</v>
      </c>
      <c r="O394">
        <v>-0.0517</v>
      </c>
      <c r="P394">
        <v>0.0091</v>
      </c>
      <c r="Q394">
        <v>0.0297</v>
      </c>
      <c r="R394">
        <v>0.0241</v>
      </c>
      <c r="S394">
        <v>-0.0571</v>
      </c>
      <c r="T394">
        <v>0.0491</v>
      </c>
    </row>
    <row r="395" spans="1:20" ht="12.75">
      <c r="A395">
        <v>41131</v>
      </c>
      <c r="B395" t="s">
        <v>444</v>
      </c>
      <c r="C395">
        <v>-0.0567</v>
      </c>
      <c r="D395">
        <v>-0.0888</v>
      </c>
      <c r="E395">
        <v>-0.2059</v>
      </c>
      <c r="F395">
        <v>0.2681</v>
      </c>
      <c r="G395">
        <v>0.0547</v>
      </c>
      <c r="H395">
        <v>-0.0993</v>
      </c>
      <c r="I395">
        <v>0.0756</v>
      </c>
      <c r="J395">
        <v>0.2059</v>
      </c>
      <c r="K395">
        <v>0.0728</v>
      </c>
      <c r="L395">
        <v>0</v>
      </c>
      <c r="M395">
        <v>0.0733</v>
      </c>
      <c r="N395">
        <v>-0.0326</v>
      </c>
      <c r="O395">
        <v>-0.052</v>
      </c>
      <c r="P395">
        <v>0.0096</v>
      </c>
      <c r="Q395">
        <v>0.0288</v>
      </c>
      <c r="R395">
        <v>0.001</v>
      </c>
      <c r="S395">
        <v>-0.0329</v>
      </c>
      <c r="T395">
        <v>0.0462</v>
      </c>
    </row>
    <row r="396" spans="1:20" ht="12.75">
      <c r="A396">
        <v>41133</v>
      </c>
      <c r="B396" t="s">
        <v>445</v>
      </c>
      <c r="C396">
        <v>-0.1359</v>
      </c>
      <c r="D396">
        <v>-0.2099</v>
      </c>
      <c r="E396">
        <v>-0.2833</v>
      </c>
      <c r="F396">
        <v>-0.1358</v>
      </c>
      <c r="G396">
        <v>-0.1834</v>
      </c>
      <c r="H396">
        <v>-0.202</v>
      </c>
      <c r="I396">
        <v>-0.6435</v>
      </c>
      <c r="J396">
        <v>0.2833</v>
      </c>
      <c r="K396">
        <v>-0.1176</v>
      </c>
      <c r="L396">
        <v>0</v>
      </c>
      <c r="M396">
        <v>-0.0615</v>
      </c>
      <c r="N396">
        <v>-0.0082</v>
      </c>
      <c r="O396">
        <v>-0.0366</v>
      </c>
      <c r="P396">
        <v>-0.0032</v>
      </c>
      <c r="Q396">
        <v>0.0458</v>
      </c>
      <c r="R396">
        <v>0.0505</v>
      </c>
      <c r="S396">
        <v>-0.1131</v>
      </c>
      <c r="T396">
        <v>0.1684</v>
      </c>
    </row>
    <row r="397" spans="1:20" ht="12.75">
      <c r="A397">
        <v>41137</v>
      </c>
      <c r="B397" t="s">
        <v>446</v>
      </c>
      <c r="C397">
        <v>-0.2451</v>
      </c>
      <c r="D397">
        <v>-0.3854</v>
      </c>
      <c r="E397">
        <v>-0.2238</v>
      </c>
      <c r="F397">
        <v>-0.1187</v>
      </c>
      <c r="G397">
        <v>-0.1095</v>
      </c>
      <c r="H397">
        <v>-0.3674</v>
      </c>
      <c r="I397">
        <v>-0.5634</v>
      </c>
      <c r="J397">
        <v>0.2238</v>
      </c>
      <c r="K397">
        <v>-0.1815</v>
      </c>
      <c r="L397">
        <v>0</v>
      </c>
      <c r="M397">
        <v>-0.0539</v>
      </c>
      <c r="N397">
        <v>-0.0119</v>
      </c>
      <c r="O397">
        <v>-0.0344</v>
      </c>
      <c r="P397">
        <v>-0.0091</v>
      </c>
      <c r="Q397">
        <v>0.0487</v>
      </c>
      <c r="R397">
        <v>0.0414</v>
      </c>
      <c r="S397">
        <v>-0.0081</v>
      </c>
      <c r="T397">
        <v>-0.251</v>
      </c>
    </row>
    <row r="398" spans="1:20" ht="12.75">
      <c r="A398">
        <v>41138</v>
      </c>
      <c r="B398" t="s">
        <v>447</v>
      </c>
      <c r="C398">
        <v>-0.0268</v>
      </c>
      <c r="D398">
        <v>-0.0468</v>
      </c>
      <c r="E398">
        <v>-0.3229</v>
      </c>
      <c r="F398">
        <v>-0.0225</v>
      </c>
      <c r="G398">
        <v>-0.0084</v>
      </c>
      <c r="H398">
        <v>-0.038</v>
      </c>
      <c r="I398">
        <v>0.0451</v>
      </c>
      <c r="J398">
        <v>0.3229</v>
      </c>
      <c r="K398">
        <v>0.0059</v>
      </c>
      <c r="L398">
        <v>0</v>
      </c>
      <c r="M398">
        <v>-0.0642</v>
      </c>
      <c r="N398">
        <v>0.0058</v>
      </c>
      <c r="O398">
        <v>-0.0328</v>
      </c>
      <c r="P398">
        <v>-0.0062</v>
      </c>
      <c r="Q398">
        <v>0.0547</v>
      </c>
      <c r="R398">
        <v>0.023</v>
      </c>
      <c r="S398">
        <v>0.0173</v>
      </c>
      <c r="T398">
        <v>0.0321</v>
      </c>
    </row>
    <row r="399" spans="1:20" ht="12.75">
      <c r="A399">
        <v>41139</v>
      </c>
      <c r="B399" t="s">
        <v>448</v>
      </c>
      <c r="C399">
        <v>-0.1359</v>
      </c>
      <c r="D399">
        <v>-0.21</v>
      </c>
      <c r="E399">
        <v>-0.2832</v>
      </c>
      <c r="F399">
        <v>-0.1362</v>
      </c>
      <c r="G399">
        <v>-0.1829</v>
      </c>
      <c r="H399">
        <v>-0.2021</v>
      </c>
      <c r="I399">
        <v>-0.6442</v>
      </c>
      <c r="J399">
        <v>0.2832</v>
      </c>
      <c r="K399">
        <v>-0.1178</v>
      </c>
      <c r="L399">
        <v>0</v>
      </c>
      <c r="M399">
        <v>-0.0615</v>
      </c>
      <c r="N399">
        <v>-0.0082</v>
      </c>
      <c r="O399">
        <v>-0.0366</v>
      </c>
      <c r="P399">
        <v>-0.0032</v>
      </c>
      <c r="Q399">
        <v>0.0458</v>
      </c>
      <c r="R399">
        <v>0.0505</v>
      </c>
      <c r="S399">
        <v>-0.1128</v>
      </c>
      <c r="T399">
        <v>0.1665</v>
      </c>
    </row>
    <row r="400" spans="1:20" ht="12.75">
      <c r="A400">
        <v>41141</v>
      </c>
      <c r="B400" t="s">
        <v>449</v>
      </c>
      <c r="C400">
        <v>-0.1361</v>
      </c>
      <c r="D400">
        <v>-0.2104</v>
      </c>
      <c r="E400">
        <v>-0.2831</v>
      </c>
      <c r="F400">
        <v>-0.1364</v>
      </c>
      <c r="G400">
        <v>-0.1824</v>
      </c>
      <c r="H400">
        <v>-0.2024</v>
      </c>
      <c r="I400">
        <v>-0.6481</v>
      </c>
      <c r="J400">
        <v>0.2831</v>
      </c>
      <c r="K400">
        <v>-0.1195</v>
      </c>
      <c r="L400">
        <v>0</v>
      </c>
      <c r="M400">
        <v>-0.0616</v>
      </c>
      <c r="N400">
        <v>-0.0083</v>
      </c>
      <c r="O400">
        <v>-0.0366</v>
      </c>
      <c r="P400">
        <v>-0.0032</v>
      </c>
      <c r="Q400">
        <v>0.0458</v>
      </c>
      <c r="R400">
        <v>0.0503</v>
      </c>
      <c r="S400">
        <v>-0.1095</v>
      </c>
      <c r="T400">
        <v>0.1661</v>
      </c>
    </row>
    <row r="401" spans="1:20" ht="12.75">
      <c r="A401">
        <v>41145</v>
      </c>
      <c r="B401" t="s">
        <v>450</v>
      </c>
      <c r="C401">
        <v>-0.0595</v>
      </c>
      <c r="D401">
        <v>-0.0932</v>
      </c>
      <c r="E401">
        <v>-0.2033</v>
      </c>
      <c r="F401">
        <v>0.2781</v>
      </c>
      <c r="G401">
        <v>0.0469</v>
      </c>
      <c r="H401">
        <v>-0.103</v>
      </c>
      <c r="I401">
        <v>0.0755</v>
      </c>
      <c r="J401">
        <v>0.2033</v>
      </c>
      <c r="K401">
        <v>0.0801</v>
      </c>
      <c r="L401">
        <v>0</v>
      </c>
      <c r="M401">
        <v>0.0687</v>
      </c>
      <c r="N401">
        <v>-0.0174</v>
      </c>
      <c r="O401">
        <v>-0.0517</v>
      </c>
      <c r="P401">
        <v>0.0091</v>
      </c>
      <c r="Q401">
        <v>0.0297</v>
      </c>
      <c r="R401">
        <v>0.0241</v>
      </c>
      <c r="S401">
        <v>-0.0571</v>
      </c>
      <c r="T401">
        <v>0.0491</v>
      </c>
    </row>
    <row r="402" spans="1:20" ht="12.75">
      <c r="A402">
        <v>41147</v>
      </c>
      <c r="B402" t="s">
        <v>451</v>
      </c>
      <c r="C402">
        <v>-0.0443</v>
      </c>
      <c r="D402">
        <v>-0.0688</v>
      </c>
      <c r="E402">
        <v>-0.0464</v>
      </c>
      <c r="F402">
        <v>0.1651</v>
      </c>
      <c r="G402">
        <v>0.0321</v>
      </c>
      <c r="H402">
        <v>-0.0734</v>
      </c>
      <c r="I402">
        <v>0.0656</v>
      </c>
      <c r="J402">
        <v>0.0464</v>
      </c>
      <c r="K402">
        <v>0.016</v>
      </c>
      <c r="L402">
        <v>0</v>
      </c>
      <c r="M402">
        <v>-0.0499</v>
      </c>
      <c r="N402">
        <v>-0.1473</v>
      </c>
      <c r="O402">
        <v>-0.0949</v>
      </c>
      <c r="P402">
        <v>-0.0017</v>
      </c>
      <c r="Q402">
        <v>0.03</v>
      </c>
      <c r="R402">
        <v>0.0213</v>
      </c>
      <c r="S402">
        <v>0.0068</v>
      </c>
      <c r="T402">
        <v>0.0282</v>
      </c>
    </row>
    <row r="403" spans="1:20" ht="12.75">
      <c r="A403">
        <v>41153</v>
      </c>
      <c r="B403" t="s">
        <v>452</v>
      </c>
      <c r="C403">
        <v>-0.203</v>
      </c>
      <c r="D403">
        <v>-0.3129</v>
      </c>
      <c r="E403">
        <v>-0.2473</v>
      </c>
      <c r="F403">
        <v>-0.1234</v>
      </c>
      <c r="G403">
        <v>-0.1373</v>
      </c>
      <c r="H403">
        <v>-0.2988</v>
      </c>
      <c r="I403">
        <v>-0.6369</v>
      </c>
      <c r="J403">
        <v>0.2473</v>
      </c>
      <c r="K403">
        <v>-0.2057</v>
      </c>
      <c r="L403">
        <v>0</v>
      </c>
      <c r="M403">
        <v>-0.0573</v>
      </c>
      <c r="N403">
        <v>-0.0104</v>
      </c>
      <c r="O403">
        <v>-0.0353</v>
      </c>
      <c r="P403">
        <v>-0.007</v>
      </c>
      <c r="Q403">
        <v>0.0483</v>
      </c>
      <c r="R403">
        <v>0.0433</v>
      </c>
      <c r="S403">
        <v>-0.0207</v>
      </c>
      <c r="T403">
        <v>-0.37</v>
      </c>
    </row>
    <row r="404" spans="1:20" ht="12.75">
      <c r="A404">
        <v>41155</v>
      </c>
      <c r="B404" t="s">
        <v>453</v>
      </c>
      <c r="C404">
        <v>-0.2017</v>
      </c>
      <c r="D404">
        <v>-0.3104</v>
      </c>
      <c r="E404">
        <v>-0.2484</v>
      </c>
      <c r="F404">
        <v>-0.1231</v>
      </c>
      <c r="G404">
        <v>-0.1386</v>
      </c>
      <c r="H404">
        <v>-0.2964</v>
      </c>
      <c r="I404">
        <v>-0.6404</v>
      </c>
      <c r="J404">
        <v>0.2484</v>
      </c>
      <c r="K404">
        <v>-0.2093</v>
      </c>
      <c r="L404">
        <v>0</v>
      </c>
      <c r="M404">
        <v>-0.0575</v>
      </c>
      <c r="N404">
        <v>-0.0102</v>
      </c>
      <c r="O404">
        <v>-0.0352</v>
      </c>
      <c r="P404">
        <v>-0.0069</v>
      </c>
      <c r="Q404">
        <v>0.0484</v>
      </c>
      <c r="R404">
        <v>0.0433</v>
      </c>
      <c r="S404">
        <v>-0.0187</v>
      </c>
      <c r="T404">
        <v>-0.4302</v>
      </c>
    </row>
    <row r="405" spans="1:20" ht="12.75">
      <c r="A405">
        <v>41157</v>
      </c>
      <c r="B405" t="s">
        <v>454</v>
      </c>
      <c r="C405">
        <v>0.0003</v>
      </c>
      <c r="D405">
        <v>0.0078</v>
      </c>
      <c r="E405">
        <v>-0.0209</v>
      </c>
      <c r="F405">
        <v>0.0022</v>
      </c>
      <c r="G405">
        <v>-0.0029</v>
      </c>
      <c r="H405">
        <v>-0.0072</v>
      </c>
      <c r="I405">
        <v>-0.0071</v>
      </c>
      <c r="J405">
        <v>0.0209</v>
      </c>
      <c r="K405">
        <v>-0.0056</v>
      </c>
      <c r="L405">
        <v>0</v>
      </c>
      <c r="M405">
        <v>-0.003</v>
      </c>
      <c r="N405">
        <v>-0.0051</v>
      </c>
      <c r="O405">
        <v>0.0392</v>
      </c>
      <c r="P405">
        <v>-0.0031</v>
      </c>
      <c r="Q405">
        <v>-0.0489</v>
      </c>
      <c r="R405">
        <v>0.0055</v>
      </c>
      <c r="S405">
        <v>-0.0001</v>
      </c>
      <c r="T405">
        <v>-0.0064</v>
      </c>
    </row>
    <row r="406" spans="1:20" ht="12.75">
      <c r="A406">
        <v>41159</v>
      </c>
      <c r="B406" t="s">
        <v>455</v>
      </c>
      <c r="C406">
        <v>0.0003</v>
      </c>
      <c r="D406">
        <v>0.0078</v>
      </c>
      <c r="E406">
        <v>-0.0209</v>
      </c>
      <c r="F406">
        <v>0.0022</v>
      </c>
      <c r="G406">
        <v>-0.0029</v>
      </c>
      <c r="H406">
        <v>-0.0072</v>
      </c>
      <c r="I406">
        <v>-0.0071</v>
      </c>
      <c r="J406">
        <v>0.0209</v>
      </c>
      <c r="K406">
        <v>-0.0056</v>
      </c>
      <c r="L406">
        <v>0</v>
      </c>
      <c r="M406">
        <v>-0.003</v>
      </c>
      <c r="N406">
        <v>-0.0051</v>
      </c>
      <c r="O406">
        <v>0.0392</v>
      </c>
      <c r="P406">
        <v>-0.0031</v>
      </c>
      <c r="Q406">
        <v>-0.0489</v>
      </c>
      <c r="R406">
        <v>0.0055</v>
      </c>
      <c r="S406">
        <v>-0.0001</v>
      </c>
      <c r="T406">
        <v>-0.0064</v>
      </c>
    </row>
    <row r="407" spans="1:20" ht="12.75">
      <c r="A407">
        <v>41161</v>
      </c>
      <c r="B407" t="s">
        <v>456</v>
      </c>
      <c r="C407">
        <v>-0.257</v>
      </c>
      <c r="D407">
        <v>0.59</v>
      </c>
      <c r="E407">
        <v>-0.2166</v>
      </c>
      <c r="F407">
        <v>-0.1174</v>
      </c>
      <c r="G407">
        <v>-0.101</v>
      </c>
      <c r="H407">
        <v>-0.3907</v>
      </c>
      <c r="I407">
        <v>-0.5407</v>
      </c>
      <c r="J407">
        <v>0.2166</v>
      </c>
      <c r="K407">
        <v>-0.1692</v>
      </c>
      <c r="L407">
        <v>0</v>
      </c>
      <c r="M407">
        <v>-0.0528</v>
      </c>
      <c r="N407">
        <v>-0.0119</v>
      </c>
      <c r="O407">
        <v>-0.0339</v>
      </c>
      <c r="P407">
        <v>-0.0098</v>
      </c>
      <c r="Q407">
        <v>0.0484</v>
      </c>
      <c r="R407">
        <v>0.0409</v>
      </c>
      <c r="S407">
        <v>-0.0066</v>
      </c>
      <c r="T407">
        <v>-0.2361</v>
      </c>
    </row>
    <row r="408" spans="1:20" ht="12.75">
      <c r="A408">
        <v>41163</v>
      </c>
      <c r="B408" t="s">
        <v>457</v>
      </c>
      <c r="C408">
        <v>-0.1415</v>
      </c>
      <c r="D408">
        <v>-0.221</v>
      </c>
      <c r="E408">
        <v>-0.2611</v>
      </c>
      <c r="F408">
        <v>-0.1457</v>
      </c>
      <c r="G408">
        <v>-0.1493</v>
      </c>
      <c r="H408">
        <v>-0.2116</v>
      </c>
      <c r="I408">
        <v>-0.0986</v>
      </c>
      <c r="J408">
        <v>0.2611</v>
      </c>
      <c r="K408">
        <v>-0.3666</v>
      </c>
      <c r="L408">
        <v>0</v>
      </c>
      <c r="M408">
        <v>-0.0606</v>
      </c>
      <c r="N408">
        <v>-0.0159</v>
      </c>
      <c r="O408">
        <v>-0.0388</v>
      </c>
      <c r="P408">
        <v>-0.0046</v>
      </c>
      <c r="Q408">
        <v>0.0463</v>
      </c>
      <c r="R408">
        <v>0.0432</v>
      </c>
      <c r="S408">
        <v>0.0319</v>
      </c>
      <c r="T408">
        <v>-0.0075</v>
      </c>
    </row>
    <row r="409" spans="1:20" ht="12.75">
      <c r="A409">
        <v>41165</v>
      </c>
      <c r="B409" t="s">
        <v>458</v>
      </c>
      <c r="C409">
        <v>-0.1383</v>
      </c>
      <c r="D409">
        <v>-0.2136</v>
      </c>
      <c r="E409">
        <v>-0.2818</v>
      </c>
      <c r="F409">
        <v>-0.1393</v>
      </c>
      <c r="G409">
        <v>-0.1769</v>
      </c>
      <c r="H409">
        <v>-0.2054</v>
      </c>
      <c r="I409">
        <v>-0.6767</v>
      </c>
      <c r="J409">
        <v>0.2818</v>
      </c>
      <c r="K409">
        <v>-0.1317</v>
      </c>
      <c r="L409">
        <v>0</v>
      </c>
      <c r="M409">
        <v>-0.0621</v>
      </c>
      <c r="N409">
        <v>-0.0085</v>
      </c>
      <c r="O409">
        <v>-0.0367</v>
      </c>
      <c r="P409">
        <v>-0.0034</v>
      </c>
      <c r="Q409">
        <v>0.0459</v>
      </c>
      <c r="R409">
        <v>0.0487</v>
      </c>
      <c r="S409">
        <v>-0.0885</v>
      </c>
      <c r="T409">
        <v>0.149</v>
      </c>
    </row>
    <row r="410" spans="1:20" ht="12.75">
      <c r="A410">
        <v>41169</v>
      </c>
      <c r="B410" t="s">
        <v>459</v>
      </c>
      <c r="C410">
        <v>-0.0183</v>
      </c>
      <c r="D410">
        <v>-0.026</v>
      </c>
      <c r="E410">
        <v>-0.1289</v>
      </c>
      <c r="F410">
        <v>0.042</v>
      </c>
      <c r="G410">
        <v>0.0074</v>
      </c>
      <c r="H410">
        <v>-0.1293</v>
      </c>
      <c r="I410">
        <v>0.0164</v>
      </c>
      <c r="J410">
        <v>0.1289</v>
      </c>
      <c r="K410">
        <v>0.0272</v>
      </c>
      <c r="L410">
        <v>0</v>
      </c>
      <c r="M410">
        <v>0.2083</v>
      </c>
      <c r="N410">
        <v>-0.0037</v>
      </c>
      <c r="O410">
        <v>-0.0058</v>
      </c>
      <c r="P410">
        <v>0.1017</v>
      </c>
      <c r="Q410">
        <v>-0.0436</v>
      </c>
      <c r="R410">
        <v>0.8346</v>
      </c>
      <c r="S410">
        <v>-0.0422</v>
      </c>
      <c r="T410">
        <v>0.0163</v>
      </c>
    </row>
    <row r="411" spans="1:20" ht="12.75">
      <c r="A411">
        <v>41185</v>
      </c>
      <c r="B411" t="s">
        <v>460</v>
      </c>
      <c r="C411">
        <v>-0.1834</v>
      </c>
      <c r="D411">
        <v>-0.2868</v>
      </c>
      <c r="E411">
        <v>-0.2439</v>
      </c>
      <c r="F411">
        <v>-0.1367</v>
      </c>
      <c r="G411">
        <v>-0.1273</v>
      </c>
      <c r="H411">
        <v>-0.2741</v>
      </c>
      <c r="I411">
        <v>-0.3886</v>
      </c>
      <c r="J411">
        <v>0.2439</v>
      </c>
      <c r="K411">
        <v>-0.2684</v>
      </c>
      <c r="L411">
        <v>0</v>
      </c>
      <c r="M411">
        <v>-0.0579</v>
      </c>
      <c r="N411">
        <v>-0.0157</v>
      </c>
      <c r="O411">
        <v>-0.0376</v>
      </c>
      <c r="P411">
        <v>-0.0064</v>
      </c>
      <c r="Q411">
        <v>0.0472</v>
      </c>
      <c r="R411">
        <v>0.0421</v>
      </c>
      <c r="S411">
        <v>0.0107</v>
      </c>
      <c r="T411">
        <v>-0.1063</v>
      </c>
    </row>
    <row r="412" spans="1:20" ht="12.75">
      <c r="A412">
        <v>41193</v>
      </c>
      <c r="B412" t="s">
        <v>461</v>
      </c>
      <c r="C412">
        <v>-0.2184</v>
      </c>
      <c r="D412">
        <v>-0.3419</v>
      </c>
      <c r="E412">
        <v>-0.2305</v>
      </c>
      <c r="F412">
        <v>-0.1312</v>
      </c>
      <c r="G412">
        <v>-0.109</v>
      </c>
      <c r="H412">
        <v>-0.3264</v>
      </c>
      <c r="I412">
        <v>-0.5943</v>
      </c>
      <c r="J412">
        <v>0.2305</v>
      </c>
      <c r="K412">
        <v>-0.1906</v>
      </c>
      <c r="L412">
        <v>0</v>
      </c>
      <c r="M412">
        <v>-0.0557</v>
      </c>
      <c r="N412">
        <v>-0.0149</v>
      </c>
      <c r="O412">
        <v>-0.0363</v>
      </c>
      <c r="P412">
        <v>-0.0079</v>
      </c>
      <c r="Q412">
        <v>0.0479</v>
      </c>
      <c r="R412">
        <v>0.0413</v>
      </c>
      <c r="S412">
        <v>-0.0055</v>
      </c>
      <c r="T412">
        <v>-0.1988</v>
      </c>
    </row>
    <row r="413" spans="1:20" ht="12.75">
      <c r="A413">
        <v>41200</v>
      </c>
      <c r="B413" t="s">
        <v>462</v>
      </c>
      <c r="C413">
        <v>-0.1341</v>
      </c>
      <c r="D413">
        <v>-0.2073</v>
      </c>
      <c r="E413">
        <v>-0.2835</v>
      </c>
      <c r="F413">
        <v>-0.1356</v>
      </c>
      <c r="G413">
        <v>-0.1857</v>
      </c>
      <c r="H413">
        <v>-0.1997</v>
      </c>
      <c r="I413">
        <v>-0.6132</v>
      </c>
      <c r="J413">
        <v>0.2835</v>
      </c>
      <c r="K413">
        <v>-0.1042</v>
      </c>
      <c r="L413">
        <v>0</v>
      </c>
      <c r="M413">
        <v>-0.0606</v>
      </c>
      <c r="N413">
        <v>-0.0082</v>
      </c>
      <c r="O413">
        <v>-0.0366</v>
      </c>
      <c r="P413">
        <v>-0.003</v>
      </c>
      <c r="Q413">
        <v>0.0456</v>
      </c>
      <c r="R413">
        <v>0.0523</v>
      </c>
      <c r="S413">
        <v>-0.1413</v>
      </c>
      <c r="T413">
        <v>0.165</v>
      </c>
    </row>
    <row r="414" spans="1:20" ht="12.75">
      <c r="A414">
        <v>41202</v>
      </c>
      <c r="B414" t="s">
        <v>463</v>
      </c>
      <c r="C414">
        <v>-0.0163</v>
      </c>
      <c r="D414">
        <v>-0.0228</v>
      </c>
      <c r="E414">
        <v>0.0558</v>
      </c>
      <c r="F414">
        <v>0.0256</v>
      </c>
      <c r="G414">
        <v>0.0031</v>
      </c>
      <c r="H414">
        <v>-0.0429</v>
      </c>
      <c r="I414">
        <v>0.0229</v>
      </c>
      <c r="J414">
        <v>-0.0558</v>
      </c>
      <c r="K414">
        <v>-0.0101</v>
      </c>
      <c r="L414">
        <v>0</v>
      </c>
      <c r="M414">
        <v>-0.0346</v>
      </c>
      <c r="N414">
        <v>-0.0452</v>
      </c>
      <c r="O414">
        <v>-0.306</v>
      </c>
      <c r="P414">
        <v>-0.0058</v>
      </c>
      <c r="Q414">
        <v>0.0105</v>
      </c>
      <c r="R414">
        <v>0.0177</v>
      </c>
      <c r="S414">
        <v>0.0052</v>
      </c>
      <c r="T414">
        <v>0.0069</v>
      </c>
    </row>
    <row r="415" spans="1:20" ht="12.75">
      <c r="A415">
        <v>41203</v>
      </c>
      <c r="B415" t="s">
        <v>464</v>
      </c>
      <c r="C415">
        <v>-0.1107</v>
      </c>
      <c r="D415">
        <v>-0.1726</v>
      </c>
      <c r="E415">
        <v>-0.2732</v>
      </c>
      <c r="F415">
        <v>-0.1515</v>
      </c>
      <c r="G415">
        <v>-0.1658</v>
      </c>
      <c r="H415">
        <v>-0.1658</v>
      </c>
      <c r="I415">
        <v>0.1141</v>
      </c>
      <c r="J415">
        <v>0.2732</v>
      </c>
      <c r="K415">
        <v>-0.4375</v>
      </c>
      <c r="L415">
        <v>0</v>
      </c>
      <c r="M415">
        <v>-0.0625</v>
      </c>
      <c r="N415">
        <v>-0.0163</v>
      </c>
      <c r="O415">
        <v>-0.0399</v>
      </c>
      <c r="P415">
        <v>-0.0032</v>
      </c>
      <c r="Q415">
        <v>0.0457</v>
      </c>
      <c r="R415">
        <v>0.044</v>
      </c>
      <c r="S415">
        <v>0.0478</v>
      </c>
      <c r="T415">
        <v>0.0654</v>
      </c>
    </row>
    <row r="416" spans="1:20" ht="12.75">
      <c r="A416">
        <v>41205</v>
      </c>
      <c r="B416" t="s">
        <v>465</v>
      </c>
      <c r="C416">
        <v>-0.2079</v>
      </c>
      <c r="D416">
        <v>-0.3249</v>
      </c>
      <c r="E416">
        <v>-0.233</v>
      </c>
      <c r="F416">
        <v>-0.1296</v>
      </c>
      <c r="G416">
        <v>-0.1143</v>
      </c>
      <c r="H416">
        <v>-0.3103</v>
      </c>
      <c r="I416">
        <v>-0.6051</v>
      </c>
      <c r="J416">
        <v>0.233</v>
      </c>
      <c r="K416">
        <v>-0.2061</v>
      </c>
      <c r="L416">
        <v>0</v>
      </c>
      <c r="M416">
        <v>-0.0562</v>
      </c>
      <c r="N416">
        <v>-0.0161</v>
      </c>
      <c r="O416">
        <v>-0.037</v>
      </c>
      <c r="P416">
        <v>-0.0075</v>
      </c>
      <c r="Q416">
        <v>0.0476</v>
      </c>
      <c r="R416">
        <v>0.0414</v>
      </c>
      <c r="S416">
        <v>-0.0035</v>
      </c>
      <c r="T416">
        <v>-0.1484</v>
      </c>
    </row>
    <row r="417" spans="1:20" ht="12.75">
      <c r="A417">
        <v>41207</v>
      </c>
      <c r="B417" t="s">
        <v>466</v>
      </c>
      <c r="C417">
        <v>-0.1354</v>
      </c>
      <c r="D417">
        <v>-0.2092</v>
      </c>
      <c r="E417">
        <v>-0.2833</v>
      </c>
      <c r="F417">
        <v>-0.1362</v>
      </c>
      <c r="G417">
        <v>-0.1835</v>
      </c>
      <c r="H417">
        <v>-0.2013</v>
      </c>
      <c r="I417">
        <v>-0.6354</v>
      </c>
      <c r="J417">
        <v>0.2833</v>
      </c>
      <c r="K417">
        <v>-0.1139</v>
      </c>
      <c r="L417">
        <v>0</v>
      </c>
      <c r="M417">
        <v>-0.0612</v>
      </c>
      <c r="N417">
        <v>-0.0082</v>
      </c>
      <c r="O417">
        <v>-0.0366</v>
      </c>
      <c r="P417">
        <v>-0.0031</v>
      </c>
      <c r="Q417">
        <v>0.0457</v>
      </c>
      <c r="R417">
        <v>0.051</v>
      </c>
      <c r="S417">
        <v>-0.1209</v>
      </c>
      <c r="T417">
        <v>0.166</v>
      </c>
    </row>
    <row r="418" spans="1:20" ht="12.75">
      <c r="A418">
        <v>41208</v>
      </c>
      <c r="B418" t="s">
        <v>467</v>
      </c>
      <c r="C418">
        <v>-0.321</v>
      </c>
      <c r="D418">
        <v>0.4488</v>
      </c>
      <c r="E418">
        <v>-0.187</v>
      </c>
      <c r="F418">
        <v>-0.0856</v>
      </c>
      <c r="G418">
        <v>-0.0869</v>
      </c>
      <c r="H418">
        <v>-0.5238</v>
      </c>
      <c r="I418">
        <v>-0.4137</v>
      </c>
      <c r="J418">
        <v>0.187</v>
      </c>
      <c r="K418">
        <v>-0.1342</v>
      </c>
      <c r="L418">
        <v>0</v>
      </c>
      <c r="M418">
        <v>-0.0465</v>
      </c>
      <c r="N418">
        <v>-0.0062</v>
      </c>
      <c r="O418">
        <v>-0.029</v>
      </c>
      <c r="P418">
        <v>-0.0139</v>
      </c>
      <c r="Q418">
        <v>0.0469</v>
      </c>
      <c r="R418">
        <v>0.0401</v>
      </c>
      <c r="S418">
        <v>-0.0077</v>
      </c>
      <c r="T418">
        <v>-0.2576</v>
      </c>
    </row>
    <row r="419" spans="1:20" ht="12.75">
      <c r="A419">
        <v>41209</v>
      </c>
      <c r="B419" t="s">
        <v>468</v>
      </c>
      <c r="C419">
        <v>-0.133</v>
      </c>
      <c r="D419">
        <v>-0.2057</v>
      </c>
      <c r="E419">
        <v>-0.2837</v>
      </c>
      <c r="F419">
        <v>-0.1355</v>
      </c>
      <c r="G419">
        <v>-0.187</v>
      </c>
      <c r="H419">
        <v>-0.1982</v>
      </c>
      <c r="I419">
        <v>-0.5958</v>
      </c>
      <c r="J419">
        <v>0.2837</v>
      </c>
      <c r="K419">
        <v>-0.0964</v>
      </c>
      <c r="L419">
        <v>0</v>
      </c>
      <c r="M419">
        <v>-0.0601</v>
      </c>
      <c r="N419">
        <v>-0.0082</v>
      </c>
      <c r="O419">
        <v>-0.0366</v>
      </c>
      <c r="P419">
        <v>-0.0029</v>
      </c>
      <c r="Q419">
        <v>0.0455</v>
      </c>
      <c r="R419">
        <v>0.0534</v>
      </c>
      <c r="S419">
        <v>-0.157</v>
      </c>
      <c r="T419">
        <v>0.1648</v>
      </c>
    </row>
    <row r="420" spans="1:20" ht="12.75">
      <c r="A420">
        <v>41210</v>
      </c>
      <c r="B420" t="s">
        <v>469</v>
      </c>
      <c r="C420">
        <v>-0.3266</v>
      </c>
      <c r="D420">
        <v>0.4291</v>
      </c>
      <c r="E420">
        <v>-0.1822</v>
      </c>
      <c r="F420">
        <v>-0.0821</v>
      </c>
      <c r="G420">
        <v>-0.0834</v>
      </c>
      <c r="H420">
        <v>-0.5423</v>
      </c>
      <c r="I420">
        <v>-0.3956</v>
      </c>
      <c r="J420">
        <v>0.1822</v>
      </c>
      <c r="K420">
        <v>-0.1286</v>
      </c>
      <c r="L420">
        <v>0</v>
      </c>
      <c r="M420">
        <v>-0.0456</v>
      </c>
      <c r="N420">
        <v>-0.0057</v>
      </c>
      <c r="O420">
        <v>-0.0284</v>
      </c>
      <c r="P420">
        <v>-0.0145</v>
      </c>
      <c r="Q420">
        <v>0.0461</v>
      </c>
      <c r="R420">
        <v>0.0399</v>
      </c>
      <c r="S420">
        <v>-0.007</v>
      </c>
      <c r="T420">
        <v>-0.2493</v>
      </c>
    </row>
    <row r="421" spans="1:20" ht="12.75">
      <c r="A421">
        <v>41211</v>
      </c>
      <c r="B421" t="s">
        <v>470</v>
      </c>
      <c r="C421">
        <v>-0.1353</v>
      </c>
      <c r="D421">
        <v>-0.2091</v>
      </c>
      <c r="E421">
        <v>-0.2833</v>
      </c>
      <c r="F421">
        <v>-0.1355</v>
      </c>
      <c r="G421">
        <v>-0.1843</v>
      </c>
      <c r="H421">
        <v>-0.2013</v>
      </c>
      <c r="I421">
        <v>-0.6324</v>
      </c>
      <c r="J421">
        <v>0.2833</v>
      </c>
      <c r="K421">
        <v>-0.1128</v>
      </c>
      <c r="L421">
        <v>0</v>
      </c>
      <c r="M421">
        <v>-0.0611</v>
      </c>
      <c r="N421">
        <v>-0.0082</v>
      </c>
      <c r="O421">
        <v>-0.0366</v>
      </c>
      <c r="P421">
        <v>-0.0031</v>
      </c>
      <c r="Q421">
        <v>0.0457</v>
      </c>
      <c r="R421">
        <v>0.0512</v>
      </c>
      <c r="S421">
        <v>-0.1238</v>
      </c>
      <c r="T421">
        <v>0.1662</v>
      </c>
    </row>
    <row r="422" spans="1:20" ht="12.75">
      <c r="A422">
        <v>41223</v>
      </c>
      <c r="B422" t="s">
        <v>471</v>
      </c>
      <c r="C422">
        <v>-0.0595</v>
      </c>
      <c r="D422">
        <v>-0.0932</v>
      </c>
      <c r="E422">
        <v>-0.2033</v>
      </c>
      <c r="F422">
        <v>0.2781</v>
      </c>
      <c r="G422">
        <v>0.0469</v>
      </c>
      <c r="H422">
        <v>-0.103</v>
      </c>
      <c r="I422">
        <v>0.0755</v>
      </c>
      <c r="J422">
        <v>0.2033</v>
      </c>
      <c r="K422">
        <v>0.0801</v>
      </c>
      <c r="L422">
        <v>0</v>
      </c>
      <c r="M422">
        <v>0.0687</v>
      </c>
      <c r="N422">
        <v>-0.0174</v>
      </c>
      <c r="O422">
        <v>-0.0517</v>
      </c>
      <c r="P422">
        <v>0.0091</v>
      </c>
      <c r="Q422">
        <v>0.0297</v>
      </c>
      <c r="R422">
        <v>0.0241</v>
      </c>
      <c r="S422">
        <v>-0.0571</v>
      </c>
      <c r="T422">
        <v>0.0491</v>
      </c>
    </row>
    <row r="423" spans="1:20" ht="12.75">
      <c r="A423">
        <v>41240</v>
      </c>
      <c r="B423" t="s">
        <v>472</v>
      </c>
      <c r="C423">
        <v>-0.0174</v>
      </c>
      <c r="D423">
        <v>-0.0246</v>
      </c>
      <c r="E423">
        <v>-0.1259</v>
      </c>
      <c r="F423">
        <v>0.0409</v>
      </c>
      <c r="G423">
        <v>0.0072</v>
      </c>
      <c r="H423">
        <v>-0.1335</v>
      </c>
      <c r="I423">
        <v>0.0154</v>
      </c>
      <c r="J423">
        <v>0.1259</v>
      </c>
      <c r="K423">
        <v>0.0261</v>
      </c>
      <c r="L423">
        <v>0</v>
      </c>
      <c r="M423">
        <v>0.2022</v>
      </c>
      <c r="N423">
        <v>-0.0037</v>
      </c>
      <c r="O423">
        <v>-0.0052</v>
      </c>
      <c r="P423">
        <v>0.1073</v>
      </c>
      <c r="Q423">
        <v>-0.0471</v>
      </c>
      <c r="R423">
        <v>0.8314</v>
      </c>
      <c r="S423">
        <v>-0.0405</v>
      </c>
      <c r="T423">
        <v>0.0154</v>
      </c>
    </row>
    <row r="424" spans="1:20" ht="12.75">
      <c r="A424">
        <v>41241</v>
      </c>
      <c r="B424" t="s">
        <v>473</v>
      </c>
      <c r="C424">
        <v>-0.0174</v>
      </c>
      <c r="D424">
        <v>-0.0246</v>
      </c>
      <c r="E424">
        <v>-0.1259</v>
      </c>
      <c r="F424">
        <v>0.0409</v>
      </c>
      <c r="G424">
        <v>0.0072</v>
      </c>
      <c r="H424">
        <v>-0.1335</v>
      </c>
      <c r="I424">
        <v>0.0154</v>
      </c>
      <c r="J424">
        <v>0.1259</v>
      </c>
      <c r="K424">
        <v>0.0261</v>
      </c>
      <c r="L424">
        <v>0</v>
      </c>
      <c r="M424">
        <v>0.2022</v>
      </c>
      <c r="N424">
        <v>-0.0037</v>
      </c>
      <c r="O424">
        <v>-0.0052</v>
      </c>
      <c r="P424">
        <v>0.1073</v>
      </c>
      <c r="Q424">
        <v>-0.0471</v>
      </c>
      <c r="R424">
        <v>0.8314</v>
      </c>
      <c r="S424">
        <v>-0.0405</v>
      </c>
      <c r="T424">
        <v>0.0154</v>
      </c>
    </row>
    <row r="425" spans="1:20" ht="12.75">
      <c r="A425">
        <v>41242</v>
      </c>
      <c r="B425" t="s">
        <v>474</v>
      </c>
      <c r="C425">
        <v>-0.1352</v>
      </c>
      <c r="D425">
        <v>-0.209</v>
      </c>
      <c r="E425">
        <v>-0.2833</v>
      </c>
      <c r="F425">
        <v>-0.1356</v>
      </c>
      <c r="G425">
        <v>-0.1844</v>
      </c>
      <c r="H425">
        <v>-0.2012</v>
      </c>
      <c r="I425">
        <v>-0.6305</v>
      </c>
      <c r="J425">
        <v>0.2833</v>
      </c>
      <c r="K425">
        <v>-0.1119</v>
      </c>
      <c r="L425">
        <v>0</v>
      </c>
      <c r="M425">
        <v>-0.0611</v>
      </c>
      <c r="N425">
        <v>-0.0082</v>
      </c>
      <c r="O425">
        <v>-0.0366</v>
      </c>
      <c r="P425">
        <v>-0.0031</v>
      </c>
      <c r="Q425">
        <v>0.0457</v>
      </c>
      <c r="R425">
        <v>0.0513</v>
      </c>
      <c r="S425">
        <v>-0.1256</v>
      </c>
      <c r="T425">
        <v>0.1657</v>
      </c>
    </row>
    <row r="426" spans="1:20" ht="12.75">
      <c r="A426">
        <v>41247</v>
      </c>
      <c r="B426" t="s">
        <v>475</v>
      </c>
      <c r="C426">
        <v>-0.0788</v>
      </c>
      <c r="D426">
        <v>-0.1236</v>
      </c>
      <c r="E426">
        <v>-0.2773</v>
      </c>
      <c r="F426">
        <v>0.4301</v>
      </c>
      <c r="G426">
        <v>0.061</v>
      </c>
      <c r="H426">
        <v>-0.1258</v>
      </c>
      <c r="I426">
        <v>0.0974</v>
      </c>
      <c r="J426">
        <v>0.2773</v>
      </c>
      <c r="K426">
        <v>0.1166</v>
      </c>
      <c r="L426">
        <v>0</v>
      </c>
      <c r="M426">
        <v>-0.0373</v>
      </c>
      <c r="N426">
        <v>-0.0134</v>
      </c>
      <c r="O426">
        <v>-0.041</v>
      </c>
      <c r="P426">
        <v>0.0041</v>
      </c>
      <c r="Q426">
        <v>0.0378</v>
      </c>
      <c r="R426">
        <v>0.0905</v>
      </c>
      <c r="S426">
        <v>-0.0867</v>
      </c>
      <c r="T426">
        <v>0.0664</v>
      </c>
    </row>
    <row r="427" spans="1:20" ht="12.75">
      <c r="A427">
        <v>41248</v>
      </c>
      <c r="B427" t="s">
        <v>476</v>
      </c>
      <c r="C427">
        <v>-0.0788</v>
      </c>
      <c r="D427">
        <v>-0.1236</v>
      </c>
      <c r="E427">
        <v>-0.2773</v>
      </c>
      <c r="F427">
        <v>0.4301</v>
      </c>
      <c r="G427">
        <v>0.061</v>
      </c>
      <c r="H427">
        <v>-0.1258</v>
      </c>
      <c r="I427">
        <v>0.0974</v>
      </c>
      <c r="J427">
        <v>0.2773</v>
      </c>
      <c r="K427">
        <v>0.1166</v>
      </c>
      <c r="L427">
        <v>0</v>
      </c>
      <c r="M427">
        <v>-0.0373</v>
      </c>
      <c r="N427">
        <v>-0.0134</v>
      </c>
      <c r="O427">
        <v>-0.041</v>
      </c>
      <c r="P427">
        <v>0.0041</v>
      </c>
      <c r="Q427">
        <v>0.0378</v>
      </c>
      <c r="R427">
        <v>0.0905</v>
      </c>
      <c r="S427">
        <v>-0.0867</v>
      </c>
      <c r="T427">
        <v>0.0664</v>
      </c>
    </row>
    <row r="428" spans="1:20" ht="12.75">
      <c r="A428">
        <v>41249</v>
      </c>
      <c r="B428" t="s">
        <v>477</v>
      </c>
      <c r="C428">
        <v>-0.1107</v>
      </c>
      <c r="D428">
        <v>-0.1726</v>
      </c>
      <c r="E428">
        <v>-0.2732</v>
      </c>
      <c r="F428">
        <v>-0.1515</v>
      </c>
      <c r="G428">
        <v>-0.1658</v>
      </c>
      <c r="H428">
        <v>-0.1658</v>
      </c>
      <c r="I428">
        <v>0.1141</v>
      </c>
      <c r="J428">
        <v>0.2732</v>
      </c>
      <c r="K428">
        <v>-0.4375</v>
      </c>
      <c r="L428">
        <v>0</v>
      </c>
      <c r="M428">
        <v>-0.0625</v>
      </c>
      <c r="N428">
        <v>-0.0163</v>
      </c>
      <c r="O428">
        <v>-0.0399</v>
      </c>
      <c r="P428">
        <v>-0.0032</v>
      </c>
      <c r="Q428">
        <v>0.0457</v>
      </c>
      <c r="R428">
        <v>0.044</v>
      </c>
      <c r="S428">
        <v>0.0478</v>
      </c>
      <c r="T428">
        <v>0.0654</v>
      </c>
    </row>
    <row r="429" spans="1:20" ht="12.75">
      <c r="A429">
        <v>41250</v>
      </c>
      <c r="B429" t="s">
        <v>478</v>
      </c>
      <c r="C429">
        <v>-0.1008</v>
      </c>
      <c r="D429">
        <v>-0.1572</v>
      </c>
      <c r="E429">
        <v>-0.2874</v>
      </c>
      <c r="F429">
        <v>-0.1427</v>
      </c>
      <c r="G429">
        <v>-0.2254</v>
      </c>
      <c r="H429">
        <v>-0.1535</v>
      </c>
      <c r="I429">
        <v>0.0772</v>
      </c>
      <c r="J429">
        <v>0.2874</v>
      </c>
      <c r="K429">
        <v>0.0848</v>
      </c>
      <c r="L429">
        <v>0</v>
      </c>
      <c r="M429">
        <v>-0.0523</v>
      </c>
      <c r="N429">
        <v>-0.0094</v>
      </c>
      <c r="O429">
        <v>-0.0375</v>
      </c>
      <c r="P429">
        <v>-0.0003</v>
      </c>
      <c r="Q429">
        <v>0.0434</v>
      </c>
      <c r="R429">
        <v>0.07</v>
      </c>
      <c r="S429">
        <v>-0.7615</v>
      </c>
      <c r="T429">
        <v>0.0949</v>
      </c>
    </row>
    <row r="430" spans="1:20" ht="12.75">
      <c r="A430">
        <v>41258</v>
      </c>
      <c r="B430" t="s">
        <v>479</v>
      </c>
      <c r="C430">
        <v>-0.0595</v>
      </c>
      <c r="D430">
        <v>-0.0932</v>
      </c>
      <c r="E430">
        <v>-0.2033</v>
      </c>
      <c r="F430">
        <v>0.2781</v>
      </c>
      <c r="G430">
        <v>0.0469</v>
      </c>
      <c r="H430">
        <v>-0.103</v>
      </c>
      <c r="I430">
        <v>0.0755</v>
      </c>
      <c r="J430">
        <v>0.2033</v>
      </c>
      <c r="K430">
        <v>0.0801</v>
      </c>
      <c r="L430">
        <v>0</v>
      </c>
      <c r="M430">
        <v>0.0687</v>
      </c>
      <c r="N430">
        <v>-0.0174</v>
      </c>
      <c r="O430">
        <v>-0.0517</v>
      </c>
      <c r="P430">
        <v>0.0091</v>
      </c>
      <c r="Q430">
        <v>0.0297</v>
      </c>
      <c r="R430">
        <v>0.0241</v>
      </c>
      <c r="S430">
        <v>-0.0571</v>
      </c>
      <c r="T430">
        <v>0.0491</v>
      </c>
    </row>
    <row r="431" spans="1:20" ht="12.75">
      <c r="A431">
        <v>41269</v>
      </c>
      <c r="B431" t="s">
        <v>480</v>
      </c>
      <c r="C431">
        <v>-0.1313</v>
      </c>
      <c r="D431">
        <v>-0.203</v>
      </c>
      <c r="E431">
        <v>-0.284</v>
      </c>
      <c r="F431">
        <v>-0.1354</v>
      </c>
      <c r="G431">
        <v>-0.1891</v>
      </c>
      <c r="H431">
        <v>-0.1958</v>
      </c>
      <c r="I431">
        <v>-0.5685</v>
      </c>
      <c r="J431">
        <v>0.284</v>
      </c>
      <c r="K431">
        <v>-0.0841</v>
      </c>
      <c r="L431">
        <v>0</v>
      </c>
      <c r="M431">
        <v>-0.0594</v>
      </c>
      <c r="N431">
        <v>-0.0082</v>
      </c>
      <c r="O431">
        <v>-0.0366</v>
      </c>
      <c r="P431">
        <v>-0.0026</v>
      </c>
      <c r="Q431">
        <v>0.0453</v>
      </c>
      <c r="R431">
        <v>0.055</v>
      </c>
      <c r="S431">
        <v>-0.1815</v>
      </c>
      <c r="T431">
        <v>0.1645</v>
      </c>
    </row>
    <row r="432" spans="1:20" ht="12.75">
      <c r="A432">
        <v>41270</v>
      </c>
      <c r="B432" t="s">
        <v>481</v>
      </c>
      <c r="C432">
        <v>-0.1055</v>
      </c>
      <c r="D432">
        <v>-0.1644</v>
      </c>
      <c r="E432">
        <v>-0.2771</v>
      </c>
      <c r="F432">
        <v>-0.1489</v>
      </c>
      <c r="G432">
        <v>-0.1819</v>
      </c>
      <c r="H432">
        <v>-0.1586</v>
      </c>
      <c r="I432">
        <v>0.125</v>
      </c>
      <c r="J432">
        <v>0.2771</v>
      </c>
      <c r="K432">
        <v>-0.3184</v>
      </c>
      <c r="L432">
        <v>0</v>
      </c>
      <c r="M432">
        <v>-0.0602</v>
      </c>
      <c r="N432">
        <v>-0.0151</v>
      </c>
      <c r="O432">
        <v>-0.0395</v>
      </c>
      <c r="P432">
        <v>-0.0024</v>
      </c>
      <c r="Q432">
        <v>0.0451</v>
      </c>
      <c r="R432">
        <v>0.0503</v>
      </c>
      <c r="S432">
        <v>0.095</v>
      </c>
      <c r="T432">
        <v>0.08</v>
      </c>
    </row>
    <row r="433" spans="1:20" ht="12.75">
      <c r="A433">
        <v>41271</v>
      </c>
      <c r="B433" t="s">
        <v>482</v>
      </c>
      <c r="C433">
        <v>-0.0788</v>
      </c>
      <c r="D433">
        <v>-0.1236</v>
      </c>
      <c r="E433">
        <v>-0.2773</v>
      </c>
      <c r="F433">
        <v>0.4301</v>
      </c>
      <c r="G433">
        <v>0.061</v>
      </c>
      <c r="H433">
        <v>-0.1258</v>
      </c>
      <c r="I433">
        <v>0.0974</v>
      </c>
      <c r="J433">
        <v>0.2773</v>
      </c>
      <c r="K433">
        <v>0.1166</v>
      </c>
      <c r="L433">
        <v>0</v>
      </c>
      <c r="M433">
        <v>-0.0373</v>
      </c>
      <c r="N433">
        <v>-0.0134</v>
      </c>
      <c r="O433">
        <v>-0.041</v>
      </c>
      <c r="P433">
        <v>0.0041</v>
      </c>
      <c r="Q433">
        <v>0.0378</v>
      </c>
      <c r="R433">
        <v>0.0905</v>
      </c>
      <c r="S433">
        <v>-0.0867</v>
      </c>
      <c r="T433">
        <v>0.0664</v>
      </c>
    </row>
    <row r="434" spans="1:20" ht="12.75">
      <c r="A434">
        <v>41272</v>
      </c>
      <c r="B434" t="s">
        <v>483</v>
      </c>
      <c r="C434">
        <v>-0.3366</v>
      </c>
      <c r="D434">
        <v>0.394</v>
      </c>
      <c r="E434">
        <v>-0.1736</v>
      </c>
      <c r="F434">
        <v>-0.0759</v>
      </c>
      <c r="G434">
        <v>-0.0771</v>
      </c>
      <c r="H434">
        <v>-0.5754</v>
      </c>
      <c r="I434">
        <v>-0.3633</v>
      </c>
      <c r="J434">
        <v>0.1736</v>
      </c>
      <c r="K434">
        <v>-0.1186</v>
      </c>
      <c r="L434">
        <v>0</v>
      </c>
      <c r="M434">
        <v>-0.044</v>
      </c>
      <c r="N434">
        <v>-0.0049</v>
      </c>
      <c r="O434">
        <v>-0.0273</v>
      </c>
      <c r="P434">
        <v>-0.0155</v>
      </c>
      <c r="Q434">
        <v>0.0447</v>
      </c>
      <c r="R434">
        <v>0.0395</v>
      </c>
      <c r="S434">
        <v>-0.0059</v>
      </c>
      <c r="T434">
        <v>-0.2346</v>
      </c>
    </row>
    <row r="435" spans="1:20" ht="12.75">
      <c r="A435">
        <v>41273</v>
      </c>
      <c r="B435" t="s">
        <v>484</v>
      </c>
      <c r="C435">
        <v>-0.2032</v>
      </c>
      <c r="D435">
        <v>-0.3133</v>
      </c>
      <c r="E435">
        <v>-0.2472</v>
      </c>
      <c r="F435">
        <v>-0.1233</v>
      </c>
      <c r="G435">
        <v>-0.1372</v>
      </c>
      <c r="H435">
        <v>-0.2991</v>
      </c>
      <c r="I435">
        <v>-0.6366</v>
      </c>
      <c r="J435">
        <v>0.2472</v>
      </c>
      <c r="K435">
        <v>-0.2056</v>
      </c>
      <c r="L435">
        <v>0</v>
      </c>
      <c r="M435">
        <v>-0.0573</v>
      </c>
      <c r="N435">
        <v>-0.0104</v>
      </c>
      <c r="O435">
        <v>-0.0353</v>
      </c>
      <c r="P435">
        <v>-0.007</v>
      </c>
      <c r="Q435">
        <v>0.0483</v>
      </c>
      <c r="R435">
        <v>0.0433</v>
      </c>
      <c r="S435">
        <v>-0.0206</v>
      </c>
      <c r="T435">
        <v>-0.3714</v>
      </c>
    </row>
    <row r="436" spans="1:20" ht="12.75">
      <c r="A436">
        <v>41275</v>
      </c>
      <c r="B436" t="s">
        <v>485</v>
      </c>
      <c r="C436">
        <v>-0.0137</v>
      </c>
      <c r="D436">
        <v>-0.017</v>
      </c>
      <c r="E436">
        <v>-0.094</v>
      </c>
      <c r="F436">
        <v>0.0315</v>
      </c>
      <c r="G436">
        <v>0.0061</v>
      </c>
      <c r="H436">
        <v>-0.0996</v>
      </c>
      <c r="I436">
        <v>0.0108</v>
      </c>
      <c r="J436">
        <v>0.094</v>
      </c>
      <c r="K436">
        <v>0.018</v>
      </c>
      <c r="L436">
        <v>0</v>
      </c>
      <c r="M436">
        <v>0.1514</v>
      </c>
      <c r="N436">
        <v>-0.0048</v>
      </c>
      <c r="O436">
        <v>0.0039</v>
      </c>
      <c r="P436">
        <v>0.0806</v>
      </c>
      <c r="Q436">
        <v>-0.0391</v>
      </c>
      <c r="R436">
        <v>0.8784</v>
      </c>
      <c r="S436">
        <v>-0.0272</v>
      </c>
      <c r="T436">
        <v>0.0104</v>
      </c>
    </row>
    <row r="437" spans="1:20" ht="12.75">
      <c r="A437">
        <v>41277</v>
      </c>
      <c r="B437" t="s">
        <v>486</v>
      </c>
      <c r="C437">
        <v>-0.3562</v>
      </c>
      <c r="D437">
        <v>0.3737</v>
      </c>
      <c r="E437">
        <v>-0.1688</v>
      </c>
      <c r="F437">
        <v>-0.0722</v>
      </c>
      <c r="G437">
        <v>-0.0736</v>
      </c>
      <c r="H437">
        <v>-0.5946</v>
      </c>
      <c r="I437">
        <v>-0.3447</v>
      </c>
      <c r="J437">
        <v>0.1688</v>
      </c>
      <c r="K437">
        <v>-0.1129</v>
      </c>
      <c r="L437">
        <v>0</v>
      </c>
      <c r="M437">
        <v>-0.043</v>
      </c>
      <c r="N437">
        <v>-0.0044</v>
      </c>
      <c r="O437">
        <v>-0.0267</v>
      </c>
      <c r="P437">
        <v>-0.016</v>
      </c>
      <c r="Q437">
        <v>0.0458</v>
      </c>
      <c r="R437">
        <v>0.0392</v>
      </c>
      <c r="S437">
        <v>-0.0053</v>
      </c>
      <c r="T437">
        <v>-0.227</v>
      </c>
    </row>
    <row r="438" spans="1:20" ht="12.75">
      <c r="A438">
        <v>41286</v>
      </c>
      <c r="B438" t="s">
        <v>487</v>
      </c>
      <c r="C438">
        <v>-0.0257</v>
      </c>
      <c r="D438">
        <v>-0.0396</v>
      </c>
      <c r="E438">
        <v>0.084</v>
      </c>
      <c r="F438">
        <v>0.04</v>
      </c>
      <c r="G438">
        <v>0.0066</v>
      </c>
      <c r="H438">
        <v>-0.0477</v>
      </c>
      <c r="I438">
        <v>0.0391</v>
      </c>
      <c r="J438">
        <v>-0.084</v>
      </c>
      <c r="K438">
        <v>-0.0112</v>
      </c>
      <c r="L438">
        <v>0</v>
      </c>
      <c r="M438">
        <v>-0.0423</v>
      </c>
      <c r="N438">
        <v>-0.0786</v>
      </c>
      <c r="O438">
        <v>-0.1585</v>
      </c>
      <c r="P438">
        <v>-0.0046</v>
      </c>
      <c r="Q438">
        <v>0.0258</v>
      </c>
      <c r="R438">
        <v>0.019</v>
      </c>
      <c r="S438">
        <v>0.0066</v>
      </c>
      <c r="T438">
        <v>0.0144</v>
      </c>
    </row>
    <row r="439" spans="1:20" ht="12.75">
      <c r="A439">
        <v>41291</v>
      </c>
      <c r="B439" t="s">
        <v>488</v>
      </c>
      <c r="C439">
        <v>-0.0505</v>
      </c>
      <c r="D439">
        <v>-0.078</v>
      </c>
      <c r="E439">
        <v>-0.0236</v>
      </c>
      <c r="F439">
        <v>-0.0046</v>
      </c>
      <c r="G439">
        <v>-0.0394</v>
      </c>
      <c r="H439">
        <v>-0.0809</v>
      </c>
      <c r="I439">
        <v>0.0729</v>
      </c>
      <c r="J439">
        <v>0.0236</v>
      </c>
      <c r="K439">
        <v>-0.1258</v>
      </c>
      <c r="L439">
        <v>0</v>
      </c>
      <c r="M439">
        <v>-0.0467</v>
      </c>
      <c r="N439">
        <v>-0.18</v>
      </c>
      <c r="O439">
        <v>-0.0978</v>
      </c>
      <c r="P439">
        <v>-0.0036</v>
      </c>
      <c r="Q439">
        <v>0.031</v>
      </c>
      <c r="R439">
        <v>0.0251</v>
      </c>
      <c r="S439">
        <v>0.0174</v>
      </c>
      <c r="T439">
        <v>0.0302</v>
      </c>
    </row>
    <row r="440" spans="1:20" ht="12.75">
      <c r="A440">
        <v>41298</v>
      </c>
      <c r="B440" t="s">
        <v>489</v>
      </c>
      <c r="C440">
        <v>-0.017</v>
      </c>
      <c r="D440">
        <v>-0.0238</v>
      </c>
      <c r="E440">
        <v>-0.1244</v>
      </c>
      <c r="F440">
        <v>0.0402</v>
      </c>
      <c r="G440">
        <v>0.0071</v>
      </c>
      <c r="H440">
        <v>-0.1358</v>
      </c>
      <c r="I440">
        <v>0.0149</v>
      </c>
      <c r="J440">
        <v>0.1244</v>
      </c>
      <c r="K440">
        <v>0.0255</v>
      </c>
      <c r="L440">
        <v>0</v>
      </c>
      <c r="M440">
        <v>0.199</v>
      </c>
      <c r="N440">
        <v>-0.0037</v>
      </c>
      <c r="O440">
        <v>-0.0049</v>
      </c>
      <c r="P440">
        <v>0.1102</v>
      </c>
      <c r="Q440">
        <v>-0.049</v>
      </c>
      <c r="R440">
        <v>0.8297</v>
      </c>
      <c r="S440">
        <v>-0.0396</v>
      </c>
      <c r="T440">
        <v>0.0149</v>
      </c>
    </row>
    <row r="441" spans="1:20" ht="12.75">
      <c r="A441">
        <v>41299</v>
      </c>
      <c r="B441" t="s">
        <v>490</v>
      </c>
      <c r="C441">
        <v>-0.017</v>
      </c>
      <c r="D441">
        <v>-0.0238</v>
      </c>
      <c r="E441">
        <v>-0.1244</v>
      </c>
      <c r="F441">
        <v>0.0402</v>
      </c>
      <c r="G441">
        <v>0.0071</v>
      </c>
      <c r="H441">
        <v>-0.1358</v>
      </c>
      <c r="I441">
        <v>0.0149</v>
      </c>
      <c r="J441">
        <v>0.1244</v>
      </c>
      <c r="K441">
        <v>0.0255</v>
      </c>
      <c r="L441">
        <v>0</v>
      </c>
      <c r="M441">
        <v>0.199</v>
      </c>
      <c r="N441">
        <v>-0.0037</v>
      </c>
      <c r="O441">
        <v>-0.0049</v>
      </c>
      <c r="P441">
        <v>0.1102</v>
      </c>
      <c r="Q441">
        <v>-0.049</v>
      </c>
      <c r="R441">
        <v>0.8297</v>
      </c>
      <c r="S441">
        <v>-0.0396</v>
      </c>
      <c r="T441">
        <v>0.0149</v>
      </c>
    </row>
    <row r="442" spans="1:20" ht="12.75">
      <c r="A442">
        <v>41311</v>
      </c>
      <c r="B442" t="s">
        <v>491</v>
      </c>
      <c r="C442">
        <v>-0.1008</v>
      </c>
      <c r="D442">
        <v>-0.1574</v>
      </c>
      <c r="E442">
        <v>-0.2881</v>
      </c>
      <c r="F442">
        <v>-0.1539</v>
      </c>
      <c r="G442">
        <v>-0.1826</v>
      </c>
      <c r="H442">
        <v>-0.151</v>
      </c>
      <c r="I442">
        <v>0.1429</v>
      </c>
      <c r="J442">
        <v>0.2881</v>
      </c>
      <c r="K442">
        <v>-0.5281</v>
      </c>
      <c r="L442">
        <v>0</v>
      </c>
      <c r="M442">
        <v>-0.0642</v>
      </c>
      <c r="N442">
        <v>-0.0098</v>
      </c>
      <c r="O442">
        <v>-0.0379</v>
      </c>
      <c r="P442">
        <v>-0.0029</v>
      </c>
      <c r="Q442">
        <v>0.0463</v>
      </c>
      <c r="R442">
        <v>0.0441</v>
      </c>
      <c r="S442">
        <v>0.0552</v>
      </c>
      <c r="T442">
        <v>0.0989</v>
      </c>
    </row>
    <row r="443" spans="1:20" ht="12.75">
      <c r="A443">
        <v>41319</v>
      </c>
      <c r="B443" t="s">
        <v>492</v>
      </c>
      <c r="C443">
        <v>-0.0831</v>
      </c>
      <c r="D443">
        <v>-0.1303</v>
      </c>
      <c r="E443">
        <v>-0.2824</v>
      </c>
      <c r="F443">
        <v>0.5643</v>
      </c>
      <c r="G443">
        <v>0.0993</v>
      </c>
      <c r="H443">
        <v>-0.1292</v>
      </c>
      <c r="I443">
        <v>0.1249</v>
      </c>
      <c r="J443">
        <v>0.2824</v>
      </c>
      <c r="K443">
        <v>0.1047</v>
      </c>
      <c r="L443">
        <v>0</v>
      </c>
      <c r="M443">
        <v>-0.071</v>
      </c>
      <c r="N443">
        <v>-0.0155</v>
      </c>
      <c r="O443">
        <v>-0.0424</v>
      </c>
      <c r="P443">
        <v>0.001</v>
      </c>
      <c r="Q443">
        <v>0.0406</v>
      </c>
      <c r="R443">
        <v>0.0371</v>
      </c>
      <c r="S443">
        <v>0.0097</v>
      </c>
      <c r="T443">
        <v>0.0644</v>
      </c>
    </row>
    <row r="444" spans="1:20" ht="12.75">
      <c r="A444">
        <v>41322</v>
      </c>
      <c r="B444" t="s">
        <v>493</v>
      </c>
      <c r="C444">
        <v>0.0308</v>
      </c>
      <c r="D444">
        <v>0.082</v>
      </c>
      <c r="E444">
        <v>-0.0946</v>
      </c>
      <c r="F444">
        <v>-0.0209</v>
      </c>
      <c r="G444">
        <v>-0.0197</v>
      </c>
      <c r="H444">
        <v>-0.8547</v>
      </c>
      <c r="I444">
        <v>-0.0753</v>
      </c>
      <c r="J444">
        <v>0.0946</v>
      </c>
      <c r="K444">
        <v>-0.0274</v>
      </c>
      <c r="L444">
        <v>0</v>
      </c>
      <c r="M444">
        <v>-0.0267</v>
      </c>
      <c r="N444">
        <v>0.0021</v>
      </c>
      <c r="O444">
        <v>-0.0175</v>
      </c>
      <c r="P444">
        <v>-0.0325</v>
      </c>
      <c r="Q444">
        <v>-0.2612</v>
      </c>
      <c r="R444">
        <v>0.0459</v>
      </c>
      <c r="S444">
        <v>0.0021</v>
      </c>
      <c r="T444">
        <v>-0.0518</v>
      </c>
    </row>
    <row r="445" spans="1:20" ht="12.75">
      <c r="A445">
        <v>41328</v>
      </c>
      <c r="B445" t="s">
        <v>494</v>
      </c>
      <c r="C445">
        <v>0.0333</v>
      </c>
      <c r="D445">
        <v>0.0603</v>
      </c>
      <c r="E445">
        <v>-0.083</v>
      </c>
      <c r="F445">
        <v>-0.0153</v>
      </c>
      <c r="G445">
        <v>-0.0151</v>
      </c>
      <c r="H445">
        <v>-0.8641</v>
      </c>
      <c r="I445">
        <v>-0.0554</v>
      </c>
      <c r="J445">
        <v>0.083</v>
      </c>
      <c r="K445">
        <v>-0.0203</v>
      </c>
      <c r="L445">
        <v>0</v>
      </c>
      <c r="M445">
        <v>-0.0187</v>
      </c>
      <c r="N445">
        <v>0.0016</v>
      </c>
      <c r="O445">
        <v>-0.0102</v>
      </c>
      <c r="P445">
        <v>-0.0393</v>
      </c>
      <c r="Q445">
        <v>-0.4038</v>
      </c>
      <c r="R445">
        <v>0.0577</v>
      </c>
      <c r="S445">
        <v>0.0011</v>
      </c>
      <c r="T445">
        <v>-0.0382</v>
      </c>
    </row>
    <row r="446" spans="1:20" ht="12.75">
      <c r="A446">
        <v>41331</v>
      </c>
      <c r="B446" t="s">
        <v>495</v>
      </c>
      <c r="C446">
        <v>-0.3266</v>
      </c>
      <c r="D446">
        <v>0.4291</v>
      </c>
      <c r="E446">
        <v>-0.1822</v>
      </c>
      <c r="F446">
        <v>-0.0821</v>
      </c>
      <c r="G446">
        <v>-0.0834</v>
      </c>
      <c r="H446">
        <v>-0.5423</v>
      </c>
      <c r="I446">
        <v>-0.3956</v>
      </c>
      <c r="J446">
        <v>0.1822</v>
      </c>
      <c r="K446">
        <v>-0.1286</v>
      </c>
      <c r="L446">
        <v>0</v>
      </c>
      <c r="M446">
        <v>-0.0456</v>
      </c>
      <c r="N446">
        <v>-0.0057</v>
      </c>
      <c r="O446">
        <v>-0.0284</v>
      </c>
      <c r="P446">
        <v>-0.0145</v>
      </c>
      <c r="Q446">
        <v>0.0461</v>
      </c>
      <c r="R446">
        <v>0.0399</v>
      </c>
      <c r="S446">
        <v>-0.007</v>
      </c>
      <c r="T446">
        <v>-0.2493</v>
      </c>
    </row>
    <row r="447" spans="1:20" ht="12.75">
      <c r="A447">
        <v>41340</v>
      </c>
      <c r="B447" t="s">
        <v>496</v>
      </c>
      <c r="C447">
        <v>-0.0582</v>
      </c>
      <c r="D447">
        <v>-0.0912</v>
      </c>
      <c r="E447">
        <v>-0.2003</v>
      </c>
      <c r="F447">
        <v>0.2956</v>
      </c>
      <c r="G447">
        <v>0.0649</v>
      </c>
      <c r="H447">
        <v>-0.0978</v>
      </c>
      <c r="I447">
        <v>0.0814</v>
      </c>
      <c r="J447">
        <v>0.2003</v>
      </c>
      <c r="K447">
        <v>0.0713</v>
      </c>
      <c r="L447">
        <v>0</v>
      </c>
      <c r="M447">
        <v>0.0008</v>
      </c>
      <c r="N447">
        <v>-0.0485</v>
      </c>
      <c r="O447">
        <v>-0.0577</v>
      </c>
      <c r="P447">
        <v>0.0053</v>
      </c>
      <c r="Q447">
        <v>0.032</v>
      </c>
      <c r="R447">
        <v>0.0118</v>
      </c>
      <c r="S447">
        <v>-0.0119</v>
      </c>
      <c r="T447">
        <v>0.0457</v>
      </c>
    </row>
    <row r="448" spans="1:20" ht="12.75">
      <c r="A448">
        <v>41341</v>
      </c>
      <c r="B448" t="s">
        <v>497</v>
      </c>
      <c r="C448">
        <v>-0.1061</v>
      </c>
      <c r="D448">
        <v>-0.1655</v>
      </c>
      <c r="E448">
        <v>-0.2739</v>
      </c>
      <c r="F448">
        <v>-0.1505</v>
      </c>
      <c r="G448">
        <v>-0.1687</v>
      </c>
      <c r="H448">
        <v>-0.1591</v>
      </c>
      <c r="I448">
        <v>0.1448</v>
      </c>
      <c r="J448">
        <v>0.2739</v>
      </c>
      <c r="K448">
        <v>-0.4477</v>
      </c>
      <c r="L448">
        <v>0</v>
      </c>
      <c r="M448">
        <v>-0.0627</v>
      </c>
      <c r="N448">
        <v>-0.0171</v>
      </c>
      <c r="O448">
        <v>-0.0402</v>
      </c>
      <c r="P448">
        <v>-0.0031</v>
      </c>
      <c r="Q448">
        <v>0.0456</v>
      </c>
      <c r="R448">
        <v>0.0441</v>
      </c>
      <c r="S448">
        <v>0.0502</v>
      </c>
      <c r="T448">
        <v>0.0775</v>
      </c>
    </row>
    <row r="449" spans="1:20" ht="12.75">
      <c r="A449">
        <v>41342</v>
      </c>
      <c r="B449" t="s">
        <v>498</v>
      </c>
      <c r="C449">
        <v>-0.1062</v>
      </c>
      <c r="D449">
        <v>-0.1656</v>
      </c>
      <c r="E449">
        <v>-0.274</v>
      </c>
      <c r="F449">
        <v>-0.1507</v>
      </c>
      <c r="G449">
        <v>-0.1688</v>
      </c>
      <c r="H449">
        <v>-0.1591</v>
      </c>
      <c r="I449">
        <v>0.145</v>
      </c>
      <c r="J449">
        <v>0.274</v>
      </c>
      <c r="K449">
        <v>-0.4464</v>
      </c>
      <c r="L449">
        <v>0</v>
      </c>
      <c r="M449">
        <v>-0.0627</v>
      </c>
      <c r="N449">
        <v>-0.0169</v>
      </c>
      <c r="O449">
        <v>-0.0402</v>
      </c>
      <c r="P449">
        <v>-0.0031</v>
      </c>
      <c r="Q449">
        <v>0.0456</v>
      </c>
      <c r="R449">
        <v>0.0441</v>
      </c>
      <c r="S449">
        <v>0.0503</v>
      </c>
      <c r="T449">
        <v>0.0773</v>
      </c>
    </row>
    <row r="450" spans="1:20" ht="12.75">
      <c r="A450">
        <v>41347</v>
      </c>
      <c r="B450" t="s">
        <v>499</v>
      </c>
      <c r="C450">
        <v>-0.0333</v>
      </c>
      <c r="D450">
        <v>-0.051</v>
      </c>
      <c r="E450">
        <v>0.0542</v>
      </c>
      <c r="F450">
        <v>0.0406</v>
      </c>
      <c r="G450">
        <v>0.0007</v>
      </c>
      <c r="H450">
        <v>-0.0567</v>
      </c>
      <c r="I450">
        <v>0.0507</v>
      </c>
      <c r="J450">
        <v>-0.0542</v>
      </c>
      <c r="K450">
        <v>-0.0261</v>
      </c>
      <c r="L450">
        <v>0</v>
      </c>
      <c r="M450">
        <v>-0.0418</v>
      </c>
      <c r="N450">
        <v>-0.2322</v>
      </c>
      <c r="O450">
        <v>-0.1153</v>
      </c>
      <c r="P450">
        <v>-0.0037</v>
      </c>
      <c r="Q450">
        <v>0.0265</v>
      </c>
      <c r="R450">
        <v>0.0192</v>
      </c>
      <c r="S450">
        <v>0.0073</v>
      </c>
      <c r="T450">
        <v>0.0156</v>
      </c>
    </row>
    <row r="451" spans="1:20" ht="12.75">
      <c r="A451">
        <v>41351</v>
      </c>
      <c r="B451" t="s">
        <v>500</v>
      </c>
      <c r="C451">
        <v>-0.0799</v>
      </c>
      <c r="D451">
        <v>-0.1255</v>
      </c>
      <c r="E451">
        <v>-0.2841</v>
      </c>
      <c r="F451">
        <v>0.5518</v>
      </c>
      <c r="G451">
        <v>0.1108</v>
      </c>
      <c r="H451">
        <v>-0.1248</v>
      </c>
      <c r="I451">
        <v>0.1146</v>
      </c>
      <c r="J451">
        <v>0.2841</v>
      </c>
      <c r="K451">
        <v>0.1143</v>
      </c>
      <c r="L451">
        <v>0</v>
      </c>
      <c r="M451">
        <v>-0.0709</v>
      </c>
      <c r="N451">
        <v>-0.015</v>
      </c>
      <c r="O451">
        <v>-0.0424</v>
      </c>
      <c r="P451">
        <v>0.0013</v>
      </c>
      <c r="Q451">
        <v>0.0403</v>
      </c>
      <c r="R451">
        <v>0.038</v>
      </c>
      <c r="S451">
        <v>0.0122</v>
      </c>
      <c r="T451">
        <v>0.0635</v>
      </c>
    </row>
    <row r="452" spans="1:20" ht="12.75">
      <c r="A452">
        <v>41352</v>
      </c>
      <c r="B452" t="s">
        <v>501</v>
      </c>
      <c r="C452">
        <v>-0.0811</v>
      </c>
      <c r="D452">
        <v>-0.1274</v>
      </c>
      <c r="E452">
        <v>-0.2809</v>
      </c>
      <c r="F452">
        <v>0.5499</v>
      </c>
      <c r="G452">
        <v>0.1126</v>
      </c>
      <c r="H452">
        <v>-0.1266</v>
      </c>
      <c r="I452">
        <v>0.1185</v>
      </c>
      <c r="J452">
        <v>0.2809</v>
      </c>
      <c r="K452">
        <v>0.1172</v>
      </c>
      <c r="L452">
        <v>0</v>
      </c>
      <c r="M452">
        <v>-0.0719</v>
      </c>
      <c r="N452">
        <v>-0.0165</v>
      </c>
      <c r="O452">
        <v>-0.043</v>
      </c>
      <c r="P452">
        <v>0.0011</v>
      </c>
      <c r="Q452">
        <v>0.0403</v>
      </c>
      <c r="R452">
        <v>0.0353</v>
      </c>
      <c r="S452">
        <v>0.0151</v>
      </c>
      <c r="T452">
        <v>0.0584</v>
      </c>
    </row>
    <row r="453" spans="1:20" ht="12.75">
      <c r="A453">
        <v>41365</v>
      </c>
      <c r="B453" t="s">
        <v>502</v>
      </c>
      <c r="C453">
        <v>-0.1081</v>
      </c>
      <c r="D453">
        <v>-0.1686</v>
      </c>
      <c r="E453">
        <v>-0.2742</v>
      </c>
      <c r="F453">
        <v>-0.1506</v>
      </c>
      <c r="G453">
        <v>-0.17</v>
      </c>
      <c r="H453">
        <v>-0.1621</v>
      </c>
      <c r="I453">
        <v>0.1267</v>
      </c>
      <c r="J453">
        <v>0.2742</v>
      </c>
      <c r="K453">
        <v>-0.4171</v>
      </c>
      <c r="L453">
        <v>0</v>
      </c>
      <c r="M453">
        <v>-0.0621</v>
      </c>
      <c r="N453">
        <v>-0.0163</v>
      </c>
      <c r="O453">
        <v>-0.0399</v>
      </c>
      <c r="P453">
        <v>-0.003</v>
      </c>
      <c r="Q453">
        <v>0.0455</v>
      </c>
      <c r="R453">
        <v>0.0453</v>
      </c>
      <c r="S453">
        <v>0.0581</v>
      </c>
      <c r="T453">
        <v>0.0724</v>
      </c>
    </row>
    <row r="454" spans="1:20" ht="12.75">
      <c r="A454">
        <v>41388</v>
      </c>
      <c r="B454" t="s">
        <v>503</v>
      </c>
      <c r="C454">
        <v>-0.0646</v>
      </c>
      <c r="D454">
        <v>-0.1012</v>
      </c>
      <c r="E454">
        <v>-0.1886</v>
      </c>
      <c r="F454">
        <v>0.3802</v>
      </c>
      <c r="G454">
        <v>0.0783</v>
      </c>
      <c r="H454">
        <v>-0.103</v>
      </c>
      <c r="I454">
        <v>0.0941</v>
      </c>
      <c r="J454">
        <v>0.1886</v>
      </c>
      <c r="K454">
        <v>0.0741</v>
      </c>
      <c r="L454">
        <v>0</v>
      </c>
      <c r="M454">
        <v>-0.0631</v>
      </c>
      <c r="N454">
        <v>-0.0675</v>
      </c>
      <c r="O454">
        <v>-0.0637</v>
      </c>
      <c r="P454">
        <v>0.0003</v>
      </c>
      <c r="Q454">
        <v>0.0359</v>
      </c>
      <c r="R454">
        <v>0.0288</v>
      </c>
      <c r="S454">
        <v>0.01</v>
      </c>
      <c r="T454">
        <v>0.0472</v>
      </c>
    </row>
    <row r="455" spans="1:20" ht="12.75">
      <c r="A455">
        <v>41400</v>
      </c>
      <c r="B455" t="s">
        <v>504</v>
      </c>
      <c r="C455">
        <v>-0.0485</v>
      </c>
      <c r="D455">
        <v>-0.0758</v>
      </c>
      <c r="E455">
        <v>-0.2236</v>
      </c>
      <c r="F455">
        <v>0.1859</v>
      </c>
      <c r="G455">
        <v>0.042</v>
      </c>
      <c r="H455">
        <v>-0.0971</v>
      </c>
      <c r="I455">
        <v>0.0615</v>
      </c>
      <c r="J455">
        <v>0.2236</v>
      </c>
      <c r="K455">
        <v>0.065</v>
      </c>
      <c r="L455">
        <v>0</v>
      </c>
      <c r="M455">
        <v>0.2566</v>
      </c>
      <c r="N455">
        <v>-0.0173</v>
      </c>
      <c r="O455">
        <v>-0.0387</v>
      </c>
      <c r="P455">
        <v>0.0209</v>
      </c>
      <c r="Q455">
        <v>0.0197</v>
      </c>
      <c r="R455">
        <v>-0.0611</v>
      </c>
      <c r="S455">
        <v>-0.0468</v>
      </c>
      <c r="T455">
        <v>0.0428</v>
      </c>
    </row>
    <row r="456" spans="1:20" ht="12.75">
      <c r="A456">
        <v>41402</v>
      </c>
      <c r="B456" t="s">
        <v>505</v>
      </c>
      <c r="C456">
        <v>-0.0808</v>
      </c>
      <c r="D456">
        <v>-0.1274</v>
      </c>
      <c r="E456">
        <v>-0.3007</v>
      </c>
      <c r="F456">
        <v>-0.1427</v>
      </c>
      <c r="G456">
        <v>-0.1745</v>
      </c>
      <c r="H456">
        <v>-0.1215</v>
      </c>
      <c r="I456">
        <v>0.1098</v>
      </c>
      <c r="J456">
        <v>0.3007</v>
      </c>
      <c r="K456">
        <v>0.285</v>
      </c>
      <c r="L456">
        <v>0</v>
      </c>
      <c r="M456">
        <v>-0.0653</v>
      </c>
      <c r="N456">
        <v>-0.0056</v>
      </c>
      <c r="O456">
        <v>-0.0367</v>
      </c>
      <c r="P456">
        <v>-0.0028</v>
      </c>
      <c r="Q456">
        <v>0.0472</v>
      </c>
      <c r="R456">
        <v>0.042</v>
      </c>
      <c r="S456">
        <v>0.0609</v>
      </c>
      <c r="T456">
        <v>0.0846</v>
      </c>
    </row>
    <row r="457" spans="1:20" ht="12.75">
      <c r="A457">
        <v>41404</v>
      </c>
      <c r="B457" t="s">
        <v>506</v>
      </c>
      <c r="C457">
        <v>-0.0831</v>
      </c>
      <c r="D457">
        <v>-0.1303</v>
      </c>
      <c r="E457">
        <v>-0.2824</v>
      </c>
      <c r="F457">
        <v>0.5643</v>
      </c>
      <c r="G457">
        <v>0.0993</v>
      </c>
      <c r="H457">
        <v>-0.1292</v>
      </c>
      <c r="I457">
        <v>0.1249</v>
      </c>
      <c r="J457">
        <v>0.2824</v>
      </c>
      <c r="K457">
        <v>0.1047</v>
      </c>
      <c r="L457">
        <v>0</v>
      </c>
      <c r="M457">
        <v>-0.071</v>
      </c>
      <c r="N457">
        <v>-0.0155</v>
      </c>
      <c r="O457">
        <v>-0.0424</v>
      </c>
      <c r="P457">
        <v>0.001</v>
      </c>
      <c r="Q457">
        <v>0.0406</v>
      </c>
      <c r="R457">
        <v>0.0371</v>
      </c>
      <c r="S457">
        <v>0.0097</v>
      </c>
      <c r="T457">
        <v>0.0644</v>
      </c>
    </row>
    <row r="458" spans="1:20" ht="12.75">
      <c r="A458">
        <v>41450</v>
      </c>
      <c r="B458" t="s">
        <v>507</v>
      </c>
      <c r="C458">
        <v>-0.0957</v>
      </c>
      <c r="D458">
        <v>-0.15</v>
      </c>
      <c r="E458">
        <v>-0.2911</v>
      </c>
      <c r="F458">
        <v>-0.12</v>
      </c>
      <c r="G458">
        <v>-0.1372</v>
      </c>
      <c r="H458">
        <v>-0.1421</v>
      </c>
      <c r="I458">
        <v>0.1466</v>
      </c>
      <c r="J458">
        <v>0.2911</v>
      </c>
      <c r="K458">
        <v>-0.3658</v>
      </c>
      <c r="L458">
        <v>0</v>
      </c>
      <c r="M458">
        <v>-0.0634</v>
      </c>
      <c r="N458">
        <v>-0.0065</v>
      </c>
      <c r="O458">
        <v>-0.0365</v>
      </c>
      <c r="P458">
        <v>-0.0041</v>
      </c>
      <c r="Q458">
        <v>0.0484</v>
      </c>
      <c r="R458">
        <v>0.0392</v>
      </c>
      <c r="S458">
        <v>0.0376</v>
      </c>
      <c r="T458">
        <v>0.1049</v>
      </c>
    </row>
    <row r="459" spans="1:20" ht="12.75">
      <c r="A459">
        <v>42004</v>
      </c>
      <c r="B459" t="s">
        <v>508</v>
      </c>
      <c r="C459">
        <v>0.0325</v>
      </c>
      <c r="D459">
        <v>0.0534</v>
      </c>
      <c r="E459">
        <v>-0.0863</v>
      </c>
      <c r="F459">
        <v>-0.0121</v>
      </c>
      <c r="G459">
        <v>-0.0138</v>
      </c>
      <c r="H459">
        <v>-0.8182</v>
      </c>
      <c r="I459">
        <v>-0.0496</v>
      </c>
      <c r="J459">
        <v>0.0863</v>
      </c>
      <c r="K459">
        <v>-0.0169</v>
      </c>
      <c r="L459">
        <v>0</v>
      </c>
      <c r="M459">
        <v>-0.0059</v>
      </c>
      <c r="N459">
        <v>0.0015</v>
      </c>
      <c r="O459">
        <v>-0.0112</v>
      </c>
      <c r="P459">
        <v>0.4384</v>
      </c>
      <c r="Q459">
        <v>-0.4386</v>
      </c>
      <c r="R459">
        <v>0.1113</v>
      </c>
      <c r="S459">
        <v>-0.0019</v>
      </c>
      <c r="T459">
        <v>-0.0338</v>
      </c>
    </row>
    <row r="460" spans="1:20" ht="12.75">
      <c r="A460">
        <v>42020</v>
      </c>
      <c r="B460" t="s">
        <v>509</v>
      </c>
      <c r="C460">
        <v>0.0326</v>
      </c>
      <c r="D460">
        <v>0.0539</v>
      </c>
      <c r="E460">
        <v>-0.0862</v>
      </c>
      <c r="F460">
        <v>-0.0123</v>
      </c>
      <c r="G460">
        <v>-0.0139</v>
      </c>
      <c r="H460">
        <v>-0.8209</v>
      </c>
      <c r="I460">
        <v>-0.05</v>
      </c>
      <c r="J460">
        <v>0.0862</v>
      </c>
      <c r="K460">
        <v>-0.0171</v>
      </c>
      <c r="L460">
        <v>0</v>
      </c>
      <c r="M460">
        <v>-0.0067</v>
      </c>
      <c r="N460">
        <v>0.0015</v>
      </c>
      <c r="O460">
        <v>-0.0112</v>
      </c>
      <c r="P460">
        <v>0.2634</v>
      </c>
      <c r="Q460">
        <v>-0.4368</v>
      </c>
      <c r="R460">
        <v>0.1081</v>
      </c>
      <c r="S460">
        <v>-0.0017</v>
      </c>
      <c r="T460">
        <v>-0.0341</v>
      </c>
    </row>
    <row r="461" spans="1:20" ht="12.75">
      <c r="A461">
        <v>42021</v>
      </c>
      <c r="B461" t="s">
        <v>510</v>
      </c>
      <c r="C461">
        <v>0.0326</v>
      </c>
      <c r="D461">
        <v>0.0539</v>
      </c>
      <c r="E461">
        <v>-0.0862</v>
      </c>
      <c r="F461">
        <v>-0.0123</v>
      </c>
      <c r="G461">
        <v>-0.0139</v>
      </c>
      <c r="H461">
        <v>-0.8209</v>
      </c>
      <c r="I461">
        <v>-0.05</v>
      </c>
      <c r="J461">
        <v>0.0862</v>
      </c>
      <c r="K461">
        <v>-0.0171</v>
      </c>
      <c r="L461">
        <v>0</v>
      </c>
      <c r="M461">
        <v>-0.0067</v>
      </c>
      <c r="N461">
        <v>0.0015</v>
      </c>
      <c r="O461">
        <v>-0.0112</v>
      </c>
      <c r="P461">
        <v>0.2634</v>
      </c>
      <c r="Q461">
        <v>-0.4368</v>
      </c>
      <c r="R461">
        <v>0.1081</v>
      </c>
      <c r="S461">
        <v>-0.0017</v>
      </c>
      <c r="T461">
        <v>-0.0341</v>
      </c>
    </row>
    <row r="462" spans="1:20" ht="12.75">
      <c r="A462">
        <v>42052</v>
      </c>
      <c r="B462" t="s">
        <v>511</v>
      </c>
      <c r="C462">
        <v>0.0325</v>
      </c>
      <c r="D462">
        <v>0.0532</v>
      </c>
      <c r="E462">
        <v>-0.0864</v>
      </c>
      <c r="F462">
        <v>-0.012</v>
      </c>
      <c r="G462">
        <v>-0.0137</v>
      </c>
      <c r="H462">
        <v>-0.8174</v>
      </c>
      <c r="I462">
        <v>-0.0495</v>
      </c>
      <c r="J462">
        <v>0.0864</v>
      </c>
      <c r="K462">
        <v>-0.0168</v>
      </c>
      <c r="L462">
        <v>0</v>
      </c>
      <c r="M462">
        <v>-0.0057</v>
      </c>
      <c r="N462">
        <v>0.0015</v>
      </c>
      <c r="O462">
        <v>-0.0112</v>
      </c>
      <c r="P462">
        <v>0.4873</v>
      </c>
      <c r="Q462">
        <v>-0.4391</v>
      </c>
      <c r="R462">
        <v>0.1122</v>
      </c>
      <c r="S462">
        <v>-0.0019</v>
      </c>
      <c r="T462">
        <v>-0.0337</v>
      </c>
    </row>
    <row r="463" spans="1:20" ht="12.75">
      <c r="A463">
        <v>42066</v>
      </c>
      <c r="B463" t="s">
        <v>512</v>
      </c>
      <c r="C463">
        <v>0.0326</v>
      </c>
      <c r="D463">
        <v>0.054</v>
      </c>
      <c r="E463">
        <v>-0.0861</v>
      </c>
      <c r="F463">
        <v>-0.0124</v>
      </c>
      <c r="G463">
        <v>-0.0139</v>
      </c>
      <c r="H463">
        <v>-0.8217</v>
      </c>
      <c r="I463">
        <v>-0.0501</v>
      </c>
      <c r="J463">
        <v>0.0861</v>
      </c>
      <c r="K463">
        <v>-0.0172</v>
      </c>
      <c r="L463">
        <v>0</v>
      </c>
      <c r="M463">
        <v>-0.0069</v>
      </c>
      <c r="N463">
        <v>0.0015</v>
      </c>
      <c r="O463">
        <v>-0.0112</v>
      </c>
      <c r="P463">
        <v>0.2303</v>
      </c>
      <c r="Q463">
        <v>-0.4362</v>
      </c>
      <c r="R463">
        <v>0.1071</v>
      </c>
      <c r="S463">
        <v>-0.0016</v>
      </c>
      <c r="T463">
        <v>-0.0342</v>
      </c>
    </row>
    <row r="464" spans="1:20" ht="12.75">
      <c r="A464">
        <v>42079</v>
      </c>
      <c r="B464" t="s">
        <v>513</v>
      </c>
      <c r="C464">
        <v>0.0327</v>
      </c>
      <c r="D464">
        <v>0.0543</v>
      </c>
      <c r="E464">
        <v>-0.0861</v>
      </c>
      <c r="F464">
        <v>-0.0125</v>
      </c>
      <c r="G464">
        <v>-0.0139</v>
      </c>
      <c r="H464">
        <v>-0.8233</v>
      </c>
      <c r="I464">
        <v>-0.0504</v>
      </c>
      <c r="J464">
        <v>0.0861</v>
      </c>
      <c r="K464">
        <v>-0.0173</v>
      </c>
      <c r="L464">
        <v>0</v>
      </c>
      <c r="M464">
        <v>-0.0074</v>
      </c>
      <c r="N464">
        <v>0.0015</v>
      </c>
      <c r="O464">
        <v>-0.0112</v>
      </c>
      <c r="P464">
        <v>0.1647</v>
      </c>
      <c r="Q464">
        <v>-0.4352</v>
      </c>
      <c r="R464">
        <v>0.1053</v>
      </c>
      <c r="S464">
        <v>-0.0015</v>
      </c>
      <c r="T464">
        <v>-0.0344</v>
      </c>
    </row>
    <row r="465" spans="1:20" ht="12.75">
      <c r="A465">
        <v>42081</v>
      </c>
      <c r="B465" t="s">
        <v>514</v>
      </c>
      <c r="C465">
        <v>0.0326</v>
      </c>
      <c r="D465">
        <v>0.0538</v>
      </c>
      <c r="E465">
        <v>-0.0862</v>
      </c>
      <c r="F465">
        <v>-0.0123</v>
      </c>
      <c r="G465">
        <v>-0.0138</v>
      </c>
      <c r="H465">
        <v>-0.8208</v>
      </c>
      <c r="I465">
        <v>-0.05</v>
      </c>
      <c r="J465">
        <v>0.0862</v>
      </c>
      <c r="K465">
        <v>-0.0171</v>
      </c>
      <c r="L465">
        <v>0</v>
      </c>
      <c r="M465">
        <v>-0.0067</v>
      </c>
      <c r="N465">
        <v>0.0015</v>
      </c>
      <c r="O465">
        <v>-0.0112</v>
      </c>
      <c r="P465">
        <v>0.2699</v>
      </c>
      <c r="Q465">
        <v>-0.4369</v>
      </c>
      <c r="R465">
        <v>0.1083</v>
      </c>
      <c r="S465">
        <v>-0.0017</v>
      </c>
      <c r="T465">
        <v>-0.0341</v>
      </c>
    </row>
    <row r="466" spans="1:20" ht="12.75">
      <c r="A466">
        <v>42100</v>
      </c>
      <c r="B466" t="s">
        <v>515</v>
      </c>
      <c r="C466">
        <v>0.0332</v>
      </c>
      <c r="D466">
        <v>0.0574</v>
      </c>
      <c r="E466">
        <v>-0.0851</v>
      </c>
      <c r="F466">
        <v>-0.0139</v>
      </c>
      <c r="G466">
        <v>-0.0146</v>
      </c>
      <c r="H466">
        <v>-0.8412</v>
      </c>
      <c r="I466">
        <v>-0.053</v>
      </c>
      <c r="J466">
        <v>0.0851</v>
      </c>
      <c r="K466">
        <v>-0.0188</v>
      </c>
      <c r="L466">
        <v>0</v>
      </c>
      <c r="M466">
        <v>-0.0127</v>
      </c>
      <c r="N466">
        <v>0.0016</v>
      </c>
      <c r="O466">
        <v>-0.011</v>
      </c>
      <c r="P466">
        <v>-0.0289</v>
      </c>
      <c r="Q466">
        <v>-0.4231</v>
      </c>
      <c r="R466">
        <v>0.0838</v>
      </c>
      <c r="S466">
        <v>-0.0003</v>
      </c>
      <c r="T466">
        <v>-0.0364</v>
      </c>
    </row>
    <row r="467" spans="1:20" ht="12.75">
      <c r="A467">
        <v>42111</v>
      </c>
      <c r="B467" t="s">
        <v>516</v>
      </c>
      <c r="C467">
        <v>0.0332</v>
      </c>
      <c r="D467">
        <v>0.0573</v>
      </c>
      <c r="E467">
        <v>-0.0852</v>
      </c>
      <c r="F467">
        <v>-0.0139</v>
      </c>
      <c r="G467">
        <v>-0.0146</v>
      </c>
      <c r="H467">
        <v>-0.8407</v>
      </c>
      <c r="I467">
        <v>-0.053</v>
      </c>
      <c r="J467">
        <v>0.0852</v>
      </c>
      <c r="K467">
        <v>-0.0188</v>
      </c>
      <c r="L467">
        <v>0</v>
      </c>
      <c r="M467">
        <v>-0.0125</v>
      </c>
      <c r="N467">
        <v>0.0016</v>
      </c>
      <c r="O467">
        <v>-0.011</v>
      </c>
      <c r="P467">
        <v>-0.0232</v>
      </c>
      <c r="Q467">
        <v>-0.4234</v>
      </c>
      <c r="R467">
        <v>0.0845</v>
      </c>
      <c r="S467">
        <v>-0.0003</v>
      </c>
      <c r="T467">
        <v>-0.0363</v>
      </c>
    </row>
    <row r="468" spans="1:20" ht="12.75">
      <c r="A468">
        <v>42113</v>
      </c>
      <c r="B468" t="s">
        <v>516</v>
      </c>
      <c r="C468">
        <v>0.0332</v>
      </c>
      <c r="D468">
        <v>0.0573</v>
      </c>
      <c r="E468">
        <v>-0.0852</v>
      </c>
      <c r="F468">
        <v>-0.0139</v>
      </c>
      <c r="G468">
        <v>-0.0146</v>
      </c>
      <c r="H468">
        <v>-0.8407</v>
      </c>
      <c r="I468">
        <v>-0.053</v>
      </c>
      <c r="J468">
        <v>0.0852</v>
      </c>
      <c r="K468">
        <v>-0.0188</v>
      </c>
      <c r="L468">
        <v>0</v>
      </c>
      <c r="M468">
        <v>-0.0125</v>
      </c>
      <c r="N468">
        <v>0.0016</v>
      </c>
      <c r="O468">
        <v>-0.011</v>
      </c>
      <c r="P468">
        <v>-0.0232</v>
      </c>
      <c r="Q468">
        <v>-0.4234</v>
      </c>
      <c r="R468">
        <v>0.0845</v>
      </c>
      <c r="S468">
        <v>-0.0003</v>
      </c>
      <c r="T468">
        <v>-0.0363</v>
      </c>
    </row>
    <row r="469" spans="1:20" ht="12.75">
      <c r="A469">
        <v>42116</v>
      </c>
      <c r="B469" t="s">
        <v>517</v>
      </c>
      <c r="C469">
        <v>0.0331</v>
      </c>
      <c r="D469">
        <v>0.0571</v>
      </c>
      <c r="E469">
        <v>-0.0852</v>
      </c>
      <c r="F469">
        <v>-0.0137</v>
      </c>
      <c r="G469">
        <v>-0.0145</v>
      </c>
      <c r="H469">
        <v>-0.8391</v>
      </c>
      <c r="I469">
        <v>-0.0527</v>
      </c>
      <c r="J469">
        <v>0.0852</v>
      </c>
      <c r="K469">
        <v>-0.0187</v>
      </c>
      <c r="L469">
        <v>0</v>
      </c>
      <c r="M469">
        <v>-0.0121</v>
      </c>
      <c r="N469">
        <v>0.0016</v>
      </c>
      <c r="O469">
        <v>-0.011</v>
      </c>
      <c r="P469">
        <v>-0.0073</v>
      </c>
      <c r="Q469">
        <v>-0.4245</v>
      </c>
      <c r="R469">
        <v>0.0863</v>
      </c>
      <c r="S469">
        <v>-0.0004</v>
      </c>
      <c r="T469">
        <v>-0.0361</v>
      </c>
    </row>
    <row r="470" spans="1:20" ht="12.75">
      <c r="A470">
        <v>42118</v>
      </c>
      <c r="B470" t="s">
        <v>518</v>
      </c>
      <c r="C470">
        <v>0.0331</v>
      </c>
      <c r="D470">
        <v>0.0571</v>
      </c>
      <c r="E470">
        <v>-0.0852</v>
      </c>
      <c r="F470">
        <v>-0.0138</v>
      </c>
      <c r="G470">
        <v>-0.0145</v>
      </c>
      <c r="H470">
        <v>-0.8396</v>
      </c>
      <c r="I470">
        <v>-0.0528</v>
      </c>
      <c r="J470">
        <v>0.0852</v>
      </c>
      <c r="K470">
        <v>-0.0187</v>
      </c>
      <c r="L470">
        <v>0</v>
      </c>
      <c r="M470">
        <v>-0.0122</v>
      </c>
      <c r="N470">
        <v>0.0016</v>
      </c>
      <c r="O470">
        <v>-0.011</v>
      </c>
      <c r="P470">
        <v>-0.0116</v>
      </c>
      <c r="Q470">
        <v>-0.4242</v>
      </c>
      <c r="R470">
        <v>0.0858</v>
      </c>
      <c r="S470">
        <v>-0.0004</v>
      </c>
      <c r="T470">
        <v>-0.0362</v>
      </c>
    </row>
    <row r="471" spans="1:20" ht="12.75">
      <c r="A471">
        <v>42125</v>
      </c>
      <c r="B471" t="s">
        <v>519</v>
      </c>
      <c r="C471">
        <v>0.0294</v>
      </c>
      <c r="D471">
        <v>0.0848</v>
      </c>
      <c r="E471">
        <v>-0.0956</v>
      </c>
      <c r="F471">
        <v>-0.0215</v>
      </c>
      <c r="G471">
        <v>-0.0202</v>
      </c>
      <c r="H471">
        <v>-0.8527</v>
      </c>
      <c r="I471">
        <v>-0.0778</v>
      </c>
      <c r="J471">
        <v>0.0956</v>
      </c>
      <c r="K471">
        <v>-0.0283</v>
      </c>
      <c r="L471">
        <v>0</v>
      </c>
      <c r="M471">
        <v>-0.0274</v>
      </c>
      <c r="N471">
        <v>0.0021</v>
      </c>
      <c r="O471">
        <v>-0.0181</v>
      </c>
      <c r="P471">
        <v>-0.0315</v>
      </c>
      <c r="Q471">
        <v>-0.2292</v>
      </c>
      <c r="R471">
        <v>0.0447</v>
      </c>
      <c r="S471">
        <v>0.0022</v>
      </c>
      <c r="T471">
        <v>-0.0535</v>
      </c>
    </row>
    <row r="472" spans="1:20" ht="12.75">
      <c r="A472">
        <v>42130</v>
      </c>
      <c r="B472" t="s">
        <v>520</v>
      </c>
      <c r="C472">
        <v>0.0331</v>
      </c>
      <c r="D472">
        <v>0.0571</v>
      </c>
      <c r="E472">
        <v>-0.0852</v>
      </c>
      <c r="F472">
        <v>-0.0138</v>
      </c>
      <c r="G472">
        <v>-0.0145</v>
      </c>
      <c r="H472">
        <v>-0.8395</v>
      </c>
      <c r="I472">
        <v>-0.0528</v>
      </c>
      <c r="J472">
        <v>0.0852</v>
      </c>
      <c r="K472">
        <v>-0.0187</v>
      </c>
      <c r="L472">
        <v>0</v>
      </c>
      <c r="M472">
        <v>-0.0122</v>
      </c>
      <c r="N472">
        <v>0.0016</v>
      </c>
      <c r="O472">
        <v>-0.011</v>
      </c>
      <c r="P472">
        <v>-0.0114</v>
      </c>
      <c r="Q472">
        <v>-0.4242</v>
      </c>
      <c r="R472">
        <v>0.0858</v>
      </c>
      <c r="S472">
        <v>-0.0004</v>
      </c>
      <c r="T472">
        <v>-0.0362</v>
      </c>
    </row>
    <row r="473" spans="1:20" ht="12.75">
      <c r="A473">
        <v>42135</v>
      </c>
      <c r="B473" t="s">
        <v>521</v>
      </c>
      <c r="C473">
        <v>0.0331</v>
      </c>
      <c r="D473">
        <v>0.0571</v>
      </c>
      <c r="E473">
        <v>-0.0852</v>
      </c>
      <c r="F473">
        <v>-0.0138</v>
      </c>
      <c r="G473">
        <v>-0.0145</v>
      </c>
      <c r="H473">
        <v>-0.8395</v>
      </c>
      <c r="I473">
        <v>-0.0528</v>
      </c>
      <c r="J473">
        <v>0.0852</v>
      </c>
      <c r="K473">
        <v>-0.0187</v>
      </c>
      <c r="L473">
        <v>0</v>
      </c>
      <c r="M473">
        <v>-0.0122</v>
      </c>
      <c r="N473">
        <v>0.0016</v>
      </c>
      <c r="O473">
        <v>-0.011</v>
      </c>
      <c r="P473">
        <v>-0.011</v>
      </c>
      <c r="Q473">
        <v>-0.4242</v>
      </c>
      <c r="R473">
        <v>0.0859</v>
      </c>
      <c r="S473">
        <v>-0.0004</v>
      </c>
      <c r="T473">
        <v>-0.0362</v>
      </c>
    </row>
    <row r="474" spans="1:20" ht="12.75">
      <c r="A474">
        <v>42154</v>
      </c>
      <c r="B474" t="s">
        <v>522</v>
      </c>
      <c r="C474">
        <v>0.0331</v>
      </c>
      <c r="D474">
        <v>0.0571</v>
      </c>
      <c r="E474">
        <v>-0.0852</v>
      </c>
      <c r="F474">
        <v>-0.0138</v>
      </c>
      <c r="G474">
        <v>-0.0145</v>
      </c>
      <c r="H474">
        <v>-0.8395</v>
      </c>
      <c r="I474">
        <v>-0.0528</v>
      </c>
      <c r="J474">
        <v>0.0852</v>
      </c>
      <c r="K474">
        <v>-0.0187</v>
      </c>
      <c r="L474">
        <v>0</v>
      </c>
      <c r="M474">
        <v>-0.0122</v>
      </c>
      <c r="N474">
        <v>0.0016</v>
      </c>
      <c r="O474">
        <v>-0.011</v>
      </c>
      <c r="P474">
        <v>-0.011</v>
      </c>
      <c r="Q474">
        <v>-0.4242</v>
      </c>
      <c r="R474">
        <v>0.0859</v>
      </c>
      <c r="S474">
        <v>-0.0004</v>
      </c>
      <c r="T474">
        <v>-0.0362</v>
      </c>
    </row>
    <row r="475" spans="1:20" ht="12.75">
      <c r="A475">
        <v>42300</v>
      </c>
      <c r="B475" t="s">
        <v>523</v>
      </c>
      <c r="C475">
        <v>0.0347</v>
      </c>
      <c r="D475">
        <v>0.0705</v>
      </c>
      <c r="E475">
        <v>-0.0897</v>
      </c>
      <c r="F475">
        <v>-0.0182</v>
      </c>
      <c r="G475">
        <v>-0.0174</v>
      </c>
      <c r="H475">
        <v>-0.8614</v>
      </c>
      <c r="I475">
        <v>-0.0647</v>
      </c>
      <c r="J475">
        <v>0.0897</v>
      </c>
      <c r="K475">
        <v>-0.0237</v>
      </c>
      <c r="L475">
        <v>0</v>
      </c>
      <c r="M475">
        <v>-0.0231</v>
      </c>
      <c r="N475">
        <v>0.002</v>
      </c>
      <c r="O475">
        <v>-0.0145</v>
      </c>
      <c r="P475">
        <v>-0.0376</v>
      </c>
      <c r="Q475">
        <v>-0.375</v>
      </c>
      <c r="R475">
        <v>0.0519</v>
      </c>
      <c r="S475">
        <v>0.0018</v>
      </c>
      <c r="T475">
        <v>-0.0446</v>
      </c>
    </row>
    <row r="476" spans="1:20" ht="12.75">
      <c r="A476">
        <v>42303</v>
      </c>
      <c r="B476" t="s">
        <v>524</v>
      </c>
      <c r="C476">
        <v>0.0331</v>
      </c>
      <c r="D476">
        <v>0.0786</v>
      </c>
      <c r="E476">
        <v>-0.0933</v>
      </c>
      <c r="F476">
        <v>-0.0201</v>
      </c>
      <c r="G476">
        <v>-0.019</v>
      </c>
      <c r="H476">
        <v>-0.8578</v>
      </c>
      <c r="I476">
        <v>-0.0721</v>
      </c>
      <c r="J476">
        <v>0.0933</v>
      </c>
      <c r="K476">
        <v>-0.0263</v>
      </c>
      <c r="L476">
        <v>0</v>
      </c>
      <c r="M476">
        <v>-0.0259</v>
      </c>
      <c r="N476">
        <v>0.0021</v>
      </c>
      <c r="O476">
        <v>-0.0167</v>
      </c>
      <c r="P476">
        <v>-0.0336</v>
      </c>
      <c r="Q476">
        <v>-0.3027</v>
      </c>
      <c r="R476">
        <v>0.0471</v>
      </c>
      <c r="S476">
        <v>0.0021</v>
      </c>
      <c r="T476">
        <v>-0.0496</v>
      </c>
    </row>
    <row r="477" spans="1:20" ht="12.75">
      <c r="A477">
        <v>42304</v>
      </c>
      <c r="B477" t="s">
        <v>525</v>
      </c>
      <c r="C477">
        <v>0.0344</v>
      </c>
      <c r="D477">
        <v>0.0691</v>
      </c>
      <c r="E477">
        <v>-0.0889</v>
      </c>
      <c r="F477">
        <v>-0.0178</v>
      </c>
      <c r="G477">
        <v>-0.0171</v>
      </c>
      <c r="H477">
        <v>-0.8614</v>
      </c>
      <c r="I477">
        <v>-0.0635</v>
      </c>
      <c r="J477">
        <v>0.0889</v>
      </c>
      <c r="K477">
        <v>-0.0233</v>
      </c>
      <c r="L477">
        <v>0</v>
      </c>
      <c r="M477">
        <v>-0.0224</v>
      </c>
      <c r="N477">
        <v>0.002</v>
      </c>
      <c r="O477">
        <v>-0.014</v>
      </c>
      <c r="P477">
        <v>-0.0396</v>
      </c>
      <c r="Q477">
        <v>-0.3792</v>
      </c>
      <c r="R477">
        <v>0.0533</v>
      </c>
      <c r="S477">
        <v>0.0016</v>
      </c>
      <c r="T477">
        <v>-0.0437</v>
      </c>
    </row>
    <row r="478" spans="1:20" ht="12.75">
      <c r="A478">
        <v>42316</v>
      </c>
      <c r="B478" t="s">
        <v>526</v>
      </c>
      <c r="C478">
        <v>0.0079</v>
      </c>
      <c r="D478">
        <v>0.0494</v>
      </c>
      <c r="E478">
        <v>-0.0507</v>
      </c>
      <c r="F478">
        <v>-0.0101</v>
      </c>
      <c r="G478">
        <v>-0.0125</v>
      </c>
      <c r="H478">
        <v>-0.3999</v>
      </c>
      <c r="I478">
        <v>-0.0448</v>
      </c>
      <c r="J478">
        <v>0.0507</v>
      </c>
      <c r="K478">
        <v>-0.0202</v>
      </c>
      <c r="L478">
        <v>0</v>
      </c>
      <c r="M478">
        <v>-0.0276</v>
      </c>
      <c r="N478">
        <v>-0.0003</v>
      </c>
      <c r="O478">
        <v>0.028</v>
      </c>
      <c r="P478">
        <v>-0.0173</v>
      </c>
      <c r="Q478">
        <v>-0.0318</v>
      </c>
      <c r="R478">
        <v>0.0278</v>
      </c>
      <c r="S478">
        <v>0.0031</v>
      </c>
      <c r="T478">
        <v>-0.0325</v>
      </c>
    </row>
    <row r="479" spans="1:20" ht="12.75">
      <c r="A479">
        <v>42330</v>
      </c>
      <c r="B479" t="s">
        <v>527</v>
      </c>
      <c r="C479">
        <v>0.0309</v>
      </c>
      <c r="D479">
        <v>0.0818</v>
      </c>
      <c r="E479">
        <v>-0.0945</v>
      </c>
      <c r="F479">
        <v>-0.0208</v>
      </c>
      <c r="G479">
        <v>-0.0196</v>
      </c>
      <c r="H479">
        <v>-0.8548</v>
      </c>
      <c r="I479">
        <v>-0.0751</v>
      </c>
      <c r="J479">
        <v>0.0945</v>
      </c>
      <c r="K479">
        <v>-0.0274</v>
      </c>
      <c r="L479">
        <v>0</v>
      </c>
      <c r="M479">
        <v>-0.0266</v>
      </c>
      <c r="N479">
        <v>0.0021</v>
      </c>
      <c r="O479">
        <v>-0.0174</v>
      </c>
      <c r="P479">
        <v>-0.0326</v>
      </c>
      <c r="Q479">
        <v>-0.2628</v>
      </c>
      <c r="R479">
        <v>0.046</v>
      </c>
      <c r="S479">
        <v>0.0021</v>
      </c>
      <c r="T479">
        <v>-0.0516</v>
      </c>
    </row>
    <row r="480" spans="1:20" ht="12.75">
      <c r="A480">
        <v>42351</v>
      </c>
      <c r="B480" t="s">
        <v>528</v>
      </c>
      <c r="C480">
        <v>0.0333</v>
      </c>
      <c r="D480">
        <v>0.0737</v>
      </c>
      <c r="E480">
        <v>-0.0908</v>
      </c>
      <c r="F480">
        <v>-0.0189</v>
      </c>
      <c r="G480">
        <v>-0.018</v>
      </c>
      <c r="H480">
        <v>-0.8584</v>
      </c>
      <c r="I480">
        <v>-0.0676</v>
      </c>
      <c r="J480">
        <v>0.0908</v>
      </c>
      <c r="K480">
        <v>-0.0247</v>
      </c>
      <c r="L480">
        <v>0</v>
      </c>
      <c r="M480">
        <v>-0.024</v>
      </c>
      <c r="N480">
        <v>0.002</v>
      </c>
      <c r="O480">
        <v>-0.015</v>
      </c>
      <c r="P480">
        <v>-0.0362</v>
      </c>
      <c r="Q480">
        <v>-0.3372</v>
      </c>
      <c r="R480">
        <v>0.0502</v>
      </c>
      <c r="S480">
        <v>0.0018</v>
      </c>
      <c r="T480">
        <v>-0.0466</v>
      </c>
    </row>
    <row r="481" spans="1:20" ht="12.75">
      <c r="A481">
        <v>42363</v>
      </c>
      <c r="B481" t="s">
        <v>529</v>
      </c>
      <c r="C481">
        <v>-0.0204</v>
      </c>
      <c r="D481">
        <v>-0.0331</v>
      </c>
      <c r="E481">
        <v>0.1618</v>
      </c>
      <c r="F481">
        <v>0.0212</v>
      </c>
      <c r="G481">
        <v>0.0091</v>
      </c>
      <c r="H481">
        <v>-0.0362</v>
      </c>
      <c r="I481">
        <v>0.0327</v>
      </c>
      <c r="J481">
        <v>-0.1618</v>
      </c>
      <c r="K481">
        <v>-0.0031</v>
      </c>
      <c r="L481">
        <v>0</v>
      </c>
      <c r="M481">
        <v>-0.0461</v>
      </c>
      <c r="N481">
        <v>0.0628</v>
      </c>
      <c r="O481">
        <v>-0.1156</v>
      </c>
      <c r="P481">
        <v>-0.0054</v>
      </c>
      <c r="Q481">
        <v>0.0343</v>
      </c>
      <c r="R481">
        <v>0.0192</v>
      </c>
      <c r="S481">
        <v>0.0069</v>
      </c>
      <c r="T481">
        <v>0.0153</v>
      </c>
    </row>
    <row r="482" spans="1:20" ht="12.75">
      <c r="A482">
        <v>42380</v>
      </c>
      <c r="B482" t="s">
        <v>530</v>
      </c>
      <c r="C482">
        <v>0.0329</v>
      </c>
      <c r="D482">
        <v>0.0754</v>
      </c>
      <c r="E482">
        <v>-0.0916</v>
      </c>
      <c r="F482">
        <v>-0.0193</v>
      </c>
      <c r="G482">
        <v>-0.0183</v>
      </c>
      <c r="H482">
        <v>-0.858</v>
      </c>
      <c r="I482">
        <v>-0.0692</v>
      </c>
      <c r="J482">
        <v>0.0916</v>
      </c>
      <c r="K482">
        <v>-0.0253</v>
      </c>
      <c r="L482">
        <v>0</v>
      </c>
      <c r="M482">
        <v>-0.0246</v>
      </c>
      <c r="N482">
        <v>0.002</v>
      </c>
      <c r="O482">
        <v>-0.0156</v>
      </c>
      <c r="P482">
        <v>-0.0356</v>
      </c>
      <c r="Q482">
        <v>-0.3231</v>
      </c>
      <c r="R482">
        <v>0.0494</v>
      </c>
      <c r="S482">
        <v>0.0019</v>
      </c>
      <c r="T482">
        <v>-0.0476</v>
      </c>
    </row>
    <row r="483" spans="1:20" ht="12.75">
      <c r="A483">
        <v>42389</v>
      </c>
      <c r="B483" t="s">
        <v>531</v>
      </c>
      <c r="C483">
        <v>-0.017</v>
      </c>
      <c r="D483">
        <v>-0.024</v>
      </c>
      <c r="E483">
        <v>0.0579</v>
      </c>
      <c r="F483">
        <v>0.0267</v>
      </c>
      <c r="G483">
        <v>0.0034</v>
      </c>
      <c r="H483">
        <v>-0.0433</v>
      </c>
      <c r="I483">
        <v>0.0242</v>
      </c>
      <c r="J483">
        <v>-0.0579</v>
      </c>
      <c r="K483">
        <v>-0.0102</v>
      </c>
      <c r="L483">
        <v>0</v>
      </c>
      <c r="M483">
        <v>-0.0352</v>
      </c>
      <c r="N483">
        <v>-0.0477</v>
      </c>
      <c r="O483">
        <v>-0.2949</v>
      </c>
      <c r="P483">
        <v>-0.0057</v>
      </c>
      <c r="Q483">
        <v>0.0116</v>
      </c>
      <c r="R483">
        <v>0.0178</v>
      </c>
      <c r="S483">
        <v>0.0054</v>
      </c>
      <c r="T483">
        <v>0.0075</v>
      </c>
    </row>
    <row r="484" spans="1:20" ht="12.75">
      <c r="A484">
        <v>42411</v>
      </c>
      <c r="B484" t="s">
        <v>532</v>
      </c>
      <c r="C484">
        <v>-0.0204</v>
      </c>
      <c r="D484">
        <v>-0.0331</v>
      </c>
      <c r="E484">
        <v>0.1618</v>
      </c>
      <c r="F484">
        <v>0.0212</v>
      </c>
      <c r="G484">
        <v>0.0091</v>
      </c>
      <c r="H484">
        <v>-0.0362</v>
      </c>
      <c r="I484">
        <v>0.0327</v>
      </c>
      <c r="J484">
        <v>-0.1618</v>
      </c>
      <c r="K484">
        <v>-0.0031</v>
      </c>
      <c r="L484">
        <v>0</v>
      </c>
      <c r="M484">
        <v>-0.0461</v>
      </c>
      <c r="N484">
        <v>0.0628</v>
      </c>
      <c r="O484">
        <v>-0.1156</v>
      </c>
      <c r="P484">
        <v>-0.0054</v>
      </c>
      <c r="Q484">
        <v>0.0343</v>
      </c>
      <c r="R484">
        <v>0.0192</v>
      </c>
      <c r="S484">
        <v>0.0069</v>
      </c>
      <c r="T484">
        <v>0.0153</v>
      </c>
    </row>
    <row r="485" spans="1:20" ht="12.75">
      <c r="A485">
        <v>42412</v>
      </c>
      <c r="B485" t="s">
        <v>533</v>
      </c>
      <c r="C485">
        <v>0.0367</v>
      </c>
      <c r="D485">
        <v>0.0747</v>
      </c>
      <c r="E485">
        <v>-0.0927</v>
      </c>
      <c r="F485">
        <v>-0.0195</v>
      </c>
      <c r="G485">
        <v>-0.0183</v>
      </c>
      <c r="H485">
        <v>-0.8633</v>
      </c>
      <c r="I485">
        <v>-0.0685</v>
      </c>
      <c r="J485">
        <v>0.0927</v>
      </c>
      <c r="K485">
        <v>-0.0252</v>
      </c>
      <c r="L485">
        <v>0</v>
      </c>
      <c r="M485">
        <v>-0.0257</v>
      </c>
      <c r="N485">
        <v>0.0023</v>
      </c>
      <c r="O485">
        <v>-0.0164</v>
      </c>
      <c r="P485">
        <v>-0.0342</v>
      </c>
      <c r="Q485">
        <v>-0.3852</v>
      </c>
      <c r="R485">
        <v>0.0474</v>
      </c>
      <c r="S485">
        <v>0.0022</v>
      </c>
      <c r="T485">
        <v>-0.0472</v>
      </c>
    </row>
    <row r="486" spans="1:20" ht="12.75">
      <c r="A486">
        <v>42442</v>
      </c>
      <c r="B486" t="s">
        <v>534</v>
      </c>
      <c r="C486">
        <v>0.0296</v>
      </c>
      <c r="D486">
        <v>0.0844</v>
      </c>
      <c r="E486">
        <v>-0.0955</v>
      </c>
      <c r="F486">
        <v>-0.0214</v>
      </c>
      <c r="G486">
        <v>-0.0202</v>
      </c>
      <c r="H486">
        <v>-0.853</v>
      </c>
      <c r="I486">
        <v>-0.0774</v>
      </c>
      <c r="J486">
        <v>0.0955</v>
      </c>
      <c r="K486">
        <v>-0.0282</v>
      </c>
      <c r="L486">
        <v>0</v>
      </c>
      <c r="M486">
        <v>-0.0273</v>
      </c>
      <c r="N486">
        <v>0.0021</v>
      </c>
      <c r="O486">
        <v>-0.0181</v>
      </c>
      <c r="P486">
        <v>-0.0316</v>
      </c>
      <c r="Q486">
        <v>-0.2335</v>
      </c>
      <c r="R486">
        <v>0.0448</v>
      </c>
      <c r="S486">
        <v>0.0022</v>
      </c>
      <c r="T486">
        <v>-0.0533</v>
      </c>
    </row>
    <row r="487" spans="1:20" ht="12.75">
      <c r="A487">
        <v>42458</v>
      </c>
      <c r="B487" t="s">
        <v>535</v>
      </c>
      <c r="C487">
        <v>0.0321</v>
      </c>
      <c r="D487">
        <v>0.0778</v>
      </c>
      <c r="E487">
        <v>-0.0927</v>
      </c>
      <c r="F487">
        <v>-0.0198</v>
      </c>
      <c r="G487">
        <v>-0.0188</v>
      </c>
      <c r="H487">
        <v>-0.8568</v>
      </c>
      <c r="I487">
        <v>-0.0714</v>
      </c>
      <c r="J487">
        <v>0.0927</v>
      </c>
      <c r="K487">
        <v>-0.0261</v>
      </c>
      <c r="L487">
        <v>0</v>
      </c>
      <c r="M487">
        <v>-0.0253</v>
      </c>
      <c r="N487">
        <v>0.0021</v>
      </c>
      <c r="O487">
        <v>-0.0163</v>
      </c>
      <c r="P487">
        <v>-0.0345</v>
      </c>
      <c r="Q487">
        <v>-0.3005</v>
      </c>
      <c r="R487">
        <v>0.0481</v>
      </c>
      <c r="S487">
        <v>0.002</v>
      </c>
      <c r="T487">
        <v>-0.0491</v>
      </c>
    </row>
    <row r="488" spans="1:20" ht="12.75">
      <c r="A488">
        <v>42505</v>
      </c>
      <c r="B488" t="s">
        <v>536</v>
      </c>
      <c r="C488">
        <v>0.0315</v>
      </c>
      <c r="D488">
        <v>0.0931</v>
      </c>
      <c r="E488">
        <v>-0.0998</v>
      </c>
      <c r="F488">
        <v>-0.0235</v>
      </c>
      <c r="G488">
        <v>-0.0219</v>
      </c>
      <c r="H488">
        <v>-0.8512</v>
      </c>
      <c r="I488">
        <v>-0.0854</v>
      </c>
      <c r="J488">
        <v>0.0998</v>
      </c>
      <c r="K488">
        <v>-0.031</v>
      </c>
      <c r="L488">
        <v>0</v>
      </c>
      <c r="M488">
        <v>-0.0302</v>
      </c>
      <c r="N488">
        <v>0.0023</v>
      </c>
      <c r="O488">
        <v>-0.0211</v>
      </c>
      <c r="P488">
        <v>-0.0274</v>
      </c>
      <c r="Q488">
        <v>-0.0877</v>
      </c>
      <c r="R488">
        <v>0.04</v>
      </c>
      <c r="S488">
        <v>0.0025</v>
      </c>
      <c r="T488">
        <v>-0.0586</v>
      </c>
    </row>
    <row r="489" spans="1:20" ht="12.75">
      <c r="A489">
        <v>42508</v>
      </c>
      <c r="B489" t="s">
        <v>537</v>
      </c>
      <c r="C489">
        <v>0.026</v>
      </c>
      <c r="D489">
        <v>0.0919</v>
      </c>
      <c r="E489">
        <v>-0.0985</v>
      </c>
      <c r="F489">
        <v>-0.0231</v>
      </c>
      <c r="G489">
        <v>-0.0217</v>
      </c>
      <c r="H489">
        <v>-0.8478</v>
      </c>
      <c r="I489">
        <v>-0.0843</v>
      </c>
      <c r="J489">
        <v>0.0985</v>
      </c>
      <c r="K489">
        <v>-0.0306</v>
      </c>
      <c r="L489">
        <v>0</v>
      </c>
      <c r="M489">
        <v>-0.0293</v>
      </c>
      <c r="N489">
        <v>0.0022</v>
      </c>
      <c r="O489">
        <v>-0.02</v>
      </c>
      <c r="P489">
        <v>-0.0286</v>
      </c>
      <c r="Q489">
        <v>-0.1482</v>
      </c>
      <c r="R489">
        <v>0.0415</v>
      </c>
      <c r="S489">
        <v>0.0024</v>
      </c>
      <c r="T489">
        <v>-0.058</v>
      </c>
    </row>
    <row r="490" spans="1:20" ht="12.75">
      <c r="A490">
        <v>42526</v>
      </c>
      <c r="B490" t="s">
        <v>538</v>
      </c>
      <c r="C490">
        <v>0.0262</v>
      </c>
      <c r="D490">
        <v>0.0919</v>
      </c>
      <c r="E490">
        <v>-0.0986</v>
      </c>
      <c r="F490">
        <v>-0.0231</v>
      </c>
      <c r="G490">
        <v>-0.0217</v>
      </c>
      <c r="H490">
        <v>-0.8487</v>
      </c>
      <c r="I490">
        <v>-0.0843</v>
      </c>
      <c r="J490">
        <v>0.0986</v>
      </c>
      <c r="K490">
        <v>-0.0305</v>
      </c>
      <c r="L490">
        <v>0</v>
      </c>
      <c r="M490">
        <v>-0.0293</v>
      </c>
      <c r="N490">
        <v>0.0022</v>
      </c>
      <c r="O490">
        <v>-0.0197</v>
      </c>
      <c r="P490">
        <v>-0.0287</v>
      </c>
      <c r="Q490">
        <v>-0.1742</v>
      </c>
      <c r="R490">
        <v>0.0416</v>
      </c>
      <c r="S490">
        <v>0.0024</v>
      </c>
      <c r="T490">
        <v>-0.0579</v>
      </c>
    </row>
    <row r="491" spans="1:20" ht="12.75">
      <c r="A491">
        <v>42582</v>
      </c>
      <c r="B491" t="s">
        <v>539</v>
      </c>
      <c r="C491">
        <v>0.0267</v>
      </c>
      <c r="D491">
        <v>0.0915</v>
      </c>
      <c r="E491">
        <v>-0.0985</v>
      </c>
      <c r="F491">
        <v>-0.023</v>
      </c>
      <c r="G491">
        <v>-0.0216</v>
      </c>
      <c r="H491">
        <v>-0.8491</v>
      </c>
      <c r="I491">
        <v>-0.0839</v>
      </c>
      <c r="J491">
        <v>0.0985</v>
      </c>
      <c r="K491">
        <v>-0.0304</v>
      </c>
      <c r="L491">
        <v>0</v>
      </c>
      <c r="M491">
        <v>-0.0293</v>
      </c>
      <c r="N491">
        <v>0.0022</v>
      </c>
      <c r="O491">
        <v>-0.0197</v>
      </c>
      <c r="P491">
        <v>-0.0288</v>
      </c>
      <c r="Q491">
        <v>-0.1765</v>
      </c>
      <c r="R491">
        <v>0.0416</v>
      </c>
      <c r="S491">
        <v>0.0024</v>
      </c>
      <c r="T491">
        <v>-0.0577</v>
      </c>
    </row>
    <row r="492" spans="1:20" ht="12.75">
      <c r="A492">
        <v>42632</v>
      </c>
      <c r="B492" t="s">
        <v>540</v>
      </c>
      <c r="C492">
        <v>0.0257</v>
      </c>
      <c r="D492">
        <v>0.0918</v>
      </c>
      <c r="E492">
        <v>-0.0985</v>
      </c>
      <c r="F492">
        <v>-0.023</v>
      </c>
      <c r="G492">
        <v>-0.0216</v>
      </c>
      <c r="H492">
        <v>-0.8483</v>
      </c>
      <c r="I492">
        <v>-0.0842</v>
      </c>
      <c r="J492">
        <v>0.0985</v>
      </c>
      <c r="K492">
        <v>-0.0305</v>
      </c>
      <c r="L492">
        <v>0</v>
      </c>
      <c r="M492">
        <v>-0.0292</v>
      </c>
      <c r="N492">
        <v>0.0022</v>
      </c>
      <c r="O492">
        <v>-0.0196</v>
      </c>
      <c r="P492">
        <v>-0.0288</v>
      </c>
      <c r="Q492">
        <v>-0.1789</v>
      </c>
      <c r="R492">
        <v>0.0417</v>
      </c>
      <c r="S492">
        <v>0.0024</v>
      </c>
      <c r="T492">
        <v>-0.0579</v>
      </c>
    </row>
    <row r="493" spans="1:20" ht="12.75">
      <c r="A493">
        <v>42700</v>
      </c>
      <c r="B493" t="s">
        <v>541</v>
      </c>
      <c r="C493">
        <v>0.0162</v>
      </c>
      <c r="D493">
        <v>0.0999</v>
      </c>
      <c r="E493">
        <v>-0.1</v>
      </c>
      <c r="F493">
        <v>-0.0245</v>
      </c>
      <c r="G493">
        <v>-0.0232</v>
      </c>
      <c r="H493">
        <v>-0.8261</v>
      </c>
      <c r="I493">
        <v>-0.0917</v>
      </c>
      <c r="J493">
        <v>0.1</v>
      </c>
      <c r="K493">
        <v>-0.0331</v>
      </c>
      <c r="L493">
        <v>0</v>
      </c>
      <c r="M493">
        <v>-0.0306</v>
      </c>
      <c r="N493">
        <v>0.002</v>
      </c>
      <c r="O493">
        <v>-0.0199</v>
      </c>
      <c r="P493">
        <v>-0.0263</v>
      </c>
      <c r="Q493">
        <v>-0.0512</v>
      </c>
      <c r="R493">
        <v>0.0392</v>
      </c>
      <c r="S493">
        <v>0.0023</v>
      </c>
      <c r="T493">
        <v>-0.0631</v>
      </c>
    </row>
    <row r="494" spans="1:20" ht="12.75">
      <c r="A494">
        <v>42720</v>
      </c>
      <c r="B494" t="s">
        <v>542</v>
      </c>
      <c r="C494">
        <v>-0.1084</v>
      </c>
      <c r="D494">
        <v>0.1708</v>
      </c>
      <c r="E494">
        <v>-0.118</v>
      </c>
      <c r="F494">
        <v>-0.0368</v>
      </c>
      <c r="G494">
        <v>-0.0363</v>
      </c>
      <c r="H494">
        <v>-0.7717</v>
      </c>
      <c r="I494">
        <v>-0.1573</v>
      </c>
      <c r="J494">
        <v>0.118</v>
      </c>
      <c r="K494">
        <v>-0.0538</v>
      </c>
      <c r="L494">
        <v>0</v>
      </c>
      <c r="M494">
        <v>-0.0336</v>
      </c>
      <c r="N494">
        <v>0.0003</v>
      </c>
      <c r="O494">
        <v>-0.0215</v>
      </c>
      <c r="P494">
        <v>-0.0238</v>
      </c>
      <c r="Q494">
        <v>-0.0411</v>
      </c>
      <c r="R494">
        <v>0.0394</v>
      </c>
      <c r="S494">
        <v>0.0003</v>
      </c>
      <c r="T494">
        <v>-0.1082</v>
      </c>
    </row>
    <row r="495" spans="1:20" ht="12.75">
      <c r="A495">
        <v>42741</v>
      </c>
      <c r="B495" t="s">
        <v>543</v>
      </c>
      <c r="C495">
        <v>-0.0085</v>
      </c>
      <c r="D495">
        <v>0.1135</v>
      </c>
      <c r="E495">
        <v>-0.1037</v>
      </c>
      <c r="F495">
        <v>-0.0268</v>
      </c>
      <c r="G495">
        <v>-0.0257</v>
      </c>
      <c r="H495">
        <v>-0.8204</v>
      </c>
      <c r="I495">
        <v>-0.1043</v>
      </c>
      <c r="J495">
        <v>0.1037</v>
      </c>
      <c r="K495">
        <v>-0.037</v>
      </c>
      <c r="L495">
        <v>0</v>
      </c>
      <c r="M495">
        <v>-0.031</v>
      </c>
      <c r="N495">
        <v>0.0017</v>
      </c>
      <c r="O495">
        <v>-0.0203</v>
      </c>
      <c r="P495">
        <v>-0.0264</v>
      </c>
      <c r="Q495">
        <v>-0.0765</v>
      </c>
      <c r="R495">
        <v>0.0398</v>
      </c>
      <c r="S495">
        <v>0.0019</v>
      </c>
      <c r="T495">
        <v>-0.0717</v>
      </c>
    </row>
    <row r="496" spans="1:20" ht="12.75">
      <c r="A496">
        <v>42752</v>
      </c>
      <c r="B496" t="s">
        <v>544</v>
      </c>
      <c r="C496">
        <v>-0.2522</v>
      </c>
      <c r="D496">
        <v>0.2546</v>
      </c>
      <c r="E496">
        <v>-0.139</v>
      </c>
      <c r="F496">
        <v>-0.0513</v>
      </c>
      <c r="G496">
        <v>-0.0519</v>
      </c>
      <c r="H496">
        <v>-0.7011</v>
      </c>
      <c r="I496">
        <v>-0.2347</v>
      </c>
      <c r="J496">
        <v>0.139</v>
      </c>
      <c r="K496">
        <v>-0.0783</v>
      </c>
      <c r="L496">
        <v>0</v>
      </c>
      <c r="M496">
        <v>-0.0373</v>
      </c>
      <c r="N496">
        <v>-0.0016</v>
      </c>
      <c r="O496">
        <v>-0.0233</v>
      </c>
      <c r="P496">
        <v>-0.0201</v>
      </c>
      <c r="Q496">
        <v>0.0091</v>
      </c>
      <c r="R496">
        <v>0.0387</v>
      </c>
      <c r="S496">
        <v>-0.002</v>
      </c>
      <c r="T496">
        <v>-0.1612</v>
      </c>
    </row>
    <row r="497" spans="1:20" ht="12.75">
      <c r="A497">
        <v>42802</v>
      </c>
      <c r="B497" t="s">
        <v>545</v>
      </c>
      <c r="C497">
        <v>-0.2509</v>
      </c>
      <c r="D497">
        <v>0.256</v>
      </c>
      <c r="E497">
        <v>-0.1394</v>
      </c>
      <c r="F497">
        <v>-0.0515</v>
      </c>
      <c r="G497">
        <v>-0.0521</v>
      </c>
      <c r="H497">
        <v>-0.7008</v>
      </c>
      <c r="I497">
        <v>-0.2361</v>
      </c>
      <c r="J497">
        <v>0.1394</v>
      </c>
      <c r="K497">
        <v>-0.0787</v>
      </c>
      <c r="L497">
        <v>0</v>
      </c>
      <c r="M497">
        <v>-0.0374</v>
      </c>
      <c r="N497">
        <v>-0.0017</v>
      </c>
      <c r="O497">
        <v>-0.0233</v>
      </c>
      <c r="P497">
        <v>-0.0199</v>
      </c>
      <c r="Q497">
        <v>0.0164</v>
      </c>
      <c r="R497">
        <v>0.0385</v>
      </c>
      <c r="S497">
        <v>-0.0021</v>
      </c>
      <c r="T497">
        <v>-0.1619</v>
      </c>
    </row>
    <row r="498" spans="1:20" ht="12.75">
      <c r="A498">
        <v>42806</v>
      </c>
      <c r="B498" t="s">
        <v>546</v>
      </c>
      <c r="C498">
        <v>-0.3997</v>
      </c>
      <c r="D498">
        <v>0.326</v>
      </c>
      <c r="E498">
        <v>-0.1577</v>
      </c>
      <c r="F498">
        <v>-0.0637</v>
      </c>
      <c r="G498">
        <v>-0.0654</v>
      </c>
      <c r="H498">
        <v>-0.6389</v>
      </c>
      <c r="I498">
        <v>-0.3009</v>
      </c>
      <c r="J498">
        <v>0.1577</v>
      </c>
      <c r="K498">
        <v>-0.0994</v>
      </c>
      <c r="L498">
        <v>0</v>
      </c>
      <c r="M498">
        <v>-0.0411</v>
      </c>
      <c r="N498">
        <v>-0.0031</v>
      </c>
      <c r="O498">
        <v>-0.0255</v>
      </c>
      <c r="P498">
        <v>-0.0175</v>
      </c>
      <c r="Q498">
        <v>0.046</v>
      </c>
      <c r="R498">
        <v>0.0389</v>
      </c>
      <c r="S498">
        <v>-0.004</v>
      </c>
      <c r="T498">
        <v>-0.2088</v>
      </c>
    </row>
    <row r="499" spans="1:20" ht="12.75">
      <c r="A499">
        <v>42875</v>
      </c>
      <c r="B499" t="s">
        <v>547</v>
      </c>
      <c r="C499">
        <v>-0.2926</v>
      </c>
      <c r="D499">
        <v>0.2782</v>
      </c>
      <c r="E499">
        <v>-0.1449</v>
      </c>
      <c r="F499">
        <v>-0.0553</v>
      </c>
      <c r="G499">
        <v>-0.0563</v>
      </c>
      <c r="H499">
        <v>-0.6811</v>
      </c>
      <c r="I499">
        <v>-0.2566</v>
      </c>
      <c r="J499">
        <v>0.1449</v>
      </c>
      <c r="K499">
        <v>-0.0852</v>
      </c>
      <c r="L499">
        <v>0</v>
      </c>
      <c r="M499">
        <v>-0.0384</v>
      </c>
      <c r="N499">
        <v>-0.0022</v>
      </c>
      <c r="O499">
        <v>-0.0238</v>
      </c>
      <c r="P499">
        <v>-0.0191</v>
      </c>
      <c r="Q499">
        <v>0.0225</v>
      </c>
      <c r="R499">
        <v>0.0385</v>
      </c>
      <c r="S499">
        <v>-0.0027</v>
      </c>
      <c r="T499">
        <v>-0.1762</v>
      </c>
    </row>
    <row r="500" spans="1:20" ht="12.75">
      <c r="A500">
        <v>42877</v>
      </c>
      <c r="B500" t="s">
        <v>548</v>
      </c>
      <c r="C500">
        <v>-0.3306</v>
      </c>
      <c r="D500">
        <v>0.3008</v>
      </c>
      <c r="E500">
        <v>-0.1504</v>
      </c>
      <c r="F500">
        <v>-0.0592</v>
      </c>
      <c r="G500">
        <v>-0.0605</v>
      </c>
      <c r="H500">
        <v>-0.6616</v>
      </c>
      <c r="I500">
        <v>-0.2775</v>
      </c>
      <c r="J500">
        <v>0.1504</v>
      </c>
      <c r="K500">
        <v>-0.0919</v>
      </c>
      <c r="L500">
        <v>0</v>
      </c>
      <c r="M500">
        <v>-0.0394</v>
      </c>
      <c r="N500">
        <v>-0.0028</v>
      </c>
      <c r="O500">
        <v>-0.0242</v>
      </c>
      <c r="P500">
        <v>-0.0181</v>
      </c>
      <c r="Q500">
        <v>0.0327</v>
      </c>
      <c r="R500">
        <v>0.0383</v>
      </c>
      <c r="S500">
        <v>-0.0033</v>
      </c>
      <c r="T500">
        <v>-0.1904</v>
      </c>
    </row>
    <row r="501" spans="1:20" ht="12.75">
      <c r="A501">
        <v>43013</v>
      </c>
      <c r="B501" t="s">
        <v>549</v>
      </c>
      <c r="C501">
        <v>-0.2174</v>
      </c>
      <c r="D501">
        <v>-0.3353</v>
      </c>
      <c r="E501">
        <v>-0.2403</v>
      </c>
      <c r="F501">
        <v>-0.1213</v>
      </c>
      <c r="G501">
        <v>-0.1294</v>
      </c>
      <c r="H501">
        <v>-0.32</v>
      </c>
      <c r="I501">
        <v>-0.6153</v>
      </c>
      <c r="J501">
        <v>0.2403</v>
      </c>
      <c r="K501">
        <v>-0.1998</v>
      </c>
      <c r="L501">
        <v>0</v>
      </c>
      <c r="M501">
        <v>-0.0563</v>
      </c>
      <c r="N501">
        <v>-0.0107</v>
      </c>
      <c r="O501">
        <v>-0.0349</v>
      </c>
      <c r="P501">
        <v>-0.0077</v>
      </c>
      <c r="Q501">
        <v>0.0487</v>
      </c>
      <c r="R501">
        <v>0.0427</v>
      </c>
      <c r="S501">
        <v>-0.0159</v>
      </c>
      <c r="T501">
        <v>-0.3551</v>
      </c>
    </row>
    <row r="502" spans="1:20" ht="12.75">
      <c r="A502">
        <v>43021</v>
      </c>
      <c r="B502" t="s">
        <v>550</v>
      </c>
      <c r="C502">
        <v>-0.3053</v>
      </c>
      <c r="D502">
        <v>0.5183</v>
      </c>
      <c r="E502">
        <v>-0.2037</v>
      </c>
      <c r="F502">
        <v>-0.0981</v>
      </c>
      <c r="G502">
        <v>-0.0988</v>
      </c>
      <c r="H502">
        <v>-0.4584</v>
      </c>
      <c r="I502">
        <v>-0.4781</v>
      </c>
      <c r="J502">
        <v>0.2037</v>
      </c>
      <c r="K502">
        <v>-0.155</v>
      </c>
      <c r="L502">
        <v>0</v>
      </c>
      <c r="M502">
        <v>-0.0498</v>
      </c>
      <c r="N502">
        <v>-0.008</v>
      </c>
      <c r="O502">
        <v>-0.0311</v>
      </c>
      <c r="P502">
        <v>-0.0119</v>
      </c>
      <c r="Q502">
        <v>0.0503</v>
      </c>
      <c r="R502">
        <v>0.0408</v>
      </c>
      <c r="S502">
        <v>-0.0087</v>
      </c>
      <c r="T502">
        <v>-0.2961</v>
      </c>
    </row>
    <row r="503" spans="1:20" ht="12.75">
      <c r="A503">
        <v>43039</v>
      </c>
      <c r="B503" t="s">
        <v>551</v>
      </c>
      <c r="C503">
        <v>-0.1476</v>
      </c>
      <c r="D503">
        <v>-0.228</v>
      </c>
      <c r="E503">
        <v>-0.2747</v>
      </c>
      <c r="F503">
        <v>-0.1376</v>
      </c>
      <c r="G503">
        <v>-0.1718</v>
      </c>
      <c r="H503">
        <v>-0.2189</v>
      </c>
      <c r="I503">
        <v>-0.7</v>
      </c>
      <c r="J503">
        <v>0.2747</v>
      </c>
      <c r="K503">
        <v>-0.1431</v>
      </c>
      <c r="L503">
        <v>0</v>
      </c>
      <c r="M503">
        <v>-0.0605</v>
      </c>
      <c r="N503">
        <v>-0.0093</v>
      </c>
      <c r="O503">
        <v>-0.0366</v>
      </c>
      <c r="P503">
        <v>-0.004</v>
      </c>
      <c r="Q503">
        <v>0.0463</v>
      </c>
      <c r="R503">
        <v>0.0486</v>
      </c>
      <c r="S503">
        <v>-0.1185</v>
      </c>
      <c r="T503">
        <v>0.0188</v>
      </c>
    </row>
    <row r="504" spans="1:20" ht="12.75">
      <c r="A504">
        <v>43046</v>
      </c>
      <c r="B504" t="s">
        <v>552</v>
      </c>
      <c r="C504">
        <v>-0.0848</v>
      </c>
      <c r="D504">
        <v>-0.133</v>
      </c>
      <c r="E504">
        <v>-0.314</v>
      </c>
      <c r="F504">
        <v>-0.1947</v>
      </c>
      <c r="G504">
        <v>0.507</v>
      </c>
      <c r="H504">
        <v>-0.1291</v>
      </c>
      <c r="I504">
        <v>0.1182</v>
      </c>
      <c r="J504">
        <v>0.314</v>
      </c>
      <c r="K504">
        <v>0.1925</v>
      </c>
      <c r="L504">
        <v>0</v>
      </c>
      <c r="M504">
        <v>-0.075</v>
      </c>
      <c r="N504">
        <v>-0.0068</v>
      </c>
      <c r="O504">
        <v>-0.0381</v>
      </c>
      <c r="P504">
        <v>-0.001</v>
      </c>
      <c r="Q504">
        <v>0.044</v>
      </c>
      <c r="R504">
        <v>0.0413</v>
      </c>
      <c r="S504">
        <v>0.057</v>
      </c>
      <c r="T504">
        <v>0.0908</v>
      </c>
    </row>
    <row r="505" spans="1:20" ht="12.75">
      <c r="A505">
        <v>43115</v>
      </c>
      <c r="B505" t="s">
        <v>553</v>
      </c>
      <c r="C505">
        <v>-0.0808</v>
      </c>
      <c r="D505">
        <v>-0.1269</v>
      </c>
      <c r="E505">
        <v>-0.3056</v>
      </c>
      <c r="F505">
        <v>0.6706</v>
      </c>
      <c r="G505">
        <v>0.2919</v>
      </c>
      <c r="H505">
        <v>-0.1245</v>
      </c>
      <c r="I505">
        <v>0.114</v>
      </c>
      <c r="J505">
        <v>0.3056</v>
      </c>
      <c r="K505">
        <v>0.1693</v>
      </c>
      <c r="L505">
        <v>0</v>
      </c>
      <c r="M505">
        <v>-0.0814</v>
      </c>
      <c r="N505">
        <v>-0.0095</v>
      </c>
      <c r="O505">
        <v>-0.0395</v>
      </c>
      <c r="P505">
        <v>0.0001</v>
      </c>
      <c r="Q505">
        <v>0.0424</v>
      </c>
      <c r="R505">
        <v>0.0367</v>
      </c>
      <c r="S505">
        <v>0.0403</v>
      </c>
      <c r="T505">
        <v>0.0783</v>
      </c>
    </row>
    <row r="506" spans="1:20" ht="12.75">
      <c r="A506">
        <v>43123</v>
      </c>
      <c r="B506" t="s">
        <v>554</v>
      </c>
      <c r="C506">
        <v>-0.0808</v>
      </c>
      <c r="D506">
        <v>-0.1269</v>
      </c>
      <c r="E506">
        <v>-0.3056</v>
      </c>
      <c r="F506">
        <v>0.6706</v>
      </c>
      <c r="G506">
        <v>0.2919</v>
      </c>
      <c r="H506">
        <v>-0.1245</v>
      </c>
      <c r="I506">
        <v>0.114</v>
      </c>
      <c r="J506">
        <v>0.3056</v>
      </c>
      <c r="K506">
        <v>0.1693</v>
      </c>
      <c r="L506">
        <v>0</v>
      </c>
      <c r="M506">
        <v>-0.0814</v>
      </c>
      <c r="N506">
        <v>-0.0095</v>
      </c>
      <c r="O506">
        <v>-0.0395</v>
      </c>
      <c r="P506">
        <v>0.0001</v>
      </c>
      <c r="Q506">
        <v>0.0424</v>
      </c>
      <c r="R506">
        <v>0.0367</v>
      </c>
      <c r="S506">
        <v>0.0403</v>
      </c>
      <c r="T506">
        <v>0.0783</v>
      </c>
    </row>
    <row r="507" spans="1:20" ht="12.75">
      <c r="A507">
        <v>43195</v>
      </c>
      <c r="B507" t="s">
        <v>555</v>
      </c>
      <c r="C507">
        <v>-0.1798</v>
      </c>
      <c r="D507">
        <v>-0.2777</v>
      </c>
      <c r="E507">
        <v>-0.2583</v>
      </c>
      <c r="F507">
        <v>-0.131</v>
      </c>
      <c r="G507">
        <v>-0.1501</v>
      </c>
      <c r="H507">
        <v>-0.2657</v>
      </c>
      <c r="I507">
        <v>-0.6591</v>
      </c>
      <c r="J507">
        <v>0.2583</v>
      </c>
      <c r="K507">
        <v>-0.1801</v>
      </c>
      <c r="L507">
        <v>0</v>
      </c>
      <c r="M507">
        <v>-0.0588</v>
      </c>
      <c r="N507">
        <v>-0.0103</v>
      </c>
      <c r="O507">
        <v>-0.0359</v>
      </c>
      <c r="P507">
        <v>-0.0057</v>
      </c>
      <c r="Q507">
        <v>0.0474</v>
      </c>
      <c r="R507">
        <v>0.0453</v>
      </c>
      <c r="S507">
        <v>-0.052</v>
      </c>
      <c r="T507">
        <v>-0.1264</v>
      </c>
    </row>
    <row r="508" spans="1:20" ht="12.75">
      <c r="A508">
        <v>43313</v>
      </c>
      <c r="B508" t="s">
        <v>556</v>
      </c>
      <c r="C508">
        <v>-0.177</v>
      </c>
      <c r="D508">
        <v>-0.2725</v>
      </c>
      <c r="E508">
        <v>-0.2581</v>
      </c>
      <c r="F508">
        <v>-0.1302</v>
      </c>
      <c r="G508">
        <v>-0.1492</v>
      </c>
      <c r="H508">
        <v>-0.2606</v>
      </c>
      <c r="I508">
        <v>-0.6819</v>
      </c>
      <c r="J508">
        <v>0.2581</v>
      </c>
      <c r="K508">
        <v>-0.2282</v>
      </c>
      <c r="L508">
        <v>0</v>
      </c>
      <c r="M508">
        <v>-0.059</v>
      </c>
      <c r="N508">
        <v>-0.0107</v>
      </c>
      <c r="O508">
        <v>-0.0361</v>
      </c>
      <c r="P508">
        <v>-0.0058</v>
      </c>
      <c r="Q508">
        <v>0.0476</v>
      </c>
      <c r="R508">
        <v>0.0444</v>
      </c>
      <c r="S508">
        <v>-0.0291</v>
      </c>
      <c r="T508">
        <v>-0.2822</v>
      </c>
    </row>
    <row r="509" spans="1:20" ht="12.75">
      <c r="A509">
        <v>43355</v>
      </c>
      <c r="B509" t="s">
        <v>557</v>
      </c>
      <c r="C509">
        <v>-0.2179</v>
      </c>
      <c r="D509">
        <v>-0.3359</v>
      </c>
      <c r="E509">
        <v>-0.2402</v>
      </c>
      <c r="F509">
        <v>-0.1211</v>
      </c>
      <c r="G509">
        <v>-0.1293</v>
      </c>
      <c r="H509">
        <v>-0.3205</v>
      </c>
      <c r="I509">
        <v>-0.615</v>
      </c>
      <c r="J509">
        <v>0.2402</v>
      </c>
      <c r="K509">
        <v>-0.2003</v>
      </c>
      <c r="L509">
        <v>0</v>
      </c>
      <c r="M509">
        <v>-0.0563</v>
      </c>
      <c r="N509">
        <v>-0.0107</v>
      </c>
      <c r="O509">
        <v>-0.0349</v>
      </c>
      <c r="P509">
        <v>-0.0077</v>
      </c>
      <c r="Q509">
        <v>0.0487</v>
      </c>
      <c r="R509">
        <v>0.0427</v>
      </c>
      <c r="S509">
        <v>-0.0155</v>
      </c>
      <c r="T509">
        <v>-0.358</v>
      </c>
    </row>
    <row r="510" spans="1:20" ht="12.75">
      <c r="A510">
        <v>43435</v>
      </c>
      <c r="B510" t="s">
        <v>558</v>
      </c>
      <c r="C510">
        <v>-0.2947</v>
      </c>
      <c r="D510">
        <v>-0.4701</v>
      </c>
      <c r="E510">
        <v>-0.2056</v>
      </c>
      <c r="F510">
        <v>-0.1013</v>
      </c>
      <c r="G510">
        <v>-0.0989</v>
      </c>
      <c r="H510">
        <v>-0.4474</v>
      </c>
      <c r="I510">
        <v>-0.4876</v>
      </c>
      <c r="J510">
        <v>0.2056</v>
      </c>
      <c r="K510">
        <v>-0.1577</v>
      </c>
      <c r="L510">
        <v>0</v>
      </c>
      <c r="M510">
        <v>-0.0502</v>
      </c>
      <c r="N510">
        <v>-0.0087</v>
      </c>
      <c r="O510">
        <v>-0.0316</v>
      </c>
      <c r="P510">
        <v>-0.0116</v>
      </c>
      <c r="Q510">
        <v>0.0496</v>
      </c>
      <c r="R510">
        <v>0.0408</v>
      </c>
      <c r="S510">
        <v>-0.0081</v>
      </c>
      <c r="T510">
        <v>-0.2753</v>
      </c>
    </row>
    <row r="511" spans="1:20" ht="12.75">
      <c r="A511">
        <v>43459</v>
      </c>
      <c r="B511" t="s">
        <v>559</v>
      </c>
      <c r="C511">
        <v>-0.2305</v>
      </c>
      <c r="D511">
        <v>-0.3589</v>
      </c>
      <c r="E511">
        <v>-0.2303</v>
      </c>
      <c r="F511">
        <v>-0.1238</v>
      </c>
      <c r="G511">
        <v>-0.114</v>
      </c>
      <c r="H511">
        <v>-0.3424</v>
      </c>
      <c r="I511">
        <v>-0.5896</v>
      </c>
      <c r="J511">
        <v>0.2303</v>
      </c>
      <c r="K511">
        <v>-0.1876</v>
      </c>
      <c r="L511">
        <v>0</v>
      </c>
      <c r="M511">
        <v>-0.0551</v>
      </c>
      <c r="N511">
        <v>-0.0124</v>
      </c>
      <c r="O511">
        <v>-0.0351</v>
      </c>
      <c r="P511">
        <v>-0.0083</v>
      </c>
      <c r="Q511">
        <v>0.0486</v>
      </c>
      <c r="R511">
        <v>0.0417</v>
      </c>
      <c r="S511">
        <v>-0.0092</v>
      </c>
      <c r="T511">
        <v>-0.2796</v>
      </c>
    </row>
    <row r="512" spans="1:20" ht="12.75">
      <c r="A512">
        <v>43482</v>
      </c>
      <c r="B512" t="s">
        <v>560</v>
      </c>
      <c r="C512">
        <v>-0.103</v>
      </c>
      <c r="D512">
        <v>-0.1604</v>
      </c>
      <c r="E512">
        <v>-0.2888</v>
      </c>
      <c r="F512">
        <v>-0.1467</v>
      </c>
      <c r="G512">
        <v>-0.2321</v>
      </c>
      <c r="H512">
        <v>-0.1564</v>
      </c>
      <c r="I512">
        <v>0.0958</v>
      </c>
      <c r="J512">
        <v>0.2888</v>
      </c>
      <c r="K512">
        <v>0.1284</v>
      </c>
      <c r="L512">
        <v>0</v>
      </c>
      <c r="M512">
        <v>-0.0542</v>
      </c>
      <c r="N512">
        <v>-0.0087</v>
      </c>
      <c r="O512">
        <v>-0.0373</v>
      </c>
      <c r="P512">
        <v>-0.0005</v>
      </c>
      <c r="Q512">
        <v>0.0437</v>
      </c>
      <c r="R512">
        <v>0.0672</v>
      </c>
      <c r="S512">
        <v>-0.7264</v>
      </c>
      <c r="T512">
        <v>0.0914</v>
      </c>
    </row>
    <row r="513" spans="1:20" ht="12.75">
      <c r="A513">
        <v>43511</v>
      </c>
      <c r="B513" t="s">
        <v>561</v>
      </c>
      <c r="C513">
        <v>-0.2109</v>
      </c>
      <c r="D513">
        <v>-0.3254</v>
      </c>
      <c r="E513">
        <v>-0.2434</v>
      </c>
      <c r="F513">
        <v>-0.1226</v>
      </c>
      <c r="G513">
        <v>-0.1328</v>
      </c>
      <c r="H513">
        <v>-0.3106</v>
      </c>
      <c r="I513">
        <v>-0.624</v>
      </c>
      <c r="J513">
        <v>0.2434</v>
      </c>
      <c r="K513">
        <v>-0.1997</v>
      </c>
      <c r="L513">
        <v>0</v>
      </c>
      <c r="M513">
        <v>-0.0567</v>
      </c>
      <c r="N513">
        <v>-0.0106</v>
      </c>
      <c r="O513">
        <v>-0.0351</v>
      </c>
      <c r="P513">
        <v>-0.0073</v>
      </c>
      <c r="Q513">
        <v>0.0485</v>
      </c>
      <c r="R513">
        <v>0.0431</v>
      </c>
      <c r="S513">
        <v>-0.02</v>
      </c>
      <c r="T513">
        <v>-0.3383</v>
      </c>
    </row>
    <row r="514" spans="1:20" ht="12.75">
      <c r="A514">
        <v>43545</v>
      </c>
      <c r="B514" t="s">
        <v>562</v>
      </c>
      <c r="C514">
        <v>-0.2522</v>
      </c>
      <c r="D514">
        <v>-0.3973</v>
      </c>
      <c r="E514">
        <v>-0.2213</v>
      </c>
      <c r="F514">
        <v>-0.1161</v>
      </c>
      <c r="G514">
        <v>-0.1082</v>
      </c>
      <c r="H514">
        <v>-0.3787</v>
      </c>
      <c r="I514">
        <v>-0.5531</v>
      </c>
      <c r="J514">
        <v>0.2213</v>
      </c>
      <c r="K514">
        <v>-0.1781</v>
      </c>
      <c r="L514">
        <v>0</v>
      </c>
      <c r="M514">
        <v>-0.0534</v>
      </c>
      <c r="N514">
        <v>-0.0114</v>
      </c>
      <c r="O514">
        <v>-0.034</v>
      </c>
      <c r="P514">
        <v>-0.0095</v>
      </c>
      <c r="Q514">
        <v>0.0488</v>
      </c>
      <c r="R514">
        <v>0.0413</v>
      </c>
      <c r="S514">
        <v>-0.0082</v>
      </c>
      <c r="T514">
        <v>-0.2581</v>
      </c>
    </row>
    <row r="515" spans="1:20" ht="12.75">
      <c r="A515">
        <v>43597</v>
      </c>
      <c r="B515" t="s">
        <v>563</v>
      </c>
      <c r="C515">
        <v>-0.3053</v>
      </c>
      <c r="D515">
        <v>0.5183</v>
      </c>
      <c r="E515">
        <v>-0.2037</v>
      </c>
      <c r="F515">
        <v>-0.0981</v>
      </c>
      <c r="G515">
        <v>-0.0988</v>
      </c>
      <c r="H515">
        <v>-0.4584</v>
      </c>
      <c r="I515">
        <v>-0.4781</v>
      </c>
      <c r="J515">
        <v>0.2037</v>
      </c>
      <c r="K515">
        <v>-0.155</v>
      </c>
      <c r="L515">
        <v>0</v>
      </c>
      <c r="M515">
        <v>-0.0498</v>
      </c>
      <c r="N515">
        <v>-0.008</v>
      </c>
      <c r="O515">
        <v>-0.0311</v>
      </c>
      <c r="P515">
        <v>-0.0119</v>
      </c>
      <c r="Q515">
        <v>0.0503</v>
      </c>
      <c r="R515">
        <v>0.0408</v>
      </c>
      <c r="S515">
        <v>-0.0087</v>
      </c>
      <c r="T515">
        <v>-0.2961</v>
      </c>
    </row>
    <row r="516" spans="1:20" ht="12.75">
      <c r="A516">
        <v>43611</v>
      </c>
      <c r="B516" t="s">
        <v>564</v>
      </c>
      <c r="C516">
        <v>-0.1745</v>
      </c>
      <c r="D516">
        <v>-0.2691</v>
      </c>
      <c r="E516">
        <v>-0.2588</v>
      </c>
      <c r="F516">
        <v>-0.1302</v>
      </c>
      <c r="G516">
        <v>-0.15</v>
      </c>
      <c r="H516">
        <v>-0.2574</v>
      </c>
      <c r="I516">
        <v>-0.6786</v>
      </c>
      <c r="J516">
        <v>0.2588</v>
      </c>
      <c r="K516">
        <v>-0.2101</v>
      </c>
      <c r="L516">
        <v>0</v>
      </c>
      <c r="M516">
        <v>-0.059</v>
      </c>
      <c r="N516">
        <v>-0.011</v>
      </c>
      <c r="O516">
        <v>-0.0363</v>
      </c>
      <c r="P516">
        <v>-0.0056</v>
      </c>
      <c r="Q516">
        <v>0.0474</v>
      </c>
      <c r="R516">
        <v>0.0448</v>
      </c>
      <c r="S516">
        <v>-0.0406</v>
      </c>
      <c r="T516">
        <v>-0.1507</v>
      </c>
    </row>
    <row r="517" spans="1:20" ht="12.75">
      <c r="A517">
        <v>43613</v>
      </c>
      <c r="B517" t="s">
        <v>565</v>
      </c>
      <c r="C517">
        <v>-0.2562</v>
      </c>
      <c r="D517">
        <v>-0.4042</v>
      </c>
      <c r="E517">
        <v>-0.2198</v>
      </c>
      <c r="F517">
        <v>-0.1147</v>
      </c>
      <c r="G517">
        <v>-0.1073</v>
      </c>
      <c r="H517">
        <v>-0.3852</v>
      </c>
      <c r="I517">
        <v>-0.5469</v>
      </c>
      <c r="J517">
        <v>0.2198</v>
      </c>
      <c r="K517">
        <v>-0.1762</v>
      </c>
      <c r="L517">
        <v>0</v>
      </c>
      <c r="M517">
        <v>-0.0531</v>
      </c>
      <c r="N517">
        <v>-0.0111</v>
      </c>
      <c r="O517">
        <v>-0.0337</v>
      </c>
      <c r="P517">
        <v>-0.0097</v>
      </c>
      <c r="Q517">
        <v>0.0489</v>
      </c>
      <c r="R517">
        <v>0.0413</v>
      </c>
      <c r="S517">
        <v>-0.0082</v>
      </c>
      <c r="T517">
        <v>-0.2597</v>
      </c>
    </row>
    <row r="518" spans="1:20" ht="12.75">
      <c r="A518">
        <v>43663</v>
      </c>
      <c r="B518" t="s">
        <v>566</v>
      </c>
      <c r="C518">
        <v>-0.2025</v>
      </c>
      <c r="D518">
        <v>-0.3123</v>
      </c>
      <c r="E518">
        <v>-0.2474</v>
      </c>
      <c r="F518">
        <v>-0.1241</v>
      </c>
      <c r="G518">
        <v>-0.1375</v>
      </c>
      <c r="H518">
        <v>-0.2982</v>
      </c>
      <c r="I518">
        <v>-0.6358</v>
      </c>
      <c r="J518">
        <v>0.2474</v>
      </c>
      <c r="K518">
        <v>-0.2003</v>
      </c>
      <c r="L518">
        <v>0</v>
      </c>
      <c r="M518">
        <v>-0.0573</v>
      </c>
      <c r="N518">
        <v>-0.0105</v>
      </c>
      <c r="O518">
        <v>-0.0353</v>
      </c>
      <c r="P518">
        <v>-0.0069</v>
      </c>
      <c r="Q518">
        <v>0.0483</v>
      </c>
      <c r="R518">
        <v>0.0435</v>
      </c>
      <c r="S518">
        <v>-0.0249</v>
      </c>
      <c r="T518">
        <v>-0.3199</v>
      </c>
    </row>
    <row r="519" spans="1:20" ht="12.75">
      <c r="A519">
        <v>43754</v>
      </c>
      <c r="B519" t="s">
        <v>567</v>
      </c>
      <c r="C519">
        <v>-0.1723</v>
      </c>
      <c r="D519">
        <v>-0.2658</v>
      </c>
      <c r="E519">
        <v>-0.2601</v>
      </c>
      <c r="F519">
        <v>-0.1308</v>
      </c>
      <c r="G519">
        <v>-0.1517</v>
      </c>
      <c r="H519">
        <v>-0.2543</v>
      </c>
      <c r="I519">
        <v>-0.6802</v>
      </c>
      <c r="J519">
        <v>0.2601</v>
      </c>
      <c r="K519">
        <v>-0.2055</v>
      </c>
      <c r="L519">
        <v>0</v>
      </c>
      <c r="M519">
        <v>-0.0592</v>
      </c>
      <c r="N519">
        <v>-0.0108</v>
      </c>
      <c r="O519">
        <v>-0.0363</v>
      </c>
      <c r="P519">
        <v>-0.0055</v>
      </c>
      <c r="Q519">
        <v>0.0473</v>
      </c>
      <c r="R519">
        <v>0.045</v>
      </c>
      <c r="S519">
        <v>-0.0456</v>
      </c>
      <c r="T519">
        <v>-0.1386</v>
      </c>
    </row>
    <row r="520" spans="1:20" ht="12.75">
      <c r="A520">
        <v>43776</v>
      </c>
      <c r="B520" t="s">
        <v>568</v>
      </c>
      <c r="C520">
        <v>-0.2947</v>
      </c>
      <c r="D520">
        <v>-0.4701</v>
      </c>
      <c r="E520">
        <v>-0.2056</v>
      </c>
      <c r="F520">
        <v>-0.1013</v>
      </c>
      <c r="G520">
        <v>-0.0989</v>
      </c>
      <c r="H520">
        <v>-0.4474</v>
      </c>
      <c r="I520">
        <v>-0.4876</v>
      </c>
      <c r="J520">
        <v>0.2056</v>
      </c>
      <c r="K520">
        <v>-0.1577</v>
      </c>
      <c r="L520">
        <v>0</v>
      </c>
      <c r="M520">
        <v>-0.0502</v>
      </c>
      <c r="N520">
        <v>-0.0087</v>
      </c>
      <c r="O520">
        <v>-0.0316</v>
      </c>
      <c r="P520">
        <v>-0.0116</v>
      </c>
      <c r="Q520">
        <v>0.0496</v>
      </c>
      <c r="R520">
        <v>0.0408</v>
      </c>
      <c r="S520">
        <v>-0.0081</v>
      </c>
      <c r="T520">
        <v>-0.2753</v>
      </c>
    </row>
    <row r="521" spans="1:20" ht="12.75">
      <c r="A521">
        <v>43909</v>
      </c>
      <c r="B521" t="s">
        <v>569</v>
      </c>
      <c r="C521">
        <v>-0.3053</v>
      </c>
      <c r="D521">
        <v>0.5183</v>
      </c>
      <c r="E521">
        <v>-0.2037</v>
      </c>
      <c r="F521">
        <v>-0.0981</v>
      </c>
      <c r="G521">
        <v>-0.0988</v>
      </c>
      <c r="H521">
        <v>-0.4584</v>
      </c>
      <c r="I521">
        <v>-0.4781</v>
      </c>
      <c r="J521">
        <v>0.2037</v>
      </c>
      <c r="K521">
        <v>-0.155</v>
      </c>
      <c r="L521">
        <v>0</v>
      </c>
      <c r="M521">
        <v>-0.0498</v>
      </c>
      <c r="N521">
        <v>-0.008</v>
      </c>
      <c r="O521">
        <v>-0.0311</v>
      </c>
      <c r="P521">
        <v>-0.0119</v>
      </c>
      <c r="Q521">
        <v>0.0503</v>
      </c>
      <c r="R521">
        <v>0.0408</v>
      </c>
      <c r="S521">
        <v>-0.0087</v>
      </c>
      <c r="T521">
        <v>-0.2961</v>
      </c>
    </row>
    <row r="522" spans="1:20" ht="12.75">
      <c r="A522">
        <v>44211</v>
      </c>
      <c r="B522" t="s">
        <v>570</v>
      </c>
      <c r="C522">
        <v>-0.046</v>
      </c>
      <c r="D522">
        <v>-0.0736</v>
      </c>
      <c r="E522">
        <v>-0.3421</v>
      </c>
      <c r="F522">
        <v>0.1307</v>
      </c>
      <c r="G522">
        <v>0.0725</v>
      </c>
      <c r="H522">
        <v>-0.081</v>
      </c>
      <c r="I522">
        <v>0.068</v>
      </c>
      <c r="J522">
        <v>0.3421</v>
      </c>
      <c r="K522">
        <v>0.0607</v>
      </c>
      <c r="L522">
        <v>0</v>
      </c>
      <c r="M522">
        <v>0.7812</v>
      </c>
      <c r="N522">
        <v>-0.0011</v>
      </c>
      <c r="O522">
        <v>-0.0347</v>
      </c>
      <c r="P522">
        <v>0.0087</v>
      </c>
      <c r="Q522">
        <v>0.0339</v>
      </c>
      <c r="R522">
        <v>-0.0114</v>
      </c>
      <c r="S522">
        <v>0.0008</v>
      </c>
      <c r="T522">
        <v>0.0472</v>
      </c>
    </row>
    <row r="523" spans="1:20" ht="12.75">
      <c r="A523">
        <v>44276</v>
      </c>
      <c r="B523" t="s">
        <v>571</v>
      </c>
      <c r="C523">
        <v>0.007</v>
      </c>
      <c r="D523">
        <v>0.0256</v>
      </c>
      <c r="E523">
        <v>-0.0111</v>
      </c>
      <c r="F523">
        <v>-0.0008</v>
      </c>
      <c r="G523">
        <v>-0.0071</v>
      </c>
      <c r="H523">
        <v>0.0243</v>
      </c>
      <c r="I523">
        <v>-0.0226</v>
      </c>
      <c r="J523">
        <v>0.0111</v>
      </c>
      <c r="K523">
        <v>-0.0154</v>
      </c>
      <c r="L523">
        <v>0</v>
      </c>
      <c r="M523">
        <v>-0.0274</v>
      </c>
      <c r="N523">
        <v>-0.0015</v>
      </c>
      <c r="O523">
        <v>-0.2207</v>
      </c>
      <c r="P523">
        <v>-0.013</v>
      </c>
      <c r="Q523">
        <v>-0.0153</v>
      </c>
      <c r="R523">
        <v>0.0231</v>
      </c>
      <c r="S523">
        <v>0.0034</v>
      </c>
      <c r="T523">
        <v>-0.0188</v>
      </c>
    </row>
    <row r="524" spans="1:20" ht="12.75">
      <c r="A524">
        <v>44869</v>
      </c>
      <c r="B524" t="s">
        <v>572</v>
      </c>
      <c r="C524">
        <v>-0.0256</v>
      </c>
      <c r="D524">
        <v>-0.0399</v>
      </c>
      <c r="E524">
        <v>0.1023</v>
      </c>
      <c r="F524">
        <v>0.0341</v>
      </c>
      <c r="G524">
        <v>0.0061</v>
      </c>
      <c r="H524">
        <v>-0.046</v>
      </c>
      <c r="I524">
        <v>0.0395</v>
      </c>
      <c r="J524">
        <v>-0.1023</v>
      </c>
      <c r="K524">
        <v>-0.0119</v>
      </c>
      <c r="L524">
        <v>0</v>
      </c>
      <c r="M524">
        <v>-0.0434</v>
      </c>
      <c r="N524">
        <v>-0.0657</v>
      </c>
      <c r="O524">
        <v>-0.1359</v>
      </c>
      <c r="P524">
        <v>-0.0047</v>
      </c>
      <c r="Q524">
        <v>0.0286</v>
      </c>
      <c r="R524">
        <v>0.0191</v>
      </c>
      <c r="S524">
        <v>0.0069</v>
      </c>
      <c r="T524">
        <v>0.015</v>
      </c>
    </row>
    <row r="525" spans="1:20" ht="12.75">
      <c r="A525">
        <v>44887</v>
      </c>
      <c r="B525" t="s">
        <v>573</v>
      </c>
      <c r="C525">
        <v>-0.0931</v>
      </c>
      <c r="D525">
        <v>-0.1454</v>
      </c>
      <c r="E525">
        <v>-0.2822</v>
      </c>
      <c r="F525">
        <v>0.6167</v>
      </c>
      <c r="G525">
        <v>0.0507</v>
      </c>
      <c r="H525">
        <v>-0.143</v>
      </c>
      <c r="I525">
        <v>0.1574</v>
      </c>
      <c r="J525">
        <v>0.2822</v>
      </c>
      <c r="K525">
        <v>0.0615</v>
      </c>
      <c r="L525">
        <v>0</v>
      </c>
      <c r="M525">
        <v>-0.0695</v>
      </c>
      <c r="N525">
        <v>-0.0142</v>
      </c>
      <c r="O525">
        <v>-0.0414</v>
      </c>
      <c r="P525">
        <v>0.0002</v>
      </c>
      <c r="Q525">
        <v>0.0415</v>
      </c>
      <c r="R525">
        <v>0.039</v>
      </c>
      <c r="S525">
        <v>-0.0057</v>
      </c>
      <c r="T525">
        <v>0.0778</v>
      </c>
    </row>
    <row r="526" spans="1:20" ht="12.75">
      <c r="A526">
        <v>44896</v>
      </c>
      <c r="B526" t="s">
        <v>574</v>
      </c>
      <c r="C526">
        <v>-0.1262</v>
      </c>
      <c r="D526">
        <v>-0.1953</v>
      </c>
      <c r="E526">
        <v>-0.2848</v>
      </c>
      <c r="F526">
        <v>-0.1349</v>
      </c>
      <c r="G526">
        <v>-0.1955</v>
      </c>
      <c r="H526">
        <v>-0.1889</v>
      </c>
      <c r="I526">
        <v>-0.4846</v>
      </c>
      <c r="J526">
        <v>0.2848</v>
      </c>
      <c r="K526">
        <v>-0.0467</v>
      </c>
      <c r="L526">
        <v>0</v>
      </c>
      <c r="M526">
        <v>-0.0571</v>
      </c>
      <c r="N526">
        <v>-0.0081</v>
      </c>
      <c r="O526">
        <v>-0.0366</v>
      </c>
      <c r="P526">
        <v>-0.002</v>
      </c>
      <c r="Q526">
        <v>0.0448</v>
      </c>
      <c r="R526">
        <v>0.06</v>
      </c>
      <c r="S526">
        <v>-0.258</v>
      </c>
      <c r="T526">
        <v>0.1604</v>
      </c>
    </row>
    <row r="527" spans="1:20" ht="12.75">
      <c r="A527">
        <v>44911</v>
      </c>
      <c r="B527" t="s">
        <v>575</v>
      </c>
      <c r="C527">
        <v>-0.0503</v>
      </c>
      <c r="D527">
        <v>-0.0786</v>
      </c>
      <c r="E527">
        <v>-0.2227</v>
      </c>
      <c r="F527">
        <v>0.1907</v>
      </c>
      <c r="G527">
        <v>0.0367</v>
      </c>
      <c r="H527">
        <v>-0.0994</v>
      </c>
      <c r="I527">
        <v>0.0613</v>
      </c>
      <c r="J527">
        <v>0.2227</v>
      </c>
      <c r="K527">
        <v>0.0696</v>
      </c>
      <c r="L527">
        <v>0</v>
      </c>
      <c r="M527">
        <v>0.2566</v>
      </c>
      <c r="N527">
        <v>-0.0077</v>
      </c>
      <c r="O527">
        <v>-0.0384</v>
      </c>
      <c r="P527">
        <v>0.0206</v>
      </c>
      <c r="Q527">
        <v>0.0202</v>
      </c>
      <c r="R527">
        <v>-0.0495</v>
      </c>
      <c r="S527">
        <v>-0.0628</v>
      </c>
      <c r="T527">
        <v>0.0447</v>
      </c>
    </row>
    <row r="528" spans="1:20" ht="12.75">
      <c r="A528">
        <v>44958</v>
      </c>
      <c r="B528" t="s">
        <v>576</v>
      </c>
      <c r="C528">
        <v>-0.1</v>
      </c>
      <c r="D528">
        <v>-0.156</v>
      </c>
      <c r="E528">
        <v>-0.2871</v>
      </c>
      <c r="F528">
        <v>-0.1369</v>
      </c>
      <c r="G528">
        <v>-0.2229</v>
      </c>
      <c r="H528">
        <v>-0.1526</v>
      </c>
      <c r="I528">
        <v>0.0748</v>
      </c>
      <c r="J528">
        <v>0.2871</v>
      </c>
      <c r="K528">
        <v>0.0931</v>
      </c>
      <c r="L528">
        <v>0</v>
      </c>
      <c r="M528">
        <v>-0.0503</v>
      </c>
      <c r="N528">
        <v>-0.0093</v>
      </c>
      <c r="O528">
        <v>-0.0375</v>
      </c>
      <c r="P528">
        <v>0</v>
      </c>
      <c r="Q528">
        <v>0.0432</v>
      </c>
      <c r="R528">
        <v>0.0733</v>
      </c>
      <c r="S528">
        <v>-0.7537</v>
      </c>
      <c r="T528">
        <v>0.095</v>
      </c>
    </row>
    <row r="529" spans="1:20" ht="12.75">
      <c r="A529">
        <v>45005</v>
      </c>
      <c r="B529" t="s">
        <v>577</v>
      </c>
      <c r="C529">
        <v>-0.0968</v>
      </c>
      <c r="D529">
        <v>-0.1508</v>
      </c>
      <c r="E529">
        <v>-0.2832</v>
      </c>
      <c r="F529">
        <v>-0.1196</v>
      </c>
      <c r="G529">
        <v>-0.2143</v>
      </c>
      <c r="H529">
        <v>-0.151</v>
      </c>
      <c r="I529">
        <v>-0.0231</v>
      </c>
      <c r="J529">
        <v>0.2832</v>
      </c>
      <c r="K529">
        <v>0.151</v>
      </c>
      <c r="L529">
        <v>0</v>
      </c>
      <c r="M529">
        <v>-0.0321</v>
      </c>
      <c r="N529">
        <v>-0.008</v>
      </c>
      <c r="O529">
        <v>-0.0363</v>
      </c>
      <c r="P529">
        <v>0.0034</v>
      </c>
      <c r="Q529">
        <v>0.0401</v>
      </c>
      <c r="R529">
        <v>0.1101</v>
      </c>
      <c r="S529">
        <v>-0.6526</v>
      </c>
      <c r="T529">
        <v>0.1068</v>
      </c>
    </row>
    <row r="530" spans="1:20" ht="12.75">
      <c r="A530">
        <v>45007</v>
      </c>
      <c r="B530" t="s">
        <v>578</v>
      </c>
      <c r="C530">
        <v>-0.0968</v>
      </c>
      <c r="D530">
        <v>-0.1508</v>
      </c>
      <c r="E530">
        <v>-0.2832</v>
      </c>
      <c r="F530">
        <v>-0.1196</v>
      </c>
      <c r="G530">
        <v>-0.2143</v>
      </c>
      <c r="H530">
        <v>-0.151</v>
      </c>
      <c r="I530">
        <v>-0.0231</v>
      </c>
      <c r="J530">
        <v>0.2832</v>
      </c>
      <c r="K530">
        <v>0.151</v>
      </c>
      <c r="L530">
        <v>0</v>
      </c>
      <c r="M530">
        <v>-0.0321</v>
      </c>
      <c r="N530">
        <v>-0.008</v>
      </c>
      <c r="O530">
        <v>-0.0363</v>
      </c>
      <c r="P530">
        <v>0.0034</v>
      </c>
      <c r="Q530">
        <v>0.0401</v>
      </c>
      <c r="R530">
        <v>0.1101</v>
      </c>
      <c r="S530">
        <v>-0.6526</v>
      </c>
      <c r="T530">
        <v>0.1068</v>
      </c>
    </row>
    <row r="531" spans="1:20" ht="12.75">
      <c r="A531">
        <v>45010</v>
      </c>
      <c r="B531" t="s">
        <v>579</v>
      </c>
      <c r="C531">
        <v>-0.1141</v>
      </c>
      <c r="D531">
        <v>-0.1771</v>
      </c>
      <c r="E531">
        <v>-0.286</v>
      </c>
      <c r="F531">
        <v>-0.1347</v>
      </c>
      <c r="G531">
        <v>-0.2098</v>
      </c>
      <c r="H531">
        <v>-0.1727</v>
      </c>
      <c r="I531">
        <v>-0.2799</v>
      </c>
      <c r="J531">
        <v>0.286</v>
      </c>
      <c r="K531">
        <v>0.0445</v>
      </c>
      <c r="L531">
        <v>0</v>
      </c>
      <c r="M531">
        <v>-0.0513</v>
      </c>
      <c r="N531">
        <v>-0.008</v>
      </c>
      <c r="O531">
        <v>-0.0367</v>
      </c>
      <c r="P531">
        <v>-0.0005</v>
      </c>
      <c r="Q531">
        <v>0.0435</v>
      </c>
      <c r="R531">
        <v>0.0722</v>
      </c>
      <c r="S531">
        <v>-0.4478</v>
      </c>
      <c r="T531">
        <v>0.1394</v>
      </c>
    </row>
    <row r="532" spans="1:20" ht="12.75">
      <c r="A532">
        <v>45013</v>
      </c>
      <c r="B532" t="s">
        <v>580</v>
      </c>
      <c r="C532">
        <v>-0.2954</v>
      </c>
      <c r="D532">
        <v>0.5249</v>
      </c>
      <c r="E532">
        <v>-0.206</v>
      </c>
      <c r="F532">
        <v>-0.0985</v>
      </c>
      <c r="G532">
        <v>-0.1019</v>
      </c>
      <c r="H532">
        <v>-0.4521</v>
      </c>
      <c r="I532">
        <v>-0.484</v>
      </c>
      <c r="J532">
        <v>0.206</v>
      </c>
      <c r="K532">
        <v>-0.1555</v>
      </c>
      <c r="L532">
        <v>0</v>
      </c>
      <c r="M532">
        <v>-0.05</v>
      </c>
      <c r="N532">
        <v>-0.0078</v>
      </c>
      <c r="O532">
        <v>-0.0311</v>
      </c>
      <c r="P532">
        <v>-0.0117</v>
      </c>
      <c r="Q532">
        <v>0.0493</v>
      </c>
      <c r="R532">
        <v>0.0411</v>
      </c>
      <c r="S532">
        <v>-0.0116</v>
      </c>
      <c r="T532">
        <v>-0.2902</v>
      </c>
    </row>
    <row r="533" spans="1:20" ht="12.75">
      <c r="A533">
        <v>45021</v>
      </c>
      <c r="B533" t="s">
        <v>581</v>
      </c>
      <c r="C533">
        <v>-0.1844</v>
      </c>
      <c r="D533">
        <v>-0.2859</v>
      </c>
      <c r="E533">
        <v>-0.2568</v>
      </c>
      <c r="F533">
        <v>-0.1284</v>
      </c>
      <c r="G533">
        <v>-0.1495</v>
      </c>
      <c r="H533">
        <v>-0.2734</v>
      </c>
      <c r="I533">
        <v>-0.6522</v>
      </c>
      <c r="J533">
        <v>0.2568</v>
      </c>
      <c r="K533">
        <v>-0.1813</v>
      </c>
      <c r="L533">
        <v>0</v>
      </c>
      <c r="M533">
        <v>-0.0585</v>
      </c>
      <c r="N533">
        <v>-0.0098</v>
      </c>
      <c r="O533">
        <v>-0.0356</v>
      </c>
      <c r="P533">
        <v>-0.006</v>
      </c>
      <c r="Q533">
        <v>0.0475</v>
      </c>
      <c r="R533">
        <v>0.0452</v>
      </c>
      <c r="S533">
        <v>-0.0493</v>
      </c>
      <c r="T533">
        <v>-0.1697</v>
      </c>
    </row>
    <row r="534" spans="1:20" ht="12.75">
      <c r="A534">
        <v>45033</v>
      </c>
      <c r="B534" t="s">
        <v>582</v>
      </c>
      <c r="C534">
        <v>-0.2628</v>
      </c>
      <c r="D534">
        <v>-0.4176</v>
      </c>
      <c r="E534">
        <v>-0.2208</v>
      </c>
      <c r="F534">
        <v>-0.1074</v>
      </c>
      <c r="G534">
        <v>-0.1149</v>
      </c>
      <c r="H534">
        <v>-0.3977</v>
      </c>
      <c r="I534">
        <v>-0.5373</v>
      </c>
      <c r="J534">
        <v>0.2208</v>
      </c>
      <c r="K534">
        <v>-0.1704</v>
      </c>
      <c r="L534">
        <v>0</v>
      </c>
      <c r="M534">
        <v>-0.0526</v>
      </c>
      <c r="N534">
        <v>-0.0086</v>
      </c>
      <c r="O534">
        <v>-0.0326</v>
      </c>
      <c r="P534">
        <v>-0.01</v>
      </c>
      <c r="Q534">
        <v>0.049</v>
      </c>
      <c r="R534">
        <v>0.042</v>
      </c>
      <c r="S534">
        <v>-0.0169</v>
      </c>
      <c r="T534">
        <v>-0.3055</v>
      </c>
    </row>
    <row r="535" spans="1:20" ht="12.75">
      <c r="A535">
        <v>45035</v>
      </c>
      <c r="B535" t="s">
        <v>583</v>
      </c>
      <c r="C535">
        <v>-0.0986</v>
      </c>
      <c r="D535">
        <v>-0.1537</v>
      </c>
      <c r="E535">
        <v>-0.2876</v>
      </c>
      <c r="F535">
        <v>-0.135</v>
      </c>
      <c r="G535">
        <v>-0.2284</v>
      </c>
      <c r="H535">
        <v>-0.1518</v>
      </c>
      <c r="I535">
        <v>-0.0151</v>
      </c>
      <c r="J535">
        <v>0.2876</v>
      </c>
      <c r="K535">
        <v>0.165</v>
      </c>
      <c r="L535">
        <v>0</v>
      </c>
      <c r="M535">
        <v>-0.0439</v>
      </c>
      <c r="N535">
        <v>-0.008</v>
      </c>
      <c r="O535">
        <v>-0.0368</v>
      </c>
      <c r="P535">
        <v>0.0015</v>
      </c>
      <c r="Q535">
        <v>0.0419</v>
      </c>
      <c r="R535">
        <v>0.0879</v>
      </c>
      <c r="S535">
        <v>-0.6958</v>
      </c>
      <c r="T535">
        <v>0.1091</v>
      </c>
    </row>
    <row r="536" spans="1:20" ht="12.75">
      <c r="A536">
        <v>45059</v>
      </c>
      <c r="B536" t="s">
        <v>584</v>
      </c>
      <c r="C536">
        <v>-0.131</v>
      </c>
      <c r="D536">
        <v>-0.2026</v>
      </c>
      <c r="E536">
        <v>-0.284</v>
      </c>
      <c r="F536">
        <v>-0.1353</v>
      </c>
      <c r="G536">
        <v>-0.1896</v>
      </c>
      <c r="H536">
        <v>-0.1954</v>
      </c>
      <c r="I536">
        <v>-0.5631</v>
      </c>
      <c r="J536">
        <v>0.284</v>
      </c>
      <c r="K536">
        <v>-0.0817</v>
      </c>
      <c r="L536">
        <v>0</v>
      </c>
      <c r="M536">
        <v>-0.0592</v>
      </c>
      <c r="N536">
        <v>-0.0082</v>
      </c>
      <c r="O536">
        <v>-0.0366</v>
      </c>
      <c r="P536">
        <v>-0.0026</v>
      </c>
      <c r="Q536">
        <v>0.0453</v>
      </c>
      <c r="R536">
        <v>0.0553</v>
      </c>
      <c r="S536">
        <v>-0.1864</v>
      </c>
      <c r="T536">
        <v>0.1643</v>
      </c>
    </row>
    <row r="537" spans="1:20" ht="12.75">
      <c r="A537">
        <v>45075</v>
      </c>
      <c r="B537" t="s">
        <v>585</v>
      </c>
      <c r="C537">
        <v>-0.0893</v>
      </c>
      <c r="D537">
        <v>-0.1396</v>
      </c>
      <c r="E537">
        <v>-0.2823</v>
      </c>
      <c r="F537">
        <v>0.5966</v>
      </c>
      <c r="G537">
        <v>0.0694</v>
      </c>
      <c r="H537">
        <v>-0.1377</v>
      </c>
      <c r="I537">
        <v>0.1449</v>
      </c>
      <c r="J537">
        <v>0.2823</v>
      </c>
      <c r="K537">
        <v>0.078</v>
      </c>
      <c r="L537">
        <v>0</v>
      </c>
      <c r="M537">
        <v>-0.0701</v>
      </c>
      <c r="N537">
        <v>-0.0147</v>
      </c>
      <c r="O537">
        <v>-0.0418</v>
      </c>
      <c r="P537">
        <v>0.0005</v>
      </c>
      <c r="Q537">
        <v>0.0411</v>
      </c>
      <c r="R537">
        <v>0.0383</v>
      </c>
      <c r="S537">
        <v>0.0002</v>
      </c>
      <c r="T537">
        <v>0.0726</v>
      </c>
    </row>
    <row r="538" spans="1:20" ht="12.75">
      <c r="A538">
        <v>45079</v>
      </c>
      <c r="B538" t="s">
        <v>586</v>
      </c>
      <c r="C538">
        <v>-0.0599</v>
      </c>
      <c r="D538">
        <v>-0.0937</v>
      </c>
      <c r="E538">
        <v>-0.203</v>
      </c>
      <c r="F538">
        <v>0.2792</v>
      </c>
      <c r="G538">
        <v>0.046</v>
      </c>
      <c r="H538">
        <v>-0.1034</v>
      </c>
      <c r="I538">
        <v>0.0755</v>
      </c>
      <c r="J538">
        <v>0.203</v>
      </c>
      <c r="K538">
        <v>0.0809</v>
      </c>
      <c r="L538">
        <v>0</v>
      </c>
      <c r="M538">
        <v>0.0682</v>
      </c>
      <c r="N538">
        <v>-0.0157</v>
      </c>
      <c r="O538">
        <v>-0.0516</v>
      </c>
      <c r="P538">
        <v>0.009</v>
      </c>
      <c r="Q538">
        <v>0.0298</v>
      </c>
      <c r="R538">
        <v>0.0267</v>
      </c>
      <c r="S538">
        <v>-0.0598</v>
      </c>
      <c r="T538">
        <v>0.0494</v>
      </c>
    </row>
    <row r="539" spans="1:20" ht="12.75">
      <c r="A539">
        <v>45093</v>
      </c>
      <c r="B539" t="s">
        <v>587</v>
      </c>
      <c r="C539">
        <v>-0.128</v>
      </c>
      <c r="D539">
        <v>-0.198</v>
      </c>
      <c r="E539">
        <v>-0.2846</v>
      </c>
      <c r="F539">
        <v>-0.1349</v>
      </c>
      <c r="G539">
        <v>-0.1934</v>
      </c>
      <c r="H539">
        <v>-0.1914</v>
      </c>
      <c r="I539">
        <v>-0.5153</v>
      </c>
      <c r="J539">
        <v>0.2846</v>
      </c>
      <c r="K539">
        <v>-0.0603</v>
      </c>
      <c r="L539">
        <v>0</v>
      </c>
      <c r="M539">
        <v>-0.058</v>
      </c>
      <c r="N539">
        <v>-0.0081</v>
      </c>
      <c r="O539">
        <v>-0.0366</v>
      </c>
      <c r="P539">
        <v>-0.0022</v>
      </c>
      <c r="Q539">
        <v>0.045</v>
      </c>
      <c r="R539">
        <v>0.0581</v>
      </c>
      <c r="S539">
        <v>-0.2296</v>
      </c>
      <c r="T539">
        <v>0.1636</v>
      </c>
    </row>
    <row r="540" spans="1:20" ht="12.75">
      <c r="A540">
        <v>45125</v>
      </c>
      <c r="B540" t="s">
        <v>588</v>
      </c>
      <c r="C540">
        <v>-0.1141</v>
      </c>
      <c r="D540">
        <v>-0.1771</v>
      </c>
      <c r="E540">
        <v>-0.286</v>
      </c>
      <c r="F540">
        <v>-0.1347</v>
      </c>
      <c r="G540">
        <v>-0.2098</v>
      </c>
      <c r="H540">
        <v>-0.1727</v>
      </c>
      <c r="I540">
        <v>-0.2799</v>
      </c>
      <c r="J540">
        <v>0.286</v>
      </c>
      <c r="K540">
        <v>0.0445</v>
      </c>
      <c r="L540">
        <v>0</v>
      </c>
      <c r="M540">
        <v>-0.0513</v>
      </c>
      <c r="N540">
        <v>-0.008</v>
      </c>
      <c r="O540">
        <v>-0.0367</v>
      </c>
      <c r="P540">
        <v>-0.0005</v>
      </c>
      <c r="Q540">
        <v>0.0435</v>
      </c>
      <c r="R540">
        <v>0.0722</v>
      </c>
      <c r="S540">
        <v>-0.4478</v>
      </c>
      <c r="T540">
        <v>0.1394</v>
      </c>
    </row>
    <row r="541" spans="1:20" ht="12.75">
      <c r="A541">
        <v>45129</v>
      </c>
      <c r="B541" t="s">
        <v>589</v>
      </c>
      <c r="C541">
        <v>-0.0772</v>
      </c>
      <c r="D541">
        <v>-0.1211</v>
      </c>
      <c r="E541">
        <v>-0.2709</v>
      </c>
      <c r="F541">
        <v>0.51</v>
      </c>
      <c r="G541">
        <v>0.1006</v>
      </c>
      <c r="H541">
        <v>-0.1219</v>
      </c>
      <c r="I541">
        <v>0.1092</v>
      </c>
      <c r="J541">
        <v>0.2709</v>
      </c>
      <c r="K541">
        <v>0.1097</v>
      </c>
      <c r="L541">
        <v>0</v>
      </c>
      <c r="M541">
        <v>-0.0499</v>
      </c>
      <c r="N541">
        <v>-0.0147</v>
      </c>
      <c r="O541">
        <v>-0.0439</v>
      </c>
      <c r="P541">
        <v>0.0024</v>
      </c>
      <c r="Q541">
        <v>0.0387</v>
      </c>
      <c r="R541">
        <v>0.0369</v>
      </c>
      <c r="S541">
        <v>0.0005</v>
      </c>
      <c r="T541">
        <v>0.0607</v>
      </c>
    </row>
    <row r="542" spans="1:20" ht="12.75">
      <c r="A542">
        <v>45134</v>
      </c>
      <c r="B542" t="s">
        <v>590</v>
      </c>
      <c r="C542">
        <v>-0.1018</v>
      </c>
      <c r="D542">
        <v>-0.1585</v>
      </c>
      <c r="E542">
        <v>-0.2859</v>
      </c>
      <c r="F542">
        <v>-0.131</v>
      </c>
      <c r="G542">
        <v>-0.2201</v>
      </c>
      <c r="H542">
        <v>-0.1567</v>
      </c>
      <c r="I542">
        <v>-0.081</v>
      </c>
      <c r="J542">
        <v>0.2859</v>
      </c>
      <c r="K542">
        <v>0.1319</v>
      </c>
      <c r="L542">
        <v>0</v>
      </c>
      <c r="M542">
        <v>-0.0423</v>
      </c>
      <c r="N542">
        <v>-0.008</v>
      </c>
      <c r="O542">
        <v>-0.0366</v>
      </c>
      <c r="P542">
        <v>0.0016</v>
      </c>
      <c r="Q542">
        <v>0.0418</v>
      </c>
      <c r="R542">
        <v>0.0908</v>
      </c>
      <c r="S542">
        <v>-0.6243</v>
      </c>
      <c r="T542">
        <v>0.1157</v>
      </c>
    </row>
    <row r="543" spans="1:20" ht="12.75">
      <c r="A543">
        <v>45137</v>
      </c>
      <c r="B543" t="s">
        <v>591</v>
      </c>
      <c r="C543">
        <v>-0.0799</v>
      </c>
      <c r="D543">
        <v>-0.1255</v>
      </c>
      <c r="E543">
        <v>-0.2841</v>
      </c>
      <c r="F543">
        <v>0.5518</v>
      </c>
      <c r="G543">
        <v>0.1108</v>
      </c>
      <c r="H543">
        <v>-0.1248</v>
      </c>
      <c r="I543">
        <v>0.1146</v>
      </c>
      <c r="J543">
        <v>0.2841</v>
      </c>
      <c r="K543">
        <v>0.1143</v>
      </c>
      <c r="L543">
        <v>0</v>
      </c>
      <c r="M543">
        <v>-0.0709</v>
      </c>
      <c r="N543">
        <v>-0.015</v>
      </c>
      <c r="O543">
        <v>-0.0424</v>
      </c>
      <c r="P543">
        <v>0.0013</v>
      </c>
      <c r="Q543">
        <v>0.0403</v>
      </c>
      <c r="R543">
        <v>0.038</v>
      </c>
      <c r="S543">
        <v>0.0122</v>
      </c>
      <c r="T543">
        <v>0.0635</v>
      </c>
    </row>
    <row r="544" spans="1:20" ht="12.75">
      <c r="A544">
        <v>45139</v>
      </c>
      <c r="B544" t="s">
        <v>592</v>
      </c>
      <c r="C544">
        <v>-0.0785</v>
      </c>
      <c r="D544">
        <v>-0.1232</v>
      </c>
      <c r="E544">
        <v>-0.2735</v>
      </c>
      <c r="F544">
        <v>0.5298</v>
      </c>
      <c r="G544">
        <v>0.1065</v>
      </c>
      <c r="H544">
        <v>-0.123</v>
      </c>
      <c r="I544">
        <v>0.1129</v>
      </c>
      <c r="J544">
        <v>0.2735</v>
      </c>
      <c r="K544">
        <v>0.1108</v>
      </c>
      <c r="L544">
        <v>0</v>
      </c>
      <c r="M544">
        <v>-0.0659</v>
      </c>
      <c r="N544">
        <v>-0.0191</v>
      </c>
      <c r="O544">
        <v>-0.0444</v>
      </c>
      <c r="P544">
        <v>0.0014</v>
      </c>
      <c r="Q544">
        <v>0.0396</v>
      </c>
      <c r="R544">
        <v>0.0365</v>
      </c>
      <c r="S544">
        <v>0.0101</v>
      </c>
      <c r="T544">
        <v>0.0605</v>
      </c>
    </row>
    <row r="545" spans="1:20" ht="12.75">
      <c r="A545">
        <v>45163</v>
      </c>
      <c r="B545" t="s">
        <v>593</v>
      </c>
      <c r="C545">
        <v>-0.3015</v>
      </c>
      <c r="D545">
        <v>0.5105</v>
      </c>
      <c r="E545">
        <v>-0.2022</v>
      </c>
      <c r="F545">
        <v>-0.0962</v>
      </c>
      <c r="G545">
        <v>-0.0987</v>
      </c>
      <c r="H545">
        <v>-0.4657</v>
      </c>
      <c r="I545">
        <v>-0.4706</v>
      </c>
      <c r="J545">
        <v>0.2022</v>
      </c>
      <c r="K545">
        <v>-0.1516</v>
      </c>
      <c r="L545">
        <v>0</v>
      </c>
      <c r="M545">
        <v>-0.0494</v>
      </c>
      <c r="N545">
        <v>-0.0075</v>
      </c>
      <c r="O545">
        <v>-0.0308</v>
      </c>
      <c r="P545">
        <v>-0.0121</v>
      </c>
      <c r="Q545">
        <v>0.0491</v>
      </c>
      <c r="R545">
        <v>0.0409</v>
      </c>
      <c r="S545">
        <v>-0.0104</v>
      </c>
      <c r="T545">
        <v>-0.2838</v>
      </c>
    </row>
    <row r="546" spans="1:20" ht="12.75">
      <c r="A546">
        <v>45178</v>
      </c>
      <c r="B546" t="s">
        <v>594</v>
      </c>
      <c r="C546">
        <v>-0.1415</v>
      </c>
      <c r="D546">
        <v>-0.221</v>
      </c>
      <c r="E546">
        <v>-0.2611</v>
      </c>
      <c r="F546">
        <v>-0.1457</v>
      </c>
      <c r="G546">
        <v>-0.1493</v>
      </c>
      <c r="H546">
        <v>-0.2116</v>
      </c>
      <c r="I546">
        <v>-0.0986</v>
      </c>
      <c r="J546">
        <v>0.2611</v>
      </c>
      <c r="K546">
        <v>-0.3666</v>
      </c>
      <c r="L546">
        <v>0</v>
      </c>
      <c r="M546">
        <v>-0.0606</v>
      </c>
      <c r="N546">
        <v>-0.0159</v>
      </c>
      <c r="O546">
        <v>-0.0388</v>
      </c>
      <c r="P546">
        <v>-0.0046</v>
      </c>
      <c r="Q546">
        <v>0.0463</v>
      </c>
      <c r="R546">
        <v>0.0432</v>
      </c>
      <c r="S546">
        <v>0.0319</v>
      </c>
      <c r="T546">
        <v>-0.0075</v>
      </c>
    </row>
    <row r="547" spans="1:20" ht="12.75">
      <c r="A547">
        <v>45185</v>
      </c>
      <c r="B547" t="s">
        <v>595</v>
      </c>
      <c r="C547">
        <v>-0.1141</v>
      </c>
      <c r="D547">
        <v>-0.1771</v>
      </c>
      <c r="E547">
        <v>-0.286</v>
      </c>
      <c r="F547">
        <v>-0.1347</v>
      </c>
      <c r="G547">
        <v>-0.2098</v>
      </c>
      <c r="H547">
        <v>-0.1727</v>
      </c>
      <c r="I547">
        <v>-0.2799</v>
      </c>
      <c r="J547">
        <v>0.286</v>
      </c>
      <c r="K547">
        <v>0.0445</v>
      </c>
      <c r="L547">
        <v>0</v>
      </c>
      <c r="M547">
        <v>-0.0513</v>
      </c>
      <c r="N547">
        <v>-0.008</v>
      </c>
      <c r="O547">
        <v>-0.0367</v>
      </c>
      <c r="P547">
        <v>-0.0005</v>
      </c>
      <c r="Q547">
        <v>0.0435</v>
      </c>
      <c r="R547">
        <v>0.0722</v>
      </c>
      <c r="S547">
        <v>-0.4478</v>
      </c>
      <c r="T547">
        <v>0.1394</v>
      </c>
    </row>
    <row r="548" spans="1:20" ht="12.75">
      <c r="A548">
        <v>45189</v>
      </c>
      <c r="B548" t="s">
        <v>596</v>
      </c>
      <c r="C548">
        <v>-0.0991</v>
      </c>
      <c r="D548">
        <v>-0.1543</v>
      </c>
      <c r="E548">
        <v>-0.2867</v>
      </c>
      <c r="F548">
        <v>-0.1323</v>
      </c>
      <c r="G548">
        <v>-0.2249</v>
      </c>
      <c r="H548">
        <v>-0.1527</v>
      </c>
      <c r="I548">
        <v>-0.0289</v>
      </c>
      <c r="J548">
        <v>0.2867</v>
      </c>
      <c r="K548">
        <v>0.156</v>
      </c>
      <c r="L548">
        <v>0</v>
      </c>
      <c r="M548">
        <v>-0.0422</v>
      </c>
      <c r="N548">
        <v>-0.008</v>
      </c>
      <c r="O548">
        <v>-0.0367</v>
      </c>
      <c r="P548">
        <v>0.0017</v>
      </c>
      <c r="Q548">
        <v>0.0417</v>
      </c>
      <c r="R548">
        <v>0.0909</v>
      </c>
      <c r="S548">
        <v>-0.6763</v>
      </c>
      <c r="T548">
        <v>0.1101</v>
      </c>
    </row>
    <row r="549" spans="1:20" ht="12.75">
      <c r="A549">
        <v>45197</v>
      </c>
      <c r="B549" t="s">
        <v>597</v>
      </c>
      <c r="C549">
        <v>-0.114</v>
      </c>
      <c r="D549">
        <v>-0.177</v>
      </c>
      <c r="E549">
        <v>-0.2861</v>
      </c>
      <c r="F549">
        <v>-0.1347</v>
      </c>
      <c r="G549">
        <v>-0.21</v>
      </c>
      <c r="H549">
        <v>-0.1726</v>
      </c>
      <c r="I549">
        <v>-0.2786</v>
      </c>
      <c r="J549">
        <v>0.2861</v>
      </c>
      <c r="K549">
        <v>0.0455</v>
      </c>
      <c r="L549">
        <v>0</v>
      </c>
      <c r="M549">
        <v>-0.0513</v>
      </c>
      <c r="N549">
        <v>-0.008</v>
      </c>
      <c r="O549">
        <v>-0.0367</v>
      </c>
      <c r="P549">
        <v>-0.0005</v>
      </c>
      <c r="Q549">
        <v>0.0435</v>
      </c>
      <c r="R549">
        <v>0.0722</v>
      </c>
      <c r="S549">
        <v>-0.4492</v>
      </c>
      <c r="T549">
        <v>0.1396</v>
      </c>
    </row>
    <row r="550" spans="1:20" ht="12.75">
      <c r="A550">
        <v>45201</v>
      </c>
      <c r="B550" t="s">
        <v>598</v>
      </c>
      <c r="C550">
        <v>-0.2696</v>
      </c>
      <c r="D550">
        <v>0.5683</v>
      </c>
      <c r="E550">
        <v>-0.2125</v>
      </c>
      <c r="F550">
        <v>-0.1103</v>
      </c>
      <c r="G550">
        <v>-0.1013</v>
      </c>
      <c r="H550">
        <v>-0.4112</v>
      </c>
      <c r="I550">
        <v>-0.5172</v>
      </c>
      <c r="J550">
        <v>0.2125</v>
      </c>
      <c r="K550">
        <v>-0.1682</v>
      </c>
      <c r="L550">
        <v>0</v>
      </c>
      <c r="M550">
        <v>-0.0518</v>
      </c>
      <c r="N550">
        <v>-0.0109</v>
      </c>
      <c r="O550">
        <v>-0.0331</v>
      </c>
      <c r="P550">
        <v>-0.0105</v>
      </c>
      <c r="Q550">
        <v>0.0487</v>
      </c>
      <c r="R550">
        <v>0.0409</v>
      </c>
      <c r="S550">
        <v>-0.0066</v>
      </c>
      <c r="T550">
        <v>-0.2408</v>
      </c>
    </row>
    <row r="551" spans="1:20" ht="12.75">
      <c r="A551">
        <v>45202</v>
      </c>
      <c r="B551" t="s">
        <v>599</v>
      </c>
      <c r="C551">
        <v>-0.097</v>
      </c>
      <c r="D551">
        <v>-0.1511</v>
      </c>
      <c r="E551">
        <v>-0.2834</v>
      </c>
      <c r="F551">
        <v>-0.1203</v>
      </c>
      <c r="G551">
        <v>-0.2147</v>
      </c>
      <c r="H551">
        <v>-0.1513</v>
      </c>
      <c r="I551">
        <v>-0.0245</v>
      </c>
      <c r="J551">
        <v>0.2834</v>
      </c>
      <c r="K551">
        <v>0.15</v>
      </c>
      <c r="L551">
        <v>0</v>
      </c>
      <c r="M551">
        <v>-0.0327</v>
      </c>
      <c r="N551">
        <v>-0.008</v>
      </c>
      <c r="O551">
        <v>-0.0364</v>
      </c>
      <c r="P551">
        <v>0.0033</v>
      </c>
      <c r="Q551">
        <v>0.0402</v>
      </c>
      <c r="R551">
        <v>0.1089</v>
      </c>
      <c r="S551">
        <v>-0.6528</v>
      </c>
      <c r="T551">
        <v>0.1071</v>
      </c>
    </row>
    <row r="552" spans="1:20" ht="12.75">
      <c r="A552">
        <v>45204</v>
      </c>
      <c r="B552" t="s">
        <v>600</v>
      </c>
      <c r="C552">
        <v>-0.1085</v>
      </c>
      <c r="D552">
        <v>-0.1692</v>
      </c>
      <c r="E552">
        <v>-0.2738</v>
      </c>
      <c r="F552">
        <v>-0.1509</v>
      </c>
      <c r="G552">
        <v>-0.1683</v>
      </c>
      <c r="H552">
        <v>-0.1626</v>
      </c>
      <c r="I552">
        <v>0.1269</v>
      </c>
      <c r="J552">
        <v>0.2738</v>
      </c>
      <c r="K552">
        <v>-0.431</v>
      </c>
      <c r="L552">
        <v>0</v>
      </c>
      <c r="M552">
        <v>-0.0624</v>
      </c>
      <c r="N552">
        <v>-0.0165</v>
      </c>
      <c r="O552">
        <v>-0.04</v>
      </c>
      <c r="P552">
        <v>-0.0031</v>
      </c>
      <c r="Q552">
        <v>0.0456</v>
      </c>
      <c r="R552">
        <v>0.0446</v>
      </c>
      <c r="S552">
        <v>0.0529</v>
      </c>
      <c r="T552">
        <v>0.0713</v>
      </c>
    </row>
    <row r="553" spans="1:20" ht="12.75">
      <c r="A553">
        <v>45225</v>
      </c>
      <c r="B553" t="s">
        <v>601</v>
      </c>
      <c r="C553">
        <v>-0.1439</v>
      </c>
      <c r="D553">
        <v>-0.2224</v>
      </c>
      <c r="E553">
        <v>-0.2775</v>
      </c>
      <c r="F553">
        <v>-0.1382</v>
      </c>
      <c r="G553">
        <v>-0.1734</v>
      </c>
      <c r="H553">
        <v>-0.2136</v>
      </c>
      <c r="I553">
        <v>-0.6837</v>
      </c>
      <c r="J553">
        <v>0.2775</v>
      </c>
      <c r="K553">
        <v>-0.1425</v>
      </c>
      <c r="L553">
        <v>0</v>
      </c>
      <c r="M553">
        <v>-0.0612</v>
      </c>
      <c r="N553">
        <v>-0.009</v>
      </c>
      <c r="O553">
        <v>-0.0366</v>
      </c>
      <c r="P553">
        <v>-0.0038</v>
      </c>
      <c r="Q553">
        <v>0.0461</v>
      </c>
      <c r="R553">
        <v>0.0485</v>
      </c>
      <c r="S553">
        <v>-0.0973</v>
      </c>
      <c r="T553">
        <v>0.0803</v>
      </c>
    </row>
    <row r="554" spans="1:20" ht="12.75">
      <c r="A554">
        <v>45229</v>
      </c>
      <c r="B554" t="s">
        <v>602</v>
      </c>
      <c r="C554">
        <v>-0.059</v>
      </c>
      <c r="D554">
        <v>-0.0912</v>
      </c>
      <c r="E554">
        <v>0.0069</v>
      </c>
      <c r="F554">
        <v>0.0137</v>
      </c>
      <c r="G554">
        <v>-0.0189</v>
      </c>
      <c r="H554">
        <v>-0.0939</v>
      </c>
      <c r="I554">
        <v>0.0987</v>
      </c>
      <c r="J554">
        <v>-0.0069</v>
      </c>
      <c r="K554">
        <v>-0.0578</v>
      </c>
      <c r="L554">
        <v>0</v>
      </c>
      <c r="M554">
        <v>-0.0441</v>
      </c>
      <c r="N554">
        <v>-0.1966</v>
      </c>
      <c r="O554">
        <v>-0.1029</v>
      </c>
      <c r="P554">
        <v>-0.0042</v>
      </c>
      <c r="Q554">
        <v>0.0298</v>
      </c>
      <c r="R554">
        <v>0.0228</v>
      </c>
      <c r="S554">
        <v>0.0057</v>
      </c>
      <c r="T554">
        <v>0.0013</v>
      </c>
    </row>
    <row r="555" spans="1:20" ht="12.75">
      <c r="A555">
        <v>45235</v>
      </c>
      <c r="B555" t="s">
        <v>603</v>
      </c>
      <c r="C555">
        <v>-0.0788</v>
      </c>
      <c r="D555">
        <v>-0.1236</v>
      </c>
      <c r="E555">
        <v>-0.2773</v>
      </c>
      <c r="F555">
        <v>0.4301</v>
      </c>
      <c r="G555">
        <v>0.061</v>
      </c>
      <c r="H555">
        <v>-0.1258</v>
      </c>
      <c r="I555">
        <v>0.0974</v>
      </c>
      <c r="J555">
        <v>0.2773</v>
      </c>
      <c r="K555">
        <v>0.1166</v>
      </c>
      <c r="L555">
        <v>0</v>
      </c>
      <c r="M555">
        <v>-0.0373</v>
      </c>
      <c r="N555">
        <v>-0.0134</v>
      </c>
      <c r="O555">
        <v>-0.041</v>
      </c>
      <c r="P555">
        <v>0.0041</v>
      </c>
      <c r="Q555">
        <v>0.0378</v>
      </c>
      <c r="R555">
        <v>0.0905</v>
      </c>
      <c r="S555">
        <v>-0.0867</v>
      </c>
      <c r="T555">
        <v>0.0664</v>
      </c>
    </row>
    <row r="556" spans="1:20" ht="12.75">
      <c r="A556">
        <v>45239</v>
      </c>
      <c r="B556" t="s">
        <v>604</v>
      </c>
      <c r="C556">
        <v>-0.0995</v>
      </c>
      <c r="D556">
        <v>-0.1552</v>
      </c>
      <c r="E556">
        <v>-0.2884</v>
      </c>
      <c r="F556">
        <v>-0.1428</v>
      </c>
      <c r="G556">
        <v>-0.2303</v>
      </c>
      <c r="H556">
        <v>-0.1519</v>
      </c>
      <c r="I556">
        <v>0.0585</v>
      </c>
      <c r="J556">
        <v>0.2884</v>
      </c>
      <c r="K556">
        <v>0.1245</v>
      </c>
      <c r="L556">
        <v>0</v>
      </c>
      <c r="M556">
        <v>-0.0511</v>
      </c>
      <c r="N556">
        <v>-0.0089</v>
      </c>
      <c r="O556">
        <v>-0.0373</v>
      </c>
      <c r="P556">
        <v>0.0001</v>
      </c>
      <c r="Q556">
        <v>0.0432</v>
      </c>
      <c r="R556">
        <v>0.0731</v>
      </c>
      <c r="S556">
        <v>-0.7589</v>
      </c>
      <c r="T556">
        <v>0.099</v>
      </c>
    </row>
    <row r="557" spans="1:20" ht="12.75">
      <c r="A557">
        <v>45241</v>
      </c>
      <c r="B557" t="s">
        <v>605</v>
      </c>
      <c r="C557">
        <v>-0.0426</v>
      </c>
      <c r="D557">
        <v>-0.0665</v>
      </c>
      <c r="E557">
        <v>-0.2371</v>
      </c>
      <c r="F557">
        <v>0.1246</v>
      </c>
      <c r="G557">
        <v>0.0321</v>
      </c>
      <c r="H557">
        <v>-0.0956</v>
      </c>
      <c r="I557">
        <v>0.0511</v>
      </c>
      <c r="J557">
        <v>0.2371</v>
      </c>
      <c r="K557">
        <v>0.0596</v>
      </c>
      <c r="L557">
        <v>0</v>
      </c>
      <c r="M557">
        <v>0.3931</v>
      </c>
      <c r="N557">
        <v>-0.0056</v>
      </c>
      <c r="O557">
        <v>-0.0289</v>
      </c>
      <c r="P557">
        <v>0.0292</v>
      </c>
      <c r="Q557">
        <v>0.013</v>
      </c>
      <c r="R557">
        <v>-0.1087</v>
      </c>
      <c r="S557">
        <v>-0.0586</v>
      </c>
      <c r="T557">
        <v>0.0405</v>
      </c>
    </row>
    <row r="558" spans="1:20" ht="12.75">
      <c r="A558">
        <v>45255</v>
      </c>
      <c r="B558" t="s">
        <v>606</v>
      </c>
      <c r="C558">
        <v>-0.098</v>
      </c>
      <c r="D558">
        <v>-0.1529</v>
      </c>
      <c r="E558">
        <v>-0.2894</v>
      </c>
      <c r="F558">
        <v>-0.1433</v>
      </c>
      <c r="G558">
        <v>-0.235</v>
      </c>
      <c r="H558">
        <v>-0.1499</v>
      </c>
      <c r="I558">
        <v>0.0592</v>
      </c>
      <c r="J558">
        <v>0.2894</v>
      </c>
      <c r="K558">
        <v>0.1574</v>
      </c>
      <c r="L558">
        <v>0</v>
      </c>
      <c r="M558">
        <v>-0.0506</v>
      </c>
      <c r="N558">
        <v>-0.0085</v>
      </c>
      <c r="O558">
        <v>-0.0372</v>
      </c>
      <c r="P558">
        <v>0.0003</v>
      </c>
      <c r="Q558">
        <v>0.043</v>
      </c>
      <c r="R558">
        <v>0.0745</v>
      </c>
      <c r="S558">
        <v>-0.771</v>
      </c>
      <c r="T558">
        <v>0.1005</v>
      </c>
    </row>
    <row r="559" spans="1:20" ht="12.75">
      <c r="A559">
        <v>45262</v>
      </c>
      <c r="B559" t="s">
        <v>607</v>
      </c>
      <c r="C559">
        <v>-0.1032</v>
      </c>
      <c r="D559">
        <v>-0.1607</v>
      </c>
      <c r="E559">
        <v>-0.2871</v>
      </c>
      <c r="F559">
        <v>-0.1348</v>
      </c>
      <c r="G559">
        <v>-0.2228</v>
      </c>
      <c r="H559">
        <v>-0.1581</v>
      </c>
      <c r="I559">
        <v>-0.0934</v>
      </c>
      <c r="J559">
        <v>0.2871</v>
      </c>
      <c r="K559">
        <v>0.1287</v>
      </c>
      <c r="L559">
        <v>0</v>
      </c>
      <c r="M559">
        <v>-0.0461</v>
      </c>
      <c r="N559">
        <v>-0.008</v>
      </c>
      <c r="O559">
        <v>-0.0367</v>
      </c>
      <c r="P559">
        <v>0.0009</v>
      </c>
      <c r="Q559">
        <v>0.0424</v>
      </c>
      <c r="R559">
        <v>0.0833</v>
      </c>
      <c r="S559">
        <v>-0.6221</v>
      </c>
      <c r="T559">
        <v>0.1181</v>
      </c>
    </row>
    <row r="560" spans="1:20" ht="12.75">
      <c r="A560">
        <v>45263</v>
      </c>
      <c r="B560" t="s">
        <v>608</v>
      </c>
      <c r="C560">
        <v>-0.1</v>
      </c>
      <c r="D560">
        <v>-0.1559</v>
      </c>
      <c r="E560">
        <v>-0.2877</v>
      </c>
      <c r="F560">
        <v>-0.141</v>
      </c>
      <c r="G560">
        <v>-0.2266</v>
      </c>
      <c r="H560">
        <v>-0.1525</v>
      </c>
      <c r="I560">
        <v>0.0726</v>
      </c>
      <c r="J560">
        <v>0.2877</v>
      </c>
      <c r="K560">
        <v>0.1027</v>
      </c>
      <c r="L560">
        <v>0</v>
      </c>
      <c r="M560">
        <v>-0.0513</v>
      </c>
      <c r="N560">
        <v>-0.0092</v>
      </c>
      <c r="O560">
        <v>-0.0375</v>
      </c>
      <c r="P560">
        <v>-0.0001</v>
      </c>
      <c r="Q560">
        <v>0.0433</v>
      </c>
      <c r="R560">
        <v>0.072</v>
      </c>
      <c r="S560">
        <v>-0.7611</v>
      </c>
      <c r="T560">
        <v>0.0961</v>
      </c>
    </row>
    <row r="561" spans="1:20" ht="12.75">
      <c r="A561">
        <v>45275</v>
      </c>
      <c r="B561" t="s">
        <v>609</v>
      </c>
      <c r="C561">
        <v>-0.2753</v>
      </c>
      <c r="D561">
        <v>-0.4393</v>
      </c>
      <c r="E561">
        <v>-0.2152</v>
      </c>
      <c r="F561">
        <v>-0.104</v>
      </c>
      <c r="G561">
        <v>-0.11</v>
      </c>
      <c r="H561">
        <v>-0.4182</v>
      </c>
      <c r="I561">
        <v>-0.5172</v>
      </c>
      <c r="J561">
        <v>0.2152</v>
      </c>
      <c r="K561">
        <v>-0.1648</v>
      </c>
      <c r="L561">
        <v>0</v>
      </c>
      <c r="M561">
        <v>-0.0516</v>
      </c>
      <c r="N561">
        <v>-0.0083</v>
      </c>
      <c r="O561">
        <v>-0.032</v>
      </c>
      <c r="P561">
        <v>-0.0106</v>
      </c>
      <c r="Q561">
        <v>0.0491</v>
      </c>
      <c r="R561">
        <v>0.0417</v>
      </c>
      <c r="S561">
        <v>-0.0149</v>
      </c>
      <c r="T561">
        <v>-0.3</v>
      </c>
    </row>
    <row r="562" spans="1:20" ht="12.75">
      <c r="A562">
        <v>45282</v>
      </c>
      <c r="B562" t="s">
        <v>610</v>
      </c>
      <c r="C562">
        <v>-0.0985</v>
      </c>
      <c r="D562">
        <v>-0.1534</v>
      </c>
      <c r="E562">
        <v>-0.2845</v>
      </c>
      <c r="F562">
        <v>-0.125</v>
      </c>
      <c r="G562">
        <v>-0.2175</v>
      </c>
      <c r="H562">
        <v>-0.1528</v>
      </c>
      <c r="I562">
        <v>-0.0331</v>
      </c>
      <c r="J562">
        <v>0.2845</v>
      </c>
      <c r="K562">
        <v>0.1433</v>
      </c>
      <c r="L562">
        <v>0</v>
      </c>
      <c r="M562">
        <v>-0.0369</v>
      </c>
      <c r="N562">
        <v>-0.0081</v>
      </c>
      <c r="O562">
        <v>-0.0365</v>
      </c>
      <c r="P562">
        <v>0.0026</v>
      </c>
      <c r="Q562">
        <v>0.0409</v>
      </c>
      <c r="R562">
        <v>0.1009</v>
      </c>
      <c r="S562">
        <v>-0.6537</v>
      </c>
      <c r="T562">
        <v>0.1088</v>
      </c>
    </row>
    <row r="563" spans="1:20" ht="12.75">
      <c r="A563">
        <v>45287</v>
      </c>
      <c r="B563" t="s">
        <v>611</v>
      </c>
      <c r="C563">
        <v>-0.257</v>
      </c>
      <c r="D563">
        <v>0.59</v>
      </c>
      <c r="E563">
        <v>-0.2166</v>
      </c>
      <c r="F563">
        <v>-0.1174</v>
      </c>
      <c r="G563">
        <v>-0.101</v>
      </c>
      <c r="H563">
        <v>-0.3907</v>
      </c>
      <c r="I563">
        <v>-0.5407</v>
      </c>
      <c r="J563">
        <v>0.2166</v>
      </c>
      <c r="K563">
        <v>-0.1692</v>
      </c>
      <c r="L563">
        <v>0</v>
      </c>
      <c r="M563">
        <v>-0.0528</v>
      </c>
      <c r="N563">
        <v>-0.0119</v>
      </c>
      <c r="O563">
        <v>-0.0339</v>
      </c>
      <c r="P563">
        <v>-0.0098</v>
      </c>
      <c r="Q563">
        <v>0.0484</v>
      </c>
      <c r="R563">
        <v>0.0409</v>
      </c>
      <c r="S563">
        <v>-0.0066</v>
      </c>
      <c r="T563">
        <v>-0.2361</v>
      </c>
    </row>
    <row r="564" spans="1:20" ht="12.75">
      <c r="A564">
        <v>45295</v>
      </c>
      <c r="B564" t="s">
        <v>612</v>
      </c>
      <c r="C564">
        <v>-0.059</v>
      </c>
      <c r="D564">
        <v>-0.0912</v>
      </c>
      <c r="E564">
        <v>0.0069</v>
      </c>
      <c r="F564">
        <v>0.0137</v>
      </c>
      <c r="G564">
        <v>-0.0189</v>
      </c>
      <c r="H564">
        <v>-0.0939</v>
      </c>
      <c r="I564">
        <v>0.0987</v>
      </c>
      <c r="J564">
        <v>-0.0069</v>
      </c>
      <c r="K564">
        <v>-0.0578</v>
      </c>
      <c r="L564">
        <v>0</v>
      </c>
      <c r="M564">
        <v>-0.0441</v>
      </c>
      <c r="N564">
        <v>-0.1966</v>
      </c>
      <c r="O564">
        <v>-0.1029</v>
      </c>
      <c r="P564">
        <v>-0.0042</v>
      </c>
      <c r="Q564">
        <v>0.0298</v>
      </c>
      <c r="R564">
        <v>0.0228</v>
      </c>
      <c r="S564">
        <v>0.0057</v>
      </c>
      <c r="T564">
        <v>0.0013</v>
      </c>
    </row>
    <row r="565" spans="1:20" ht="12.75">
      <c r="A565">
        <v>45297</v>
      </c>
      <c r="B565" t="s">
        <v>613</v>
      </c>
      <c r="C565">
        <v>-0.1778</v>
      </c>
      <c r="D565">
        <v>-0.2753</v>
      </c>
      <c r="E565">
        <v>-0.2482</v>
      </c>
      <c r="F565">
        <v>-0.1265</v>
      </c>
      <c r="G565">
        <v>-0.1353</v>
      </c>
      <c r="H565">
        <v>-0.263</v>
      </c>
      <c r="I565">
        <v>-0.6861</v>
      </c>
      <c r="J565">
        <v>0.2482</v>
      </c>
      <c r="K565">
        <v>-0.2564</v>
      </c>
      <c r="L565">
        <v>0</v>
      </c>
      <c r="M565">
        <v>-0.0583</v>
      </c>
      <c r="N565">
        <v>-0.0153</v>
      </c>
      <c r="O565">
        <v>-0.0376</v>
      </c>
      <c r="P565">
        <v>-0.0062</v>
      </c>
      <c r="Q565">
        <v>0.0475</v>
      </c>
      <c r="R565">
        <v>0.0422</v>
      </c>
      <c r="S565">
        <v>0.0002</v>
      </c>
      <c r="T565">
        <v>0.0261</v>
      </c>
    </row>
    <row r="566" spans="1:20" ht="12.75">
      <c r="A566">
        <v>45301</v>
      </c>
      <c r="B566" t="s">
        <v>614</v>
      </c>
      <c r="C566">
        <v>-0.1778</v>
      </c>
      <c r="D566">
        <v>-0.2753</v>
      </c>
      <c r="E566">
        <v>-0.2482</v>
      </c>
      <c r="F566">
        <v>-0.1265</v>
      </c>
      <c r="G566">
        <v>-0.1353</v>
      </c>
      <c r="H566">
        <v>-0.263</v>
      </c>
      <c r="I566">
        <v>-0.6861</v>
      </c>
      <c r="J566">
        <v>0.2482</v>
      </c>
      <c r="K566">
        <v>-0.2564</v>
      </c>
      <c r="L566">
        <v>0</v>
      </c>
      <c r="M566">
        <v>-0.0583</v>
      </c>
      <c r="N566">
        <v>-0.0153</v>
      </c>
      <c r="O566">
        <v>-0.0376</v>
      </c>
      <c r="P566">
        <v>-0.0062</v>
      </c>
      <c r="Q566">
        <v>0.0475</v>
      </c>
      <c r="R566">
        <v>0.0422</v>
      </c>
      <c r="S566">
        <v>0.0002</v>
      </c>
      <c r="T566">
        <v>0.0261</v>
      </c>
    </row>
    <row r="567" spans="1:20" ht="12.75">
      <c r="A567">
        <v>45302</v>
      </c>
      <c r="B567" t="s">
        <v>615</v>
      </c>
      <c r="C567">
        <v>-0.1276</v>
      </c>
      <c r="D567">
        <v>-0.1974</v>
      </c>
      <c r="E567">
        <v>-0.2846</v>
      </c>
      <c r="F567">
        <v>-0.1349</v>
      </c>
      <c r="G567">
        <v>-0.1939</v>
      </c>
      <c r="H567">
        <v>-0.1908</v>
      </c>
      <c r="I567">
        <v>-0.5083</v>
      </c>
      <c r="J567">
        <v>0.2846</v>
      </c>
      <c r="K567">
        <v>-0.0573</v>
      </c>
      <c r="L567">
        <v>0</v>
      </c>
      <c r="M567">
        <v>-0.0578</v>
      </c>
      <c r="N567">
        <v>-0.0081</v>
      </c>
      <c r="O567">
        <v>-0.0366</v>
      </c>
      <c r="P567">
        <v>-0.0022</v>
      </c>
      <c r="Q567">
        <v>0.0449</v>
      </c>
      <c r="R567">
        <v>0.0585</v>
      </c>
      <c r="S567">
        <v>-0.236</v>
      </c>
      <c r="T567">
        <v>0.1628</v>
      </c>
    </row>
    <row r="568" spans="1:20" ht="12.75">
      <c r="A568">
        <v>45314</v>
      </c>
      <c r="B568" t="s">
        <v>616</v>
      </c>
      <c r="C568">
        <v>-0.2945</v>
      </c>
      <c r="D568">
        <v>-0.4724</v>
      </c>
      <c r="E568">
        <v>-0.2067</v>
      </c>
      <c r="F568">
        <v>-0.0989</v>
      </c>
      <c r="G568">
        <v>-0.1025</v>
      </c>
      <c r="H568">
        <v>-0.4495</v>
      </c>
      <c r="I568">
        <v>-0.4866</v>
      </c>
      <c r="J568">
        <v>0.2067</v>
      </c>
      <c r="K568">
        <v>-0.1562</v>
      </c>
      <c r="L568">
        <v>0</v>
      </c>
      <c r="M568">
        <v>-0.0502</v>
      </c>
      <c r="N568">
        <v>-0.0078</v>
      </c>
      <c r="O568">
        <v>-0.0312</v>
      </c>
      <c r="P568">
        <v>-0.0116</v>
      </c>
      <c r="Q568">
        <v>0.0494</v>
      </c>
      <c r="R568">
        <v>0.0411</v>
      </c>
      <c r="S568">
        <v>-0.0118</v>
      </c>
      <c r="T568">
        <v>-0.2918</v>
      </c>
    </row>
    <row r="569" spans="1:20" ht="12.75">
      <c r="A569">
        <v>45346</v>
      </c>
      <c r="B569" t="s">
        <v>617</v>
      </c>
      <c r="C569">
        <v>-0.0995</v>
      </c>
      <c r="D569">
        <v>-0.1552</v>
      </c>
      <c r="E569">
        <v>-0.2884</v>
      </c>
      <c r="F569">
        <v>-0.1428</v>
      </c>
      <c r="G569">
        <v>-0.2303</v>
      </c>
      <c r="H569">
        <v>-0.1519</v>
      </c>
      <c r="I569">
        <v>0.0585</v>
      </c>
      <c r="J569">
        <v>0.2884</v>
      </c>
      <c r="K569">
        <v>0.1245</v>
      </c>
      <c r="L569">
        <v>0</v>
      </c>
      <c r="M569">
        <v>-0.0511</v>
      </c>
      <c r="N569">
        <v>-0.0089</v>
      </c>
      <c r="O569">
        <v>-0.0373</v>
      </c>
      <c r="P569">
        <v>0.0001</v>
      </c>
      <c r="Q569">
        <v>0.0432</v>
      </c>
      <c r="R569">
        <v>0.0731</v>
      </c>
      <c r="S569">
        <v>-0.7589</v>
      </c>
      <c r="T569">
        <v>0.099</v>
      </c>
    </row>
    <row r="570" spans="1:20" ht="12.75">
      <c r="A570">
        <v>45358</v>
      </c>
      <c r="B570" t="s">
        <v>618</v>
      </c>
      <c r="C570">
        <v>-0.1141</v>
      </c>
      <c r="D570">
        <v>-0.1771</v>
      </c>
      <c r="E570">
        <v>-0.286</v>
      </c>
      <c r="F570">
        <v>-0.1347</v>
      </c>
      <c r="G570">
        <v>-0.2098</v>
      </c>
      <c r="H570">
        <v>-0.1727</v>
      </c>
      <c r="I570">
        <v>-0.2799</v>
      </c>
      <c r="J570">
        <v>0.286</v>
      </c>
      <c r="K570">
        <v>0.0445</v>
      </c>
      <c r="L570">
        <v>0</v>
      </c>
      <c r="M570">
        <v>-0.0513</v>
      </c>
      <c r="N570">
        <v>-0.008</v>
      </c>
      <c r="O570">
        <v>-0.0367</v>
      </c>
      <c r="P570">
        <v>-0.0005</v>
      </c>
      <c r="Q570">
        <v>0.0435</v>
      </c>
      <c r="R570">
        <v>0.0722</v>
      </c>
      <c r="S570">
        <v>-0.4478</v>
      </c>
      <c r="T570">
        <v>0.1394</v>
      </c>
    </row>
    <row r="571" spans="1:20" ht="12.75">
      <c r="A571">
        <v>45366</v>
      </c>
      <c r="B571" t="s">
        <v>619</v>
      </c>
      <c r="C571">
        <v>-0.1141</v>
      </c>
      <c r="D571">
        <v>-0.1771</v>
      </c>
      <c r="E571">
        <v>-0.286</v>
      </c>
      <c r="F571">
        <v>-0.1347</v>
      </c>
      <c r="G571">
        <v>-0.2098</v>
      </c>
      <c r="H571">
        <v>-0.1727</v>
      </c>
      <c r="I571">
        <v>-0.2799</v>
      </c>
      <c r="J571">
        <v>0.286</v>
      </c>
      <c r="K571">
        <v>0.0445</v>
      </c>
      <c r="L571">
        <v>0</v>
      </c>
      <c r="M571">
        <v>-0.0513</v>
      </c>
      <c r="N571">
        <v>-0.008</v>
      </c>
      <c r="O571">
        <v>-0.0367</v>
      </c>
      <c r="P571">
        <v>-0.0005</v>
      </c>
      <c r="Q571">
        <v>0.0435</v>
      </c>
      <c r="R571">
        <v>0.0722</v>
      </c>
      <c r="S571">
        <v>-0.4478</v>
      </c>
      <c r="T571">
        <v>0.1394</v>
      </c>
    </row>
    <row r="572" spans="1:20" ht="12.75">
      <c r="A572">
        <v>45391</v>
      </c>
      <c r="B572" t="s">
        <v>620</v>
      </c>
      <c r="C572">
        <v>-0.2977</v>
      </c>
      <c r="D572">
        <v>0.5195</v>
      </c>
      <c r="E572">
        <v>-0.2046</v>
      </c>
      <c r="F572">
        <v>-0.0976</v>
      </c>
      <c r="G572">
        <v>-0.1007</v>
      </c>
      <c r="H572">
        <v>-0.4572</v>
      </c>
      <c r="I572">
        <v>-0.479</v>
      </c>
      <c r="J572">
        <v>0.2046</v>
      </c>
      <c r="K572">
        <v>-0.154</v>
      </c>
      <c r="L572">
        <v>0</v>
      </c>
      <c r="M572">
        <v>-0.0498</v>
      </c>
      <c r="N572">
        <v>-0.0077</v>
      </c>
      <c r="O572">
        <v>-0.031</v>
      </c>
      <c r="P572">
        <v>-0.0119</v>
      </c>
      <c r="Q572">
        <v>0.0492</v>
      </c>
      <c r="R572">
        <v>0.041</v>
      </c>
      <c r="S572">
        <v>-0.0111</v>
      </c>
      <c r="T572">
        <v>-0.2879</v>
      </c>
    </row>
    <row r="573" spans="1:20" ht="12.75">
      <c r="A573">
        <v>45413</v>
      </c>
      <c r="B573" t="s">
        <v>621</v>
      </c>
      <c r="C573">
        <v>-0.0788</v>
      </c>
      <c r="D573">
        <v>-0.1236</v>
      </c>
      <c r="E573">
        <v>-0.2773</v>
      </c>
      <c r="F573">
        <v>0.4301</v>
      </c>
      <c r="G573">
        <v>0.061</v>
      </c>
      <c r="H573">
        <v>-0.1258</v>
      </c>
      <c r="I573">
        <v>0.0974</v>
      </c>
      <c r="J573">
        <v>0.2773</v>
      </c>
      <c r="K573">
        <v>0.1166</v>
      </c>
      <c r="L573">
        <v>0</v>
      </c>
      <c r="M573">
        <v>-0.0373</v>
      </c>
      <c r="N573">
        <v>-0.0134</v>
      </c>
      <c r="O573">
        <v>-0.041</v>
      </c>
      <c r="P573">
        <v>0.0041</v>
      </c>
      <c r="Q573">
        <v>0.0378</v>
      </c>
      <c r="R573">
        <v>0.0905</v>
      </c>
      <c r="S573">
        <v>-0.0867</v>
      </c>
      <c r="T573">
        <v>0.0664</v>
      </c>
    </row>
    <row r="574" spans="1:20" ht="12.75">
      <c r="A574">
        <v>45425</v>
      </c>
      <c r="B574" t="s">
        <v>622</v>
      </c>
      <c r="C574">
        <v>-0.0256</v>
      </c>
      <c r="D574">
        <v>-0.0399</v>
      </c>
      <c r="E574">
        <v>0.1023</v>
      </c>
      <c r="F574">
        <v>0.0341</v>
      </c>
      <c r="G574">
        <v>0.0061</v>
      </c>
      <c r="H574">
        <v>-0.046</v>
      </c>
      <c r="I574">
        <v>0.0395</v>
      </c>
      <c r="J574">
        <v>-0.1023</v>
      </c>
      <c r="K574">
        <v>-0.0119</v>
      </c>
      <c r="L574">
        <v>0</v>
      </c>
      <c r="M574">
        <v>-0.0434</v>
      </c>
      <c r="N574">
        <v>-0.0657</v>
      </c>
      <c r="O574">
        <v>-0.1359</v>
      </c>
      <c r="P574">
        <v>-0.0047</v>
      </c>
      <c r="Q574">
        <v>0.0286</v>
      </c>
      <c r="R574">
        <v>0.0191</v>
      </c>
      <c r="S574">
        <v>0.0069</v>
      </c>
      <c r="T574">
        <v>0.015</v>
      </c>
    </row>
    <row r="575" spans="1:20" ht="12.75">
      <c r="A575">
        <v>45440</v>
      </c>
      <c r="B575" t="s">
        <v>623</v>
      </c>
      <c r="C575">
        <v>-0.103</v>
      </c>
      <c r="D575">
        <v>-0.1604</v>
      </c>
      <c r="E575">
        <v>-0.2888</v>
      </c>
      <c r="F575">
        <v>-0.1467</v>
      </c>
      <c r="G575">
        <v>-0.2321</v>
      </c>
      <c r="H575">
        <v>-0.1564</v>
      </c>
      <c r="I575">
        <v>0.0958</v>
      </c>
      <c r="J575">
        <v>0.2888</v>
      </c>
      <c r="K575">
        <v>0.1284</v>
      </c>
      <c r="L575">
        <v>0</v>
      </c>
      <c r="M575">
        <v>-0.0542</v>
      </c>
      <c r="N575">
        <v>-0.0087</v>
      </c>
      <c r="O575">
        <v>-0.0373</v>
      </c>
      <c r="P575">
        <v>-0.0005</v>
      </c>
      <c r="Q575">
        <v>0.0437</v>
      </c>
      <c r="R575">
        <v>0.0672</v>
      </c>
      <c r="S575">
        <v>-0.7264</v>
      </c>
      <c r="T575">
        <v>0.0914</v>
      </c>
    </row>
    <row r="576" spans="1:20" ht="12.75">
      <c r="A576">
        <v>45441</v>
      </c>
      <c r="B576" t="s">
        <v>624</v>
      </c>
      <c r="C576">
        <v>-0.0995</v>
      </c>
      <c r="D576">
        <v>-0.1552</v>
      </c>
      <c r="E576">
        <v>-0.2884</v>
      </c>
      <c r="F576">
        <v>-0.1428</v>
      </c>
      <c r="G576">
        <v>-0.2303</v>
      </c>
      <c r="H576">
        <v>-0.1519</v>
      </c>
      <c r="I576">
        <v>0.0585</v>
      </c>
      <c r="J576">
        <v>0.2884</v>
      </c>
      <c r="K576">
        <v>0.1245</v>
      </c>
      <c r="L576">
        <v>0</v>
      </c>
      <c r="M576">
        <v>-0.0511</v>
      </c>
      <c r="N576">
        <v>-0.0089</v>
      </c>
      <c r="O576">
        <v>-0.0373</v>
      </c>
      <c r="P576">
        <v>0.0001</v>
      </c>
      <c r="Q576">
        <v>0.0432</v>
      </c>
      <c r="R576">
        <v>0.0731</v>
      </c>
      <c r="S576">
        <v>-0.7589</v>
      </c>
      <c r="T576">
        <v>0.099</v>
      </c>
    </row>
    <row r="577" spans="1:20" ht="12.75">
      <c r="A577">
        <v>45475</v>
      </c>
      <c r="B577" t="s">
        <v>625</v>
      </c>
      <c r="C577">
        <v>-0.1394</v>
      </c>
      <c r="D577">
        <v>-0.2154</v>
      </c>
      <c r="E577">
        <v>-0.2811</v>
      </c>
      <c r="F577">
        <v>-0.1409</v>
      </c>
      <c r="G577">
        <v>-0.1739</v>
      </c>
      <c r="H577">
        <v>-0.207</v>
      </c>
      <c r="I577">
        <v>-0.6922</v>
      </c>
      <c r="J577">
        <v>0.2811</v>
      </c>
      <c r="K577">
        <v>-0.1384</v>
      </c>
      <c r="L577">
        <v>0</v>
      </c>
      <c r="M577">
        <v>-0.0624</v>
      </c>
      <c r="N577">
        <v>-0.0087</v>
      </c>
      <c r="O577">
        <v>-0.0367</v>
      </c>
      <c r="P577">
        <v>-0.0036</v>
      </c>
      <c r="Q577">
        <v>0.046</v>
      </c>
      <c r="R577">
        <v>0.0478</v>
      </c>
      <c r="S577">
        <v>-0.0771</v>
      </c>
      <c r="T577">
        <v>0.1396</v>
      </c>
    </row>
    <row r="578" spans="1:20" ht="12.75">
      <c r="A578">
        <v>45520</v>
      </c>
      <c r="B578" t="s">
        <v>626</v>
      </c>
      <c r="C578">
        <v>-0.103</v>
      </c>
      <c r="D578">
        <v>-0.1604</v>
      </c>
      <c r="E578">
        <v>-0.2888</v>
      </c>
      <c r="F578">
        <v>-0.1467</v>
      </c>
      <c r="G578">
        <v>-0.2321</v>
      </c>
      <c r="H578">
        <v>-0.1564</v>
      </c>
      <c r="I578">
        <v>0.0958</v>
      </c>
      <c r="J578">
        <v>0.2888</v>
      </c>
      <c r="K578">
        <v>0.1284</v>
      </c>
      <c r="L578">
        <v>0</v>
      </c>
      <c r="M578">
        <v>-0.0542</v>
      </c>
      <c r="N578">
        <v>-0.0087</v>
      </c>
      <c r="O578">
        <v>-0.0373</v>
      </c>
      <c r="P578">
        <v>-0.0005</v>
      </c>
      <c r="Q578">
        <v>0.0437</v>
      </c>
      <c r="R578">
        <v>0.0672</v>
      </c>
      <c r="S578">
        <v>-0.7264</v>
      </c>
      <c r="T578">
        <v>0.0914</v>
      </c>
    </row>
    <row r="579" spans="1:20" ht="12.75">
      <c r="A579">
        <v>45540</v>
      </c>
      <c r="B579" t="s">
        <v>627</v>
      </c>
      <c r="C579">
        <v>-0.2954</v>
      </c>
      <c r="D579">
        <v>0.5249</v>
      </c>
      <c r="E579">
        <v>-0.206</v>
      </c>
      <c r="F579">
        <v>-0.0985</v>
      </c>
      <c r="G579">
        <v>-0.1019</v>
      </c>
      <c r="H579">
        <v>-0.4521</v>
      </c>
      <c r="I579">
        <v>-0.484</v>
      </c>
      <c r="J579">
        <v>0.206</v>
      </c>
      <c r="K579">
        <v>-0.1555</v>
      </c>
      <c r="L579">
        <v>0</v>
      </c>
      <c r="M579">
        <v>-0.05</v>
      </c>
      <c r="N579">
        <v>-0.0078</v>
      </c>
      <c r="O579">
        <v>-0.0311</v>
      </c>
      <c r="P579">
        <v>-0.0117</v>
      </c>
      <c r="Q579">
        <v>0.0493</v>
      </c>
      <c r="R579">
        <v>0.0411</v>
      </c>
      <c r="S579">
        <v>-0.0116</v>
      </c>
      <c r="T579">
        <v>-0.2902</v>
      </c>
    </row>
    <row r="580" spans="1:20" ht="12.75">
      <c r="A580">
        <v>45543</v>
      </c>
      <c r="B580" t="s">
        <v>628</v>
      </c>
      <c r="C580">
        <v>-0.257</v>
      </c>
      <c r="D580">
        <v>0.59</v>
      </c>
      <c r="E580">
        <v>-0.2166</v>
      </c>
      <c r="F580">
        <v>-0.1174</v>
      </c>
      <c r="G580">
        <v>-0.101</v>
      </c>
      <c r="H580">
        <v>-0.3907</v>
      </c>
      <c r="I580">
        <v>-0.5407</v>
      </c>
      <c r="J580">
        <v>0.2166</v>
      </c>
      <c r="K580">
        <v>-0.1692</v>
      </c>
      <c r="L580">
        <v>0</v>
      </c>
      <c r="M580">
        <v>-0.0528</v>
      </c>
      <c r="N580">
        <v>-0.0119</v>
      </c>
      <c r="O580">
        <v>-0.0339</v>
      </c>
      <c r="P580">
        <v>-0.0098</v>
      </c>
      <c r="Q580">
        <v>0.0484</v>
      </c>
      <c r="R580">
        <v>0.0409</v>
      </c>
      <c r="S580">
        <v>-0.0066</v>
      </c>
      <c r="T580">
        <v>-0.2361</v>
      </c>
    </row>
    <row r="581" spans="1:20" ht="12.75">
      <c r="A581">
        <v>45572</v>
      </c>
      <c r="B581" t="s">
        <v>629</v>
      </c>
      <c r="C581">
        <v>-0.1018</v>
      </c>
      <c r="D581">
        <v>-0.1585</v>
      </c>
      <c r="E581">
        <v>-0.2859</v>
      </c>
      <c r="F581">
        <v>-0.131</v>
      </c>
      <c r="G581">
        <v>-0.2201</v>
      </c>
      <c r="H581">
        <v>-0.1567</v>
      </c>
      <c r="I581">
        <v>-0.081</v>
      </c>
      <c r="J581">
        <v>0.2859</v>
      </c>
      <c r="K581">
        <v>0.1319</v>
      </c>
      <c r="L581">
        <v>0</v>
      </c>
      <c r="M581">
        <v>-0.0423</v>
      </c>
      <c r="N581">
        <v>-0.008</v>
      </c>
      <c r="O581">
        <v>-0.0366</v>
      </c>
      <c r="P581">
        <v>0.0016</v>
      </c>
      <c r="Q581">
        <v>0.0418</v>
      </c>
      <c r="R581">
        <v>0.0908</v>
      </c>
      <c r="S581">
        <v>-0.6243</v>
      </c>
      <c r="T581">
        <v>0.1157</v>
      </c>
    </row>
    <row r="582" spans="1:20" ht="12.75">
      <c r="A582">
        <v>45608</v>
      </c>
      <c r="B582" t="s">
        <v>630</v>
      </c>
      <c r="C582">
        <v>0.0333</v>
      </c>
      <c r="D582">
        <v>0.0613</v>
      </c>
      <c r="E582">
        <v>-0.0834</v>
      </c>
      <c r="F582">
        <v>-0.0156</v>
      </c>
      <c r="G582">
        <v>-0.0154</v>
      </c>
      <c r="H582">
        <v>-0.8528</v>
      </c>
      <c r="I582">
        <v>-0.0564</v>
      </c>
      <c r="J582">
        <v>0.0834</v>
      </c>
      <c r="K582">
        <v>-0.0208</v>
      </c>
      <c r="L582">
        <v>0</v>
      </c>
      <c r="M582">
        <v>-0.0195</v>
      </c>
      <c r="N582">
        <v>0.0016</v>
      </c>
      <c r="O582">
        <v>-0.0084</v>
      </c>
      <c r="P582">
        <v>-0.0388</v>
      </c>
      <c r="Q582">
        <v>-0.3992</v>
      </c>
      <c r="R582">
        <v>0.0568</v>
      </c>
      <c r="S582">
        <v>0.0012</v>
      </c>
      <c r="T582">
        <v>-0.0389</v>
      </c>
    </row>
    <row r="583" spans="1:20" ht="12.75">
      <c r="A583">
        <v>45629</v>
      </c>
      <c r="B583" t="s">
        <v>631</v>
      </c>
      <c r="C583">
        <v>0.0333</v>
      </c>
      <c r="D583">
        <v>0.06</v>
      </c>
      <c r="E583">
        <v>-0.0836</v>
      </c>
      <c r="F583">
        <v>-0.0151</v>
      </c>
      <c r="G583">
        <v>-0.0151</v>
      </c>
      <c r="H583">
        <v>-0.8559</v>
      </c>
      <c r="I583">
        <v>-0.0552</v>
      </c>
      <c r="J583">
        <v>0.0836</v>
      </c>
      <c r="K583">
        <v>-0.0201</v>
      </c>
      <c r="L583">
        <v>0</v>
      </c>
      <c r="M583">
        <v>-0.0176</v>
      </c>
      <c r="N583">
        <v>0.0016</v>
      </c>
      <c r="O583">
        <v>-0.0099</v>
      </c>
      <c r="P583">
        <v>-0.037</v>
      </c>
      <c r="Q583">
        <v>-0.4071</v>
      </c>
      <c r="R583">
        <v>0.0631</v>
      </c>
      <c r="S583">
        <v>0.0009</v>
      </c>
      <c r="T583">
        <v>-0.038</v>
      </c>
    </row>
    <row r="584" spans="1:20" ht="12.75">
      <c r="A584">
        <v>45685</v>
      </c>
      <c r="B584" t="s">
        <v>632</v>
      </c>
      <c r="C584">
        <v>0.0334</v>
      </c>
      <c r="D584">
        <v>0.0608</v>
      </c>
      <c r="E584">
        <v>-0.0833</v>
      </c>
      <c r="F584">
        <v>-0.0155</v>
      </c>
      <c r="G584">
        <v>-0.0153</v>
      </c>
      <c r="H584">
        <v>-0.8585</v>
      </c>
      <c r="I584">
        <v>-0.0559</v>
      </c>
      <c r="J584">
        <v>0.0833</v>
      </c>
      <c r="K584">
        <v>-0.0205</v>
      </c>
      <c r="L584">
        <v>0</v>
      </c>
      <c r="M584">
        <v>-0.019</v>
      </c>
      <c r="N584">
        <v>0.0016</v>
      </c>
      <c r="O584">
        <v>-0.0094</v>
      </c>
      <c r="P584">
        <v>-0.039</v>
      </c>
      <c r="Q584">
        <v>-0.4027</v>
      </c>
      <c r="R584">
        <v>0.0577</v>
      </c>
      <c r="S584">
        <v>0.0012</v>
      </c>
      <c r="T584">
        <v>-0.0385</v>
      </c>
    </row>
    <row r="585" spans="1:20" ht="12.75">
      <c r="A585">
        <v>45789</v>
      </c>
      <c r="B585" t="s">
        <v>633</v>
      </c>
      <c r="C585">
        <v>0.0334</v>
      </c>
      <c r="D585">
        <v>0.0608</v>
      </c>
      <c r="E585">
        <v>-0.0833</v>
      </c>
      <c r="F585">
        <v>-0.0155</v>
      </c>
      <c r="G585">
        <v>-0.0153</v>
      </c>
      <c r="H585">
        <v>-0.8585</v>
      </c>
      <c r="I585">
        <v>-0.0559</v>
      </c>
      <c r="J585">
        <v>0.0833</v>
      </c>
      <c r="K585">
        <v>-0.0205</v>
      </c>
      <c r="L585">
        <v>0</v>
      </c>
      <c r="M585">
        <v>-0.019</v>
      </c>
      <c r="N585">
        <v>0.0016</v>
      </c>
      <c r="O585">
        <v>-0.0094</v>
      </c>
      <c r="P585">
        <v>-0.039</v>
      </c>
      <c r="Q585">
        <v>-0.4027</v>
      </c>
      <c r="R585">
        <v>0.0577</v>
      </c>
      <c r="S585">
        <v>0.0012</v>
      </c>
      <c r="T585">
        <v>-0.0385</v>
      </c>
    </row>
    <row r="586" spans="1:20" ht="12.75">
      <c r="A586">
        <v>46037</v>
      </c>
      <c r="B586" t="s">
        <v>634</v>
      </c>
      <c r="C586">
        <v>-0.0206</v>
      </c>
      <c r="D586">
        <v>-0.0288</v>
      </c>
      <c r="E586">
        <v>0.0448</v>
      </c>
      <c r="F586">
        <v>0.0283</v>
      </c>
      <c r="G586">
        <v>0.0016</v>
      </c>
      <c r="H586">
        <v>-0.0433</v>
      </c>
      <c r="I586">
        <v>0.0287</v>
      </c>
      <c r="J586">
        <v>-0.0448</v>
      </c>
      <c r="K586">
        <v>-0.0142</v>
      </c>
      <c r="L586">
        <v>0</v>
      </c>
      <c r="M586">
        <v>-0.0306</v>
      </c>
      <c r="N586">
        <v>-0.1009</v>
      </c>
      <c r="O586">
        <v>-0.1858</v>
      </c>
      <c r="P586">
        <v>-0.0038</v>
      </c>
      <c r="Q586">
        <v>0.0117</v>
      </c>
      <c r="R586">
        <v>0.0155</v>
      </c>
      <c r="S586">
        <v>0.0043</v>
      </c>
      <c r="T586">
        <v>0.0084</v>
      </c>
    </row>
    <row r="587" spans="1:20" ht="12.75">
      <c r="A587">
        <v>46045</v>
      </c>
      <c r="B587" t="s">
        <v>635</v>
      </c>
      <c r="C587">
        <v>-0.0276</v>
      </c>
      <c r="D587">
        <v>-0.0432</v>
      </c>
      <c r="E587">
        <v>0.1011</v>
      </c>
      <c r="F587">
        <v>0.0322</v>
      </c>
      <c r="G587">
        <v>0.0044</v>
      </c>
      <c r="H587">
        <v>-0.0478</v>
      </c>
      <c r="I587">
        <v>0.0428</v>
      </c>
      <c r="J587">
        <v>-0.1011</v>
      </c>
      <c r="K587">
        <v>-0.0161</v>
      </c>
      <c r="L587">
        <v>0</v>
      </c>
      <c r="M587">
        <v>-0.0437</v>
      </c>
      <c r="N587">
        <v>-0.1036</v>
      </c>
      <c r="O587">
        <v>-0.1154</v>
      </c>
      <c r="P587">
        <v>-0.0045</v>
      </c>
      <c r="Q587">
        <v>0.0299</v>
      </c>
      <c r="R587">
        <v>0.0192</v>
      </c>
      <c r="S587">
        <v>0.0071</v>
      </c>
      <c r="T587">
        <v>0.0154</v>
      </c>
    </row>
    <row r="588" spans="1:20" ht="12.75">
      <c r="A588">
        <v>46057</v>
      </c>
      <c r="B588" t="s">
        <v>636</v>
      </c>
      <c r="C588">
        <v>-0.0218</v>
      </c>
      <c r="D588">
        <v>-0.0303</v>
      </c>
      <c r="E588">
        <v>0.0348</v>
      </c>
      <c r="F588">
        <v>0.0363</v>
      </c>
      <c r="G588">
        <v>0.0031</v>
      </c>
      <c r="H588">
        <v>-0.0438</v>
      </c>
      <c r="I588">
        <v>0.0297</v>
      </c>
      <c r="J588">
        <v>-0.0348</v>
      </c>
      <c r="K588">
        <v>-0.0109</v>
      </c>
      <c r="L588">
        <v>0</v>
      </c>
      <c r="M588">
        <v>-0.0268</v>
      </c>
      <c r="N588">
        <v>-0.0983</v>
      </c>
      <c r="O588">
        <v>-0.1479</v>
      </c>
      <c r="P588">
        <v>-0.0028</v>
      </c>
      <c r="Q588">
        <v>0.0113</v>
      </c>
      <c r="R588">
        <v>0.0147</v>
      </c>
      <c r="S588">
        <v>0.0025</v>
      </c>
      <c r="T588">
        <v>0.0095</v>
      </c>
    </row>
    <row r="589" spans="1:20" ht="12.75">
      <c r="A589">
        <v>46115</v>
      </c>
      <c r="B589" t="s">
        <v>637</v>
      </c>
      <c r="C589">
        <v>-0.0255</v>
      </c>
      <c r="D589">
        <v>-0.0373</v>
      </c>
      <c r="E589">
        <v>0.0322</v>
      </c>
      <c r="F589">
        <v>0.0624</v>
      </c>
      <c r="G589">
        <v>0.01</v>
      </c>
      <c r="H589">
        <v>-0.0486</v>
      </c>
      <c r="I589">
        <v>0.0351</v>
      </c>
      <c r="J589">
        <v>-0.0322</v>
      </c>
      <c r="K589">
        <v>0.0011</v>
      </c>
      <c r="L589">
        <v>0</v>
      </c>
      <c r="M589">
        <v>-0.0242</v>
      </c>
      <c r="N589">
        <v>-0.0552</v>
      </c>
      <c r="O589">
        <v>-0.1313</v>
      </c>
      <c r="P589">
        <v>-0.0023</v>
      </c>
      <c r="Q589">
        <v>0.0175</v>
      </c>
      <c r="R589">
        <v>0.0172</v>
      </c>
      <c r="S589">
        <v>-0.002</v>
      </c>
      <c r="T589">
        <v>0.0148</v>
      </c>
    </row>
    <row r="590" spans="1:20" ht="12.75">
      <c r="A590">
        <v>46129</v>
      </c>
      <c r="B590" t="s">
        <v>638</v>
      </c>
      <c r="C590">
        <v>-0.0144</v>
      </c>
      <c r="D590">
        <v>-0.0177</v>
      </c>
      <c r="E590">
        <v>0.0231</v>
      </c>
      <c r="F590">
        <v>0.0243</v>
      </c>
      <c r="G590">
        <v>0.0011</v>
      </c>
      <c r="H590">
        <v>-0.0407</v>
      </c>
      <c r="I590">
        <v>0.0177</v>
      </c>
      <c r="J590">
        <v>-0.0231</v>
      </c>
      <c r="K590">
        <v>-0.0099</v>
      </c>
      <c r="L590">
        <v>0</v>
      </c>
      <c r="M590">
        <v>-0.0246</v>
      </c>
      <c r="N590">
        <v>-0.0614</v>
      </c>
      <c r="O590">
        <v>-0.1079</v>
      </c>
      <c r="P590">
        <v>-0.0043</v>
      </c>
      <c r="Q590">
        <v>0.0017</v>
      </c>
      <c r="R590">
        <v>0.0145</v>
      </c>
      <c r="S590">
        <v>0.0027</v>
      </c>
      <c r="T590">
        <v>0.0042</v>
      </c>
    </row>
    <row r="591" spans="1:20" ht="12.75">
      <c r="A591">
        <v>46150</v>
      </c>
      <c r="B591" t="s">
        <v>639</v>
      </c>
      <c r="C591">
        <v>-0.0068</v>
      </c>
      <c r="D591">
        <v>0.0016</v>
      </c>
      <c r="E591">
        <v>-0.0227</v>
      </c>
      <c r="F591">
        <v>0.0076</v>
      </c>
      <c r="G591">
        <v>-0.0007</v>
      </c>
      <c r="H591">
        <v>-0.0157</v>
      </c>
      <c r="I591">
        <v>-0.0021</v>
      </c>
      <c r="J591">
        <v>0.0227</v>
      </c>
      <c r="K591">
        <v>-0.0012</v>
      </c>
      <c r="L591">
        <v>0</v>
      </c>
      <c r="M591">
        <v>0.0222</v>
      </c>
      <c r="N591">
        <v>-0.0103</v>
      </c>
      <c r="O591">
        <v>0.0388</v>
      </c>
      <c r="P591">
        <v>0.0117</v>
      </c>
      <c r="Q591">
        <v>-0.0306</v>
      </c>
      <c r="R591">
        <v>-0.0166</v>
      </c>
      <c r="S591">
        <v>-0.0044</v>
      </c>
      <c r="T591">
        <v>-0.0023</v>
      </c>
    </row>
    <row r="592" spans="1:20" ht="12.75">
      <c r="A592">
        <v>46156</v>
      </c>
      <c r="B592" t="s">
        <v>640</v>
      </c>
      <c r="C592">
        <v>-0.0159</v>
      </c>
      <c r="D592">
        <v>-0.0194</v>
      </c>
      <c r="E592">
        <v>0.0279</v>
      </c>
      <c r="F592">
        <v>0.0226</v>
      </c>
      <c r="G592">
        <v>0.0007</v>
      </c>
      <c r="H592">
        <v>-0.0368</v>
      </c>
      <c r="I592">
        <v>0.0195</v>
      </c>
      <c r="J592">
        <v>-0.0279</v>
      </c>
      <c r="K592">
        <v>-0.0115</v>
      </c>
      <c r="L592">
        <v>0</v>
      </c>
      <c r="M592">
        <v>-0.0231</v>
      </c>
      <c r="N592">
        <v>-0.0739</v>
      </c>
      <c r="O592">
        <v>-0.1781</v>
      </c>
      <c r="P592">
        <v>-0.0029</v>
      </c>
      <c r="Q592">
        <v>0.003</v>
      </c>
      <c r="R592">
        <v>0.0122</v>
      </c>
      <c r="S592">
        <v>0.003</v>
      </c>
      <c r="T592">
        <v>0.0047</v>
      </c>
    </row>
    <row r="593" spans="1:20" ht="12.75">
      <c r="A593">
        <v>46167</v>
      </c>
      <c r="B593" t="s">
        <v>641</v>
      </c>
      <c r="C593">
        <v>-0.0214</v>
      </c>
      <c r="D593">
        <v>-0.0294</v>
      </c>
      <c r="E593">
        <v>0.0323</v>
      </c>
      <c r="F593">
        <v>0.0378</v>
      </c>
      <c r="G593">
        <v>0.0037</v>
      </c>
      <c r="H593">
        <v>-0.0433</v>
      </c>
      <c r="I593">
        <v>0.0286</v>
      </c>
      <c r="J593">
        <v>-0.0323</v>
      </c>
      <c r="K593">
        <v>-0.0093</v>
      </c>
      <c r="L593">
        <v>0</v>
      </c>
      <c r="M593">
        <v>-0.0255</v>
      </c>
      <c r="N593">
        <v>-0.0887</v>
      </c>
      <c r="O593">
        <v>-0.1459</v>
      </c>
      <c r="P593">
        <v>-0.0026</v>
      </c>
      <c r="Q593">
        <v>0.0106</v>
      </c>
      <c r="R593">
        <v>0.0145</v>
      </c>
      <c r="S593">
        <v>0.0019</v>
      </c>
      <c r="T593">
        <v>0.0094</v>
      </c>
    </row>
    <row r="594" spans="1:20" ht="12.75">
      <c r="A594">
        <v>46203</v>
      </c>
      <c r="B594" t="s">
        <v>642</v>
      </c>
      <c r="C594">
        <v>-0.1357</v>
      </c>
      <c r="D594">
        <v>-0.2096</v>
      </c>
      <c r="E594">
        <v>-0.2833</v>
      </c>
      <c r="F594">
        <v>-0.1355</v>
      </c>
      <c r="G594">
        <v>-0.184</v>
      </c>
      <c r="H594">
        <v>-0.2017</v>
      </c>
      <c r="I594">
        <v>-0.6384</v>
      </c>
      <c r="J594">
        <v>0.2833</v>
      </c>
      <c r="K594">
        <v>-0.1155</v>
      </c>
      <c r="L594">
        <v>0</v>
      </c>
      <c r="M594">
        <v>-0.0613</v>
      </c>
      <c r="N594">
        <v>-0.0082</v>
      </c>
      <c r="O594">
        <v>-0.0366</v>
      </c>
      <c r="P594">
        <v>-0.0032</v>
      </c>
      <c r="Q594">
        <v>0.0457</v>
      </c>
      <c r="R594">
        <v>0.0508</v>
      </c>
      <c r="S594">
        <v>-0.118</v>
      </c>
      <c r="T594">
        <v>0.1675</v>
      </c>
    </row>
    <row r="595" spans="1:20" ht="12.75">
      <c r="A595">
        <v>46209</v>
      </c>
      <c r="B595" t="s">
        <v>643</v>
      </c>
      <c r="C595">
        <v>-0.1357</v>
      </c>
      <c r="D595">
        <v>-0.2097</v>
      </c>
      <c r="E595">
        <v>-0.2831</v>
      </c>
      <c r="F595">
        <v>-0.1356</v>
      </c>
      <c r="G595">
        <v>-0.1839</v>
      </c>
      <c r="H595">
        <v>-0.2018</v>
      </c>
      <c r="I595">
        <v>-0.6357</v>
      </c>
      <c r="J595">
        <v>0.2831</v>
      </c>
      <c r="K595">
        <v>-0.1143</v>
      </c>
      <c r="L595">
        <v>0</v>
      </c>
      <c r="M595">
        <v>-0.0612</v>
      </c>
      <c r="N595">
        <v>-0.0082</v>
      </c>
      <c r="O595">
        <v>-0.0366</v>
      </c>
      <c r="P595">
        <v>-0.0032</v>
      </c>
      <c r="Q595">
        <v>0.0457</v>
      </c>
      <c r="R595">
        <v>0.051</v>
      </c>
      <c r="S595">
        <v>-0.1218</v>
      </c>
      <c r="T595">
        <v>0.1633</v>
      </c>
    </row>
    <row r="596" spans="1:20" ht="12.75">
      <c r="A596">
        <v>46219</v>
      </c>
      <c r="B596" t="s">
        <v>644</v>
      </c>
      <c r="C596">
        <v>-0.1354</v>
      </c>
      <c r="D596">
        <v>-0.2093</v>
      </c>
      <c r="E596">
        <v>-0.2833</v>
      </c>
      <c r="F596">
        <v>-0.1355</v>
      </c>
      <c r="G596">
        <v>-0.1842</v>
      </c>
      <c r="H596">
        <v>-0.2014</v>
      </c>
      <c r="I596">
        <v>-0.6343</v>
      </c>
      <c r="J596">
        <v>0.2833</v>
      </c>
      <c r="K596">
        <v>-0.1136</v>
      </c>
      <c r="L596">
        <v>0</v>
      </c>
      <c r="M596">
        <v>-0.0612</v>
      </c>
      <c r="N596">
        <v>-0.0082</v>
      </c>
      <c r="O596">
        <v>-0.0366</v>
      </c>
      <c r="P596">
        <v>-0.0031</v>
      </c>
      <c r="Q596">
        <v>0.0457</v>
      </c>
      <c r="R596">
        <v>0.0511</v>
      </c>
      <c r="S596">
        <v>-0.122</v>
      </c>
      <c r="T596">
        <v>0.1665</v>
      </c>
    </row>
    <row r="597" spans="1:20" ht="12.75">
      <c r="A597">
        <v>46223</v>
      </c>
      <c r="B597" t="s">
        <v>645</v>
      </c>
      <c r="C597">
        <v>-0.1355</v>
      </c>
      <c r="D597">
        <v>-0.2094</v>
      </c>
      <c r="E597">
        <v>-0.2833</v>
      </c>
      <c r="F597">
        <v>-0.1355</v>
      </c>
      <c r="G597">
        <v>-0.1841</v>
      </c>
      <c r="H597">
        <v>-0.2016</v>
      </c>
      <c r="I597">
        <v>-0.6363</v>
      </c>
      <c r="J597">
        <v>0.2833</v>
      </c>
      <c r="K597">
        <v>-0.1145</v>
      </c>
      <c r="L597">
        <v>0</v>
      </c>
      <c r="M597">
        <v>-0.0612</v>
      </c>
      <c r="N597">
        <v>-0.0082</v>
      </c>
      <c r="O597">
        <v>-0.0366</v>
      </c>
      <c r="P597">
        <v>-0.0032</v>
      </c>
      <c r="Q597">
        <v>0.0457</v>
      </c>
      <c r="R597">
        <v>0.051</v>
      </c>
      <c r="S597">
        <v>-0.1199</v>
      </c>
      <c r="T597">
        <v>0.1672</v>
      </c>
    </row>
    <row r="598" spans="1:20" ht="12.75">
      <c r="A598">
        <v>46245</v>
      </c>
      <c r="B598" t="s">
        <v>646</v>
      </c>
      <c r="C598">
        <v>-0.1359</v>
      </c>
      <c r="D598">
        <v>-0.21</v>
      </c>
      <c r="E598">
        <v>-0.2832</v>
      </c>
      <c r="F598">
        <v>-0.1355</v>
      </c>
      <c r="G598">
        <v>-0.1838</v>
      </c>
      <c r="H598">
        <v>-0.2021</v>
      </c>
      <c r="I598">
        <v>-0.6399</v>
      </c>
      <c r="J598">
        <v>0.2832</v>
      </c>
      <c r="K598">
        <v>-0.1162</v>
      </c>
      <c r="L598">
        <v>0</v>
      </c>
      <c r="M598">
        <v>-0.0613</v>
      </c>
      <c r="N598">
        <v>-0.0082</v>
      </c>
      <c r="O598">
        <v>-0.0366</v>
      </c>
      <c r="P598">
        <v>-0.0032</v>
      </c>
      <c r="Q598">
        <v>0.0457</v>
      </c>
      <c r="R598">
        <v>0.0508</v>
      </c>
      <c r="S598">
        <v>-0.1173</v>
      </c>
      <c r="T598">
        <v>0.1653</v>
      </c>
    </row>
    <row r="599" spans="1:20" ht="12.75">
      <c r="A599">
        <v>46251</v>
      </c>
      <c r="B599" t="s">
        <v>647</v>
      </c>
      <c r="C599">
        <v>-0.1359</v>
      </c>
      <c r="D599">
        <v>-0.21</v>
      </c>
      <c r="E599">
        <v>-0.2831</v>
      </c>
      <c r="F599">
        <v>-0.1355</v>
      </c>
      <c r="G599">
        <v>-0.1837</v>
      </c>
      <c r="H599">
        <v>-0.2021</v>
      </c>
      <c r="I599">
        <v>-0.6395</v>
      </c>
      <c r="J599">
        <v>0.2831</v>
      </c>
      <c r="K599">
        <v>-0.116</v>
      </c>
      <c r="L599">
        <v>0</v>
      </c>
      <c r="M599">
        <v>-0.0613</v>
      </c>
      <c r="N599">
        <v>-0.0082</v>
      </c>
      <c r="O599">
        <v>-0.0366</v>
      </c>
      <c r="P599">
        <v>-0.0032</v>
      </c>
      <c r="Q599">
        <v>0.0457</v>
      </c>
      <c r="R599">
        <v>0.0508</v>
      </c>
      <c r="S599">
        <v>-0.118</v>
      </c>
      <c r="T599">
        <v>0.1645</v>
      </c>
    </row>
    <row r="600" spans="1:20" ht="12.75">
      <c r="A600">
        <v>46255</v>
      </c>
      <c r="B600" t="s">
        <v>648</v>
      </c>
      <c r="C600">
        <v>-0.1357</v>
      </c>
      <c r="D600">
        <v>-0.2097</v>
      </c>
      <c r="E600">
        <v>-0.2831</v>
      </c>
      <c r="F600">
        <v>-0.1356</v>
      </c>
      <c r="G600">
        <v>-0.1839</v>
      </c>
      <c r="H600">
        <v>-0.2018</v>
      </c>
      <c r="I600">
        <v>-0.6357</v>
      </c>
      <c r="J600">
        <v>0.2831</v>
      </c>
      <c r="K600">
        <v>-0.1143</v>
      </c>
      <c r="L600">
        <v>0</v>
      </c>
      <c r="M600">
        <v>-0.0612</v>
      </c>
      <c r="N600">
        <v>-0.0082</v>
      </c>
      <c r="O600">
        <v>-0.0366</v>
      </c>
      <c r="P600">
        <v>-0.0032</v>
      </c>
      <c r="Q600">
        <v>0.0457</v>
      </c>
      <c r="R600">
        <v>0.051</v>
      </c>
      <c r="S600">
        <v>-0.1218</v>
      </c>
      <c r="T600">
        <v>0.1633</v>
      </c>
    </row>
    <row r="601" spans="1:20" ht="12.75">
      <c r="A601">
        <v>46261</v>
      </c>
      <c r="B601" t="s">
        <v>649</v>
      </c>
      <c r="C601">
        <v>-0.1356</v>
      </c>
      <c r="D601">
        <v>-0.2096</v>
      </c>
      <c r="E601">
        <v>-0.2833</v>
      </c>
      <c r="F601">
        <v>-0.1355</v>
      </c>
      <c r="G601">
        <v>-0.184</v>
      </c>
      <c r="H601">
        <v>-0.2017</v>
      </c>
      <c r="I601">
        <v>-0.6378</v>
      </c>
      <c r="J601">
        <v>0.2833</v>
      </c>
      <c r="K601">
        <v>-0.1152</v>
      </c>
      <c r="L601">
        <v>0</v>
      </c>
      <c r="M601">
        <v>-0.0613</v>
      </c>
      <c r="N601">
        <v>-0.0082</v>
      </c>
      <c r="O601">
        <v>-0.0366</v>
      </c>
      <c r="P601">
        <v>-0.0032</v>
      </c>
      <c r="Q601">
        <v>0.0457</v>
      </c>
      <c r="R601">
        <v>0.0509</v>
      </c>
      <c r="S601">
        <v>-0.1185</v>
      </c>
      <c r="T601">
        <v>0.1675</v>
      </c>
    </row>
    <row r="602" spans="1:20" ht="12.75">
      <c r="A602">
        <v>46269</v>
      </c>
      <c r="B602" t="s">
        <v>650</v>
      </c>
      <c r="C602">
        <v>-0.1359</v>
      </c>
      <c r="D602">
        <v>-0.21</v>
      </c>
      <c r="E602">
        <v>-0.2831</v>
      </c>
      <c r="F602">
        <v>-0.1356</v>
      </c>
      <c r="G602">
        <v>-0.1837</v>
      </c>
      <c r="H602">
        <v>-0.2021</v>
      </c>
      <c r="I602">
        <v>-0.6386</v>
      </c>
      <c r="J602">
        <v>0.2831</v>
      </c>
      <c r="K602">
        <v>-0.1156</v>
      </c>
      <c r="L602">
        <v>0</v>
      </c>
      <c r="M602">
        <v>-0.0612</v>
      </c>
      <c r="N602">
        <v>-0.0082</v>
      </c>
      <c r="O602">
        <v>-0.0366</v>
      </c>
      <c r="P602">
        <v>-0.0032</v>
      </c>
      <c r="Q602">
        <v>0.0457</v>
      </c>
      <c r="R602">
        <v>0.0508</v>
      </c>
      <c r="S602">
        <v>-0.1192</v>
      </c>
      <c r="T602">
        <v>0.1634</v>
      </c>
    </row>
    <row r="603" spans="1:20" ht="12.75">
      <c r="A603">
        <v>46292</v>
      </c>
      <c r="B603" t="s">
        <v>651</v>
      </c>
      <c r="C603">
        <v>-0.1359</v>
      </c>
      <c r="D603">
        <v>-0.2101</v>
      </c>
      <c r="E603">
        <v>-0.283</v>
      </c>
      <c r="F603">
        <v>-0.1356</v>
      </c>
      <c r="G603">
        <v>-0.1837</v>
      </c>
      <c r="H603">
        <v>-0.2022</v>
      </c>
      <c r="I603">
        <v>-0.6381</v>
      </c>
      <c r="J603">
        <v>0.283</v>
      </c>
      <c r="K603">
        <v>-0.1155</v>
      </c>
      <c r="L603">
        <v>0</v>
      </c>
      <c r="M603">
        <v>-0.0612</v>
      </c>
      <c r="N603">
        <v>-0.0083</v>
      </c>
      <c r="O603">
        <v>-0.0366</v>
      </c>
      <c r="P603">
        <v>-0.0032</v>
      </c>
      <c r="Q603">
        <v>0.0457</v>
      </c>
      <c r="R603">
        <v>0.0509</v>
      </c>
      <c r="S603">
        <v>-0.1199</v>
      </c>
      <c r="T603">
        <v>0.1621</v>
      </c>
    </row>
    <row r="604" spans="1:20" ht="12.75">
      <c r="A604">
        <v>46415</v>
      </c>
      <c r="B604" t="s">
        <v>652</v>
      </c>
      <c r="C604">
        <v>0.0358</v>
      </c>
      <c r="D604">
        <v>0.0845</v>
      </c>
      <c r="E604">
        <v>-0.0966</v>
      </c>
      <c r="F604">
        <v>-0.0217</v>
      </c>
      <c r="G604">
        <v>-0.0203</v>
      </c>
      <c r="H604">
        <v>-0.8586</v>
      </c>
      <c r="I604">
        <v>-0.0775</v>
      </c>
      <c r="J604">
        <v>0.0966</v>
      </c>
      <c r="K604">
        <v>-0.0284</v>
      </c>
      <c r="L604">
        <v>0</v>
      </c>
      <c r="M604">
        <v>-0.0288</v>
      </c>
      <c r="N604">
        <v>0.0023</v>
      </c>
      <c r="O604">
        <v>-0.0194</v>
      </c>
      <c r="P604">
        <v>-0.0293</v>
      </c>
      <c r="Q604">
        <v>-0.241</v>
      </c>
      <c r="R604">
        <v>0.042</v>
      </c>
      <c r="S604">
        <v>0.0025</v>
      </c>
      <c r="T604">
        <v>-0.0533</v>
      </c>
    </row>
    <row r="605" spans="1:20" ht="12.75">
      <c r="A605">
        <v>46447</v>
      </c>
      <c r="B605" t="s">
        <v>653</v>
      </c>
      <c r="C605">
        <v>-0.0144</v>
      </c>
      <c r="D605">
        <v>-0.0177</v>
      </c>
      <c r="E605">
        <v>0.0231</v>
      </c>
      <c r="F605">
        <v>0.0243</v>
      </c>
      <c r="G605">
        <v>0.0011</v>
      </c>
      <c r="H605">
        <v>-0.0407</v>
      </c>
      <c r="I605">
        <v>0.0177</v>
      </c>
      <c r="J605">
        <v>-0.0231</v>
      </c>
      <c r="K605">
        <v>-0.0099</v>
      </c>
      <c r="L605">
        <v>0</v>
      </c>
      <c r="M605">
        <v>-0.0246</v>
      </c>
      <c r="N605">
        <v>-0.0614</v>
      </c>
      <c r="O605">
        <v>-0.1079</v>
      </c>
      <c r="P605">
        <v>-0.0043</v>
      </c>
      <c r="Q605">
        <v>0.0017</v>
      </c>
      <c r="R605">
        <v>0.0145</v>
      </c>
      <c r="S605">
        <v>0.0027</v>
      </c>
      <c r="T605">
        <v>0.0042</v>
      </c>
    </row>
    <row r="606" spans="1:20" ht="12.75">
      <c r="A606">
        <v>46460</v>
      </c>
      <c r="B606" t="s">
        <v>654</v>
      </c>
      <c r="C606">
        <v>0.0345</v>
      </c>
      <c r="D606">
        <v>0.0631</v>
      </c>
      <c r="E606">
        <v>-0.0854</v>
      </c>
      <c r="F606">
        <v>-0.0162</v>
      </c>
      <c r="G606">
        <v>-0.0158</v>
      </c>
      <c r="H606">
        <v>-0.8633</v>
      </c>
      <c r="I606">
        <v>-0.058</v>
      </c>
      <c r="J606">
        <v>0.0854</v>
      </c>
      <c r="K606">
        <v>-0.0213</v>
      </c>
      <c r="L606">
        <v>0</v>
      </c>
      <c r="M606">
        <v>-0.02</v>
      </c>
      <c r="N606">
        <v>0.0018</v>
      </c>
      <c r="O606">
        <v>-0.0117</v>
      </c>
      <c r="P606">
        <v>-0.0396</v>
      </c>
      <c r="Q606">
        <v>-0.4112</v>
      </c>
      <c r="R606">
        <v>0.0566</v>
      </c>
      <c r="S606">
        <v>0.0013</v>
      </c>
      <c r="T606">
        <v>-0.0399</v>
      </c>
    </row>
    <row r="607" spans="1:20" ht="12.75">
      <c r="A607">
        <v>46609</v>
      </c>
      <c r="B607" t="s">
        <v>655</v>
      </c>
      <c r="C607">
        <v>0.0088</v>
      </c>
      <c r="D607">
        <v>0.1148</v>
      </c>
      <c r="E607">
        <v>-0.1059</v>
      </c>
      <c r="F607">
        <v>-0.0275</v>
      </c>
      <c r="G607">
        <v>-0.026</v>
      </c>
      <c r="H607">
        <v>-0.8323</v>
      </c>
      <c r="I607">
        <v>-0.1054</v>
      </c>
      <c r="J607">
        <v>0.1059</v>
      </c>
      <c r="K607">
        <v>-0.0373</v>
      </c>
      <c r="L607">
        <v>0</v>
      </c>
      <c r="M607">
        <v>-0.0317</v>
      </c>
      <c r="N607">
        <v>0.0019</v>
      </c>
      <c r="O607">
        <v>-0.0217</v>
      </c>
      <c r="P607">
        <v>-0.0257</v>
      </c>
      <c r="Q607">
        <v>-0.0235</v>
      </c>
      <c r="R607">
        <v>0.0391</v>
      </c>
      <c r="S607">
        <v>0.0021</v>
      </c>
      <c r="T607">
        <v>-0.0715</v>
      </c>
    </row>
    <row r="608" spans="1:20" ht="12.75">
      <c r="A608">
        <v>46613</v>
      </c>
      <c r="B608" t="s">
        <v>656</v>
      </c>
      <c r="C608">
        <v>0.0054</v>
      </c>
      <c r="D608">
        <v>0.1123</v>
      </c>
      <c r="E608">
        <v>-0.105</v>
      </c>
      <c r="F608">
        <v>-0.027</v>
      </c>
      <c r="G608">
        <v>-0.0255</v>
      </c>
      <c r="H608">
        <v>-0.8324</v>
      </c>
      <c r="I608">
        <v>-0.1031</v>
      </c>
      <c r="J608">
        <v>0.105</v>
      </c>
      <c r="K608">
        <v>-0.0366</v>
      </c>
      <c r="L608">
        <v>0</v>
      </c>
      <c r="M608">
        <v>-0.0314</v>
      </c>
      <c r="N608">
        <v>0.0019</v>
      </c>
      <c r="O608">
        <v>-0.0213</v>
      </c>
      <c r="P608">
        <v>-0.0259</v>
      </c>
      <c r="Q608">
        <v>-0.035</v>
      </c>
      <c r="R608">
        <v>0.0392</v>
      </c>
      <c r="S608">
        <v>0.0021</v>
      </c>
      <c r="T608">
        <v>-0.0705</v>
      </c>
    </row>
    <row r="609" spans="1:20" ht="12.75">
      <c r="A609">
        <v>46625</v>
      </c>
      <c r="B609" t="s">
        <v>657</v>
      </c>
      <c r="C609">
        <v>-0.2714</v>
      </c>
      <c r="D609">
        <v>0.3699</v>
      </c>
      <c r="E609">
        <v>-0.1674</v>
      </c>
      <c r="F609">
        <v>-0.0719</v>
      </c>
      <c r="G609">
        <v>-0.0722</v>
      </c>
      <c r="H609">
        <v>-0.597</v>
      </c>
      <c r="I609">
        <v>-0.341</v>
      </c>
      <c r="J609">
        <v>0.1674</v>
      </c>
      <c r="K609">
        <v>-0.1117</v>
      </c>
      <c r="L609">
        <v>0</v>
      </c>
      <c r="M609">
        <v>-0.0428</v>
      </c>
      <c r="N609">
        <v>-0.0044</v>
      </c>
      <c r="O609">
        <v>-0.027</v>
      </c>
      <c r="P609">
        <v>-0.0165</v>
      </c>
      <c r="Q609">
        <v>0.0335</v>
      </c>
      <c r="R609">
        <v>0.0395</v>
      </c>
      <c r="S609">
        <v>-0.0048</v>
      </c>
      <c r="T609">
        <v>-0.2195</v>
      </c>
    </row>
    <row r="610" spans="1:20" ht="12.75">
      <c r="A610">
        <v>46629</v>
      </c>
      <c r="B610" t="s">
        <v>658</v>
      </c>
      <c r="C610">
        <v>-0.2714</v>
      </c>
      <c r="D610">
        <v>0.3699</v>
      </c>
      <c r="E610">
        <v>-0.1674</v>
      </c>
      <c r="F610">
        <v>-0.0719</v>
      </c>
      <c r="G610">
        <v>-0.0722</v>
      </c>
      <c r="H610">
        <v>-0.597</v>
      </c>
      <c r="I610">
        <v>-0.341</v>
      </c>
      <c r="J610">
        <v>0.1674</v>
      </c>
      <c r="K610">
        <v>-0.1117</v>
      </c>
      <c r="L610">
        <v>0</v>
      </c>
      <c r="M610">
        <v>-0.0428</v>
      </c>
      <c r="N610">
        <v>-0.0044</v>
      </c>
      <c r="O610">
        <v>-0.027</v>
      </c>
      <c r="P610">
        <v>-0.0165</v>
      </c>
      <c r="Q610">
        <v>0.0335</v>
      </c>
      <c r="R610">
        <v>0.0395</v>
      </c>
      <c r="S610">
        <v>-0.0048</v>
      </c>
      <c r="T610">
        <v>-0.2195</v>
      </c>
    </row>
    <row r="611" spans="1:20" ht="12.75">
      <c r="A611">
        <v>46632</v>
      </c>
      <c r="B611" t="s">
        <v>659</v>
      </c>
      <c r="C611">
        <v>-0.0113</v>
      </c>
      <c r="D611">
        <v>0.1221</v>
      </c>
      <c r="E611">
        <v>-0.1072</v>
      </c>
      <c r="F611">
        <v>-0.0286</v>
      </c>
      <c r="G611">
        <v>-0.0273</v>
      </c>
      <c r="H611">
        <v>-0.8219</v>
      </c>
      <c r="I611">
        <v>-0.1122</v>
      </c>
      <c r="J611">
        <v>0.1072</v>
      </c>
      <c r="K611">
        <v>-0.0395</v>
      </c>
      <c r="L611">
        <v>0</v>
      </c>
      <c r="M611">
        <v>-0.0319</v>
      </c>
      <c r="N611">
        <v>0.0016</v>
      </c>
      <c r="O611">
        <v>-0.0214</v>
      </c>
      <c r="P611">
        <v>-0.0254</v>
      </c>
      <c r="Q611">
        <v>-0.0283</v>
      </c>
      <c r="R611">
        <v>0.0391</v>
      </c>
      <c r="S611">
        <v>0.0018</v>
      </c>
      <c r="T611">
        <v>-0.0766</v>
      </c>
    </row>
    <row r="612" spans="1:20" ht="12.75">
      <c r="A612">
        <v>46670</v>
      </c>
      <c r="B612" t="s">
        <v>660</v>
      </c>
      <c r="C612">
        <v>-0.0113</v>
      </c>
      <c r="D612">
        <v>0.1221</v>
      </c>
      <c r="E612">
        <v>-0.1072</v>
      </c>
      <c r="F612">
        <v>-0.0286</v>
      </c>
      <c r="G612">
        <v>-0.0273</v>
      </c>
      <c r="H612">
        <v>-0.8219</v>
      </c>
      <c r="I612">
        <v>-0.1122</v>
      </c>
      <c r="J612">
        <v>0.1072</v>
      </c>
      <c r="K612">
        <v>-0.0395</v>
      </c>
      <c r="L612">
        <v>0</v>
      </c>
      <c r="M612">
        <v>-0.0319</v>
      </c>
      <c r="N612">
        <v>0.0016</v>
      </c>
      <c r="O612">
        <v>-0.0214</v>
      </c>
      <c r="P612">
        <v>-0.0254</v>
      </c>
      <c r="Q612">
        <v>-0.0283</v>
      </c>
      <c r="R612">
        <v>0.0391</v>
      </c>
      <c r="S612">
        <v>0.0018</v>
      </c>
      <c r="T612">
        <v>-0.0766</v>
      </c>
    </row>
    <row r="613" spans="1:20" ht="12.75">
      <c r="A613">
        <v>46675</v>
      </c>
      <c r="B613" t="s">
        <v>661</v>
      </c>
      <c r="C613">
        <v>0.0054</v>
      </c>
      <c r="D613">
        <v>0.1123</v>
      </c>
      <c r="E613">
        <v>-0.105</v>
      </c>
      <c r="F613">
        <v>-0.027</v>
      </c>
      <c r="G613">
        <v>-0.0255</v>
      </c>
      <c r="H613">
        <v>-0.8324</v>
      </c>
      <c r="I613">
        <v>-0.1031</v>
      </c>
      <c r="J613">
        <v>0.105</v>
      </c>
      <c r="K613">
        <v>-0.0366</v>
      </c>
      <c r="L613">
        <v>0</v>
      </c>
      <c r="M613">
        <v>-0.0314</v>
      </c>
      <c r="N613">
        <v>0.0019</v>
      </c>
      <c r="O613">
        <v>-0.0213</v>
      </c>
      <c r="P613">
        <v>-0.0259</v>
      </c>
      <c r="Q613">
        <v>-0.035</v>
      </c>
      <c r="R613">
        <v>0.0392</v>
      </c>
      <c r="S613">
        <v>0.0021</v>
      </c>
      <c r="T613">
        <v>-0.0705</v>
      </c>
    </row>
    <row r="614" spans="1:20" ht="12.75">
      <c r="A614">
        <v>46676</v>
      </c>
      <c r="B614" t="s">
        <v>662</v>
      </c>
      <c r="C614">
        <v>0.0054</v>
      </c>
      <c r="D614">
        <v>0.1123</v>
      </c>
      <c r="E614">
        <v>-0.105</v>
      </c>
      <c r="F614">
        <v>-0.027</v>
      </c>
      <c r="G614">
        <v>-0.0255</v>
      </c>
      <c r="H614">
        <v>-0.8324</v>
      </c>
      <c r="I614">
        <v>-0.1031</v>
      </c>
      <c r="J614">
        <v>0.105</v>
      </c>
      <c r="K614">
        <v>-0.0366</v>
      </c>
      <c r="L614">
        <v>0</v>
      </c>
      <c r="M614">
        <v>-0.0314</v>
      </c>
      <c r="N614">
        <v>0.0019</v>
      </c>
      <c r="O614">
        <v>-0.0213</v>
      </c>
      <c r="P614">
        <v>-0.0259</v>
      </c>
      <c r="Q614">
        <v>-0.035</v>
      </c>
      <c r="R614">
        <v>0.0392</v>
      </c>
      <c r="S614">
        <v>0.0021</v>
      </c>
      <c r="T614">
        <v>-0.0705</v>
      </c>
    </row>
    <row r="615" spans="1:20" ht="12.75">
      <c r="A615">
        <v>46680</v>
      </c>
      <c r="B615" t="s">
        <v>663</v>
      </c>
      <c r="C615">
        <v>0.0017</v>
      </c>
      <c r="D615">
        <v>0.1154</v>
      </c>
      <c r="E615">
        <v>-0.1057</v>
      </c>
      <c r="F615">
        <v>-0.0275</v>
      </c>
      <c r="G615">
        <v>-0.0261</v>
      </c>
      <c r="H615">
        <v>-0.8297</v>
      </c>
      <c r="I615">
        <v>-0.1059</v>
      </c>
      <c r="J615">
        <v>0.1057</v>
      </c>
      <c r="K615">
        <v>-0.0375</v>
      </c>
      <c r="L615">
        <v>0</v>
      </c>
      <c r="M615">
        <v>-0.0316</v>
      </c>
      <c r="N615">
        <v>0.0018</v>
      </c>
      <c r="O615">
        <v>-0.0214</v>
      </c>
      <c r="P615">
        <v>-0.0257</v>
      </c>
      <c r="Q615">
        <v>-0.0299</v>
      </c>
      <c r="R615">
        <v>0.0391</v>
      </c>
      <c r="S615">
        <v>0.002</v>
      </c>
      <c r="T615">
        <v>-0.0723</v>
      </c>
    </row>
    <row r="616" spans="1:20" ht="12.75">
      <c r="A616">
        <v>46695</v>
      </c>
      <c r="B616" t="s">
        <v>664</v>
      </c>
      <c r="C616">
        <v>0.0017</v>
      </c>
      <c r="D616">
        <v>0.1154</v>
      </c>
      <c r="E616">
        <v>-0.1057</v>
      </c>
      <c r="F616">
        <v>-0.0275</v>
      </c>
      <c r="G616">
        <v>-0.0261</v>
      </c>
      <c r="H616">
        <v>-0.8297</v>
      </c>
      <c r="I616">
        <v>-0.1059</v>
      </c>
      <c r="J616">
        <v>0.1057</v>
      </c>
      <c r="K616">
        <v>-0.0375</v>
      </c>
      <c r="L616">
        <v>0</v>
      </c>
      <c r="M616">
        <v>-0.0316</v>
      </c>
      <c r="N616">
        <v>0.0018</v>
      </c>
      <c r="O616">
        <v>-0.0214</v>
      </c>
      <c r="P616">
        <v>-0.0257</v>
      </c>
      <c r="Q616">
        <v>-0.0299</v>
      </c>
      <c r="R616">
        <v>0.0391</v>
      </c>
      <c r="S616">
        <v>0.002</v>
      </c>
      <c r="T616">
        <v>-0.0723</v>
      </c>
    </row>
    <row r="617" spans="1:20" ht="12.75">
      <c r="A617">
        <v>46716</v>
      </c>
      <c r="B617" t="s">
        <v>665</v>
      </c>
      <c r="C617">
        <v>0.0054</v>
      </c>
      <c r="D617">
        <v>0.1123</v>
      </c>
      <c r="E617">
        <v>-0.105</v>
      </c>
      <c r="F617">
        <v>-0.027</v>
      </c>
      <c r="G617">
        <v>-0.0255</v>
      </c>
      <c r="H617">
        <v>-0.8324</v>
      </c>
      <c r="I617">
        <v>-0.1031</v>
      </c>
      <c r="J617">
        <v>0.105</v>
      </c>
      <c r="K617">
        <v>-0.0366</v>
      </c>
      <c r="L617">
        <v>0</v>
      </c>
      <c r="M617">
        <v>-0.0314</v>
      </c>
      <c r="N617">
        <v>0.0019</v>
      </c>
      <c r="O617">
        <v>-0.0213</v>
      </c>
      <c r="P617">
        <v>-0.0259</v>
      </c>
      <c r="Q617">
        <v>-0.035</v>
      </c>
      <c r="R617">
        <v>0.0392</v>
      </c>
      <c r="S617">
        <v>0.0021</v>
      </c>
      <c r="T617">
        <v>-0.0705</v>
      </c>
    </row>
    <row r="618" spans="1:20" ht="12.75">
      <c r="A618">
        <v>46745</v>
      </c>
      <c r="B618" t="s">
        <v>666</v>
      </c>
      <c r="C618">
        <v>0.0054</v>
      </c>
      <c r="D618">
        <v>0.1123</v>
      </c>
      <c r="E618">
        <v>-0.105</v>
      </c>
      <c r="F618">
        <v>-0.027</v>
      </c>
      <c r="G618">
        <v>-0.0255</v>
      </c>
      <c r="H618">
        <v>-0.8324</v>
      </c>
      <c r="I618">
        <v>-0.1031</v>
      </c>
      <c r="J618">
        <v>0.105</v>
      </c>
      <c r="K618">
        <v>-0.0366</v>
      </c>
      <c r="L618">
        <v>0</v>
      </c>
      <c r="M618">
        <v>-0.0314</v>
      </c>
      <c r="N618">
        <v>0.0019</v>
      </c>
      <c r="O618">
        <v>-0.0213</v>
      </c>
      <c r="P618">
        <v>-0.0259</v>
      </c>
      <c r="Q618">
        <v>-0.035</v>
      </c>
      <c r="R618">
        <v>0.0392</v>
      </c>
      <c r="S618">
        <v>0.0021</v>
      </c>
      <c r="T618">
        <v>-0.0705</v>
      </c>
    </row>
    <row r="619" spans="1:20" ht="12.75">
      <c r="A619">
        <v>46753</v>
      </c>
      <c r="B619" t="s">
        <v>667</v>
      </c>
      <c r="C619">
        <v>0.0054</v>
      </c>
      <c r="D619">
        <v>0.1123</v>
      </c>
      <c r="E619">
        <v>-0.105</v>
      </c>
      <c r="F619">
        <v>-0.027</v>
      </c>
      <c r="G619">
        <v>-0.0255</v>
      </c>
      <c r="H619">
        <v>-0.8324</v>
      </c>
      <c r="I619">
        <v>-0.1031</v>
      </c>
      <c r="J619">
        <v>0.105</v>
      </c>
      <c r="K619">
        <v>-0.0366</v>
      </c>
      <c r="L619">
        <v>0</v>
      </c>
      <c r="M619">
        <v>-0.0314</v>
      </c>
      <c r="N619">
        <v>0.0019</v>
      </c>
      <c r="O619">
        <v>-0.0213</v>
      </c>
      <c r="P619">
        <v>-0.0259</v>
      </c>
      <c r="Q619">
        <v>-0.035</v>
      </c>
      <c r="R619">
        <v>0.0392</v>
      </c>
      <c r="S619">
        <v>0.0021</v>
      </c>
      <c r="T619">
        <v>-0.0705</v>
      </c>
    </row>
    <row r="620" spans="1:20" ht="12.75">
      <c r="A620">
        <v>46766</v>
      </c>
      <c r="B620" t="s">
        <v>668</v>
      </c>
      <c r="C620">
        <v>0.0054</v>
      </c>
      <c r="D620">
        <v>0.1123</v>
      </c>
      <c r="E620">
        <v>-0.105</v>
      </c>
      <c r="F620">
        <v>-0.027</v>
      </c>
      <c r="G620">
        <v>-0.0255</v>
      </c>
      <c r="H620">
        <v>-0.8324</v>
      </c>
      <c r="I620">
        <v>-0.1031</v>
      </c>
      <c r="J620">
        <v>0.105</v>
      </c>
      <c r="K620">
        <v>-0.0366</v>
      </c>
      <c r="L620">
        <v>0</v>
      </c>
      <c r="M620">
        <v>-0.0314</v>
      </c>
      <c r="N620">
        <v>0.0019</v>
      </c>
      <c r="O620">
        <v>-0.0213</v>
      </c>
      <c r="P620">
        <v>-0.0259</v>
      </c>
      <c r="Q620">
        <v>-0.035</v>
      </c>
      <c r="R620">
        <v>0.0392</v>
      </c>
      <c r="S620">
        <v>0.0021</v>
      </c>
      <c r="T620">
        <v>-0.0705</v>
      </c>
    </row>
    <row r="621" spans="1:20" ht="12.75">
      <c r="A621">
        <v>46769</v>
      </c>
      <c r="B621" t="s">
        <v>669</v>
      </c>
      <c r="C621">
        <v>0.0171</v>
      </c>
      <c r="D621">
        <v>0.1038</v>
      </c>
      <c r="E621">
        <v>-0.1027</v>
      </c>
      <c r="F621">
        <v>-0.0254</v>
      </c>
      <c r="G621">
        <v>-0.0239</v>
      </c>
      <c r="H621">
        <v>-0.8399</v>
      </c>
      <c r="I621">
        <v>-0.0952</v>
      </c>
      <c r="J621">
        <v>0.1027</v>
      </c>
      <c r="K621">
        <v>-0.0341</v>
      </c>
      <c r="L621">
        <v>0</v>
      </c>
      <c r="M621">
        <v>-0.0309</v>
      </c>
      <c r="N621">
        <v>0.0021</v>
      </c>
      <c r="O621">
        <v>-0.021</v>
      </c>
      <c r="P621">
        <v>-0.0266</v>
      </c>
      <c r="Q621">
        <v>-0.0591</v>
      </c>
      <c r="R621">
        <v>0.0396</v>
      </c>
      <c r="S621">
        <v>0.0023</v>
      </c>
      <c r="T621">
        <v>-0.0652</v>
      </c>
    </row>
    <row r="622" spans="1:20" ht="12.75">
      <c r="A622">
        <v>46783</v>
      </c>
      <c r="B622" t="s">
        <v>670</v>
      </c>
      <c r="C622">
        <v>0.0054</v>
      </c>
      <c r="D622">
        <v>0.1123</v>
      </c>
      <c r="E622">
        <v>-0.105</v>
      </c>
      <c r="F622">
        <v>-0.027</v>
      </c>
      <c r="G622">
        <v>-0.0255</v>
      </c>
      <c r="H622">
        <v>-0.8324</v>
      </c>
      <c r="I622">
        <v>-0.1031</v>
      </c>
      <c r="J622">
        <v>0.105</v>
      </c>
      <c r="K622">
        <v>-0.0366</v>
      </c>
      <c r="L622">
        <v>0</v>
      </c>
      <c r="M622">
        <v>-0.0314</v>
      </c>
      <c r="N622">
        <v>0.0019</v>
      </c>
      <c r="O622">
        <v>-0.0213</v>
      </c>
      <c r="P622">
        <v>-0.0259</v>
      </c>
      <c r="Q622">
        <v>-0.035</v>
      </c>
      <c r="R622">
        <v>0.0392</v>
      </c>
      <c r="S622">
        <v>0.0021</v>
      </c>
      <c r="T622">
        <v>-0.0705</v>
      </c>
    </row>
    <row r="623" spans="1:20" ht="12.75">
      <c r="A623">
        <v>46784</v>
      </c>
      <c r="B623" t="s">
        <v>671</v>
      </c>
      <c r="C623">
        <v>0.0054</v>
      </c>
      <c r="D623">
        <v>0.1123</v>
      </c>
      <c r="E623">
        <v>-0.105</v>
      </c>
      <c r="F623">
        <v>-0.027</v>
      </c>
      <c r="G623">
        <v>-0.0255</v>
      </c>
      <c r="H623">
        <v>-0.8324</v>
      </c>
      <c r="I623">
        <v>-0.1031</v>
      </c>
      <c r="J623">
        <v>0.105</v>
      </c>
      <c r="K623">
        <v>-0.0366</v>
      </c>
      <c r="L623">
        <v>0</v>
      </c>
      <c r="M623">
        <v>-0.0314</v>
      </c>
      <c r="N623">
        <v>0.0019</v>
      </c>
      <c r="O623">
        <v>-0.0213</v>
      </c>
      <c r="P623">
        <v>-0.0259</v>
      </c>
      <c r="Q623">
        <v>-0.035</v>
      </c>
      <c r="R623">
        <v>0.0392</v>
      </c>
      <c r="S623">
        <v>0.0021</v>
      </c>
      <c r="T623">
        <v>-0.0705</v>
      </c>
    </row>
    <row r="624" spans="1:20" ht="12.75">
      <c r="A624">
        <v>46787</v>
      </c>
      <c r="B624" t="s">
        <v>672</v>
      </c>
      <c r="C624">
        <v>0.0054</v>
      </c>
      <c r="D624">
        <v>0.1123</v>
      </c>
      <c r="E624">
        <v>-0.105</v>
      </c>
      <c r="F624">
        <v>-0.027</v>
      </c>
      <c r="G624">
        <v>-0.0255</v>
      </c>
      <c r="H624">
        <v>-0.8324</v>
      </c>
      <c r="I624">
        <v>-0.1031</v>
      </c>
      <c r="J624">
        <v>0.105</v>
      </c>
      <c r="K624">
        <v>-0.0366</v>
      </c>
      <c r="L624">
        <v>0</v>
      </c>
      <c r="M624">
        <v>-0.0314</v>
      </c>
      <c r="N624">
        <v>0.0019</v>
      </c>
      <c r="O624">
        <v>-0.0213</v>
      </c>
      <c r="P624">
        <v>-0.0259</v>
      </c>
      <c r="Q624">
        <v>-0.035</v>
      </c>
      <c r="R624">
        <v>0.0392</v>
      </c>
      <c r="S624">
        <v>0.0021</v>
      </c>
      <c r="T624">
        <v>-0.0705</v>
      </c>
    </row>
    <row r="625" spans="1:20" ht="12.75">
      <c r="A625">
        <v>46831</v>
      </c>
      <c r="B625" t="s">
        <v>673</v>
      </c>
      <c r="C625">
        <v>0.0009</v>
      </c>
      <c r="D625">
        <v>0.0064</v>
      </c>
      <c r="E625">
        <v>-0.0088</v>
      </c>
      <c r="F625">
        <v>0.0021</v>
      </c>
      <c r="G625">
        <v>-0.0035</v>
      </c>
      <c r="H625">
        <v>-0.0378</v>
      </c>
      <c r="I625">
        <v>-0.0049</v>
      </c>
      <c r="J625">
        <v>0.0088</v>
      </c>
      <c r="K625">
        <v>-0.0092</v>
      </c>
      <c r="L625">
        <v>0</v>
      </c>
      <c r="M625">
        <v>-0.025</v>
      </c>
      <c r="N625">
        <v>-0.0023</v>
      </c>
      <c r="O625">
        <v>0.0688</v>
      </c>
      <c r="P625">
        <v>-0.0096</v>
      </c>
      <c r="Q625">
        <v>-0.0153</v>
      </c>
      <c r="R625">
        <v>0.0182</v>
      </c>
      <c r="S625">
        <v>0.0037</v>
      </c>
      <c r="T625">
        <v>-0.0065</v>
      </c>
    </row>
    <row r="626" spans="1:20" ht="12.75">
      <c r="A626">
        <v>46832</v>
      </c>
      <c r="B626" t="s">
        <v>674</v>
      </c>
      <c r="C626">
        <v>0.0009</v>
      </c>
      <c r="D626">
        <v>0.0064</v>
      </c>
      <c r="E626">
        <v>-0.0088</v>
      </c>
      <c r="F626">
        <v>0.0021</v>
      </c>
      <c r="G626">
        <v>-0.0035</v>
      </c>
      <c r="H626">
        <v>-0.0378</v>
      </c>
      <c r="I626">
        <v>-0.0049</v>
      </c>
      <c r="J626">
        <v>0.0088</v>
      </c>
      <c r="K626">
        <v>-0.0092</v>
      </c>
      <c r="L626">
        <v>0</v>
      </c>
      <c r="M626">
        <v>-0.025</v>
      </c>
      <c r="N626">
        <v>-0.0023</v>
      </c>
      <c r="O626">
        <v>0.0689</v>
      </c>
      <c r="P626">
        <v>-0.0096</v>
      </c>
      <c r="Q626">
        <v>-0.0153</v>
      </c>
      <c r="R626">
        <v>0.0182</v>
      </c>
      <c r="S626">
        <v>0.0037</v>
      </c>
      <c r="T626">
        <v>-0.0065</v>
      </c>
    </row>
    <row r="627" spans="1:20" ht="12.75">
      <c r="A627">
        <v>46931</v>
      </c>
      <c r="B627" t="s">
        <v>675</v>
      </c>
      <c r="C627">
        <v>0.0054</v>
      </c>
      <c r="D627">
        <v>0.1123</v>
      </c>
      <c r="E627">
        <v>-0.105</v>
      </c>
      <c r="F627">
        <v>-0.027</v>
      </c>
      <c r="G627">
        <v>-0.0255</v>
      </c>
      <c r="H627">
        <v>-0.8324</v>
      </c>
      <c r="I627">
        <v>-0.1031</v>
      </c>
      <c r="J627">
        <v>0.105</v>
      </c>
      <c r="K627">
        <v>-0.0366</v>
      </c>
      <c r="L627">
        <v>0</v>
      </c>
      <c r="M627">
        <v>-0.0314</v>
      </c>
      <c r="N627">
        <v>0.0019</v>
      </c>
      <c r="O627">
        <v>-0.0213</v>
      </c>
      <c r="P627">
        <v>-0.0259</v>
      </c>
      <c r="Q627">
        <v>-0.035</v>
      </c>
      <c r="R627">
        <v>0.0392</v>
      </c>
      <c r="S627">
        <v>0.0021</v>
      </c>
      <c r="T627">
        <v>-0.0705</v>
      </c>
    </row>
    <row r="628" spans="1:20" ht="12.75">
      <c r="A628">
        <v>47004</v>
      </c>
      <c r="B628" t="s">
        <v>676</v>
      </c>
      <c r="C628">
        <v>-0.3608</v>
      </c>
      <c r="D628">
        <v>0.3186</v>
      </c>
      <c r="E628">
        <v>-0.1547</v>
      </c>
      <c r="F628">
        <v>-0.0623</v>
      </c>
      <c r="G628">
        <v>-0.0637</v>
      </c>
      <c r="H628">
        <v>-0.6464</v>
      </c>
      <c r="I628">
        <v>-0.294</v>
      </c>
      <c r="J628">
        <v>0.1547</v>
      </c>
      <c r="K628">
        <v>-0.0971</v>
      </c>
      <c r="L628">
        <v>0</v>
      </c>
      <c r="M628">
        <v>-0.0401</v>
      </c>
      <c r="N628">
        <v>-0.0032</v>
      </c>
      <c r="O628">
        <v>-0.0244</v>
      </c>
      <c r="P628">
        <v>-0.0173</v>
      </c>
      <c r="Q628">
        <v>0.0409</v>
      </c>
      <c r="R628">
        <v>0.0382</v>
      </c>
      <c r="S628">
        <v>-0.0038</v>
      </c>
      <c r="T628">
        <v>-0.2016</v>
      </c>
    </row>
    <row r="629" spans="1:20" ht="12.75">
      <c r="A629">
        <v>47009</v>
      </c>
      <c r="B629" t="s">
        <v>677</v>
      </c>
      <c r="C629">
        <v>-0.0049</v>
      </c>
      <c r="D629">
        <v>-0.0046</v>
      </c>
      <c r="E629">
        <v>-0.1002</v>
      </c>
      <c r="F629">
        <v>0.0247</v>
      </c>
      <c r="G629">
        <v>0.0022</v>
      </c>
      <c r="H629">
        <v>-0.2568</v>
      </c>
      <c r="I629">
        <v>-0.0004</v>
      </c>
      <c r="J629">
        <v>0.1002</v>
      </c>
      <c r="K629">
        <v>0.013</v>
      </c>
      <c r="L629">
        <v>0</v>
      </c>
      <c r="M629">
        <v>0.1312</v>
      </c>
      <c r="N629">
        <v>-0.003</v>
      </c>
      <c r="O629">
        <v>-0.0022</v>
      </c>
      <c r="P629">
        <v>0.2487</v>
      </c>
      <c r="Q629">
        <v>-0.1267</v>
      </c>
      <c r="R629">
        <v>0.7079</v>
      </c>
      <c r="S629">
        <v>-0.0256</v>
      </c>
      <c r="T629">
        <v>0.0027</v>
      </c>
    </row>
    <row r="630" spans="1:20" ht="12.75">
      <c r="A630">
        <v>47021</v>
      </c>
      <c r="B630" t="s">
        <v>678</v>
      </c>
      <c r="C630">
        <v>-0.2696</v>
      </c>
      <c r="D630">
        <v>0.5683</v>
      </c>
      <c r="E630">
        <v>-0.2125</v>
      </c>
      <c r="F630">
        <v>-0.1103</v>
      </c>
      <c r="G630">
        <v>-0.1013</v>
      </c>
      <c r="H630">
        <v>-0.4112</v>
      </c>
      <c r="I630">
        <v>-0.5172</v>
      </c>
      <c r="J630">
        <v>0.2125</v>
      </c>
      <c r="K630">
        <v>-0.1682</v>
      </c>
      <c r="L630">
        <v>0</v>
      </c>
      <c r="M630">
        <v>-0.0518</v>
      </c>
      <c r="N630">
        <v>-0.0109</v>
      </c>
      <c r="O630">
        <v>-0.0331</v>
      </c>
      <c r="P630">
        <v>-0.0105</v>
      </c>
      <c r="Q630">
        <v>0.0487</v>
      </c>
      <c r="R630">
        <v>0.0409</v>
      </c>
      <c r="S630">
        <v>-0.0066</v>
      </c>
      <c r="T630">
        <v>-0.2408</v>
      </c>
    </row>
    <row r="631" spans="1:20" ht="12.75">
      <c r="A631">
        <v>47022</v>
      </c>
      <c r="B631" t="s">
        <v>679</v>
      </c>
      <c r="C631">
        <v>-0.049</v>
      </c>
      <c r="D631">
        <v>-0.0764</v>
      </c>
      <c r="E631">
        <v>-0.0836</v>
      </c>
      <c r="F631">
        <v>0.215</v>
      </c>
      <c r="G631">
        <v>0.0437</v>
      </c>
      <c r="H631">
        <v>-0.0804</v>
      </c>
      <c r="I631">
        <v>0.0722</v>
      </c>
      <c r="J631">
        <v>0.0836</v>
      </c>
      <c r="K631">
        <v>0.0306</v>
      </c>
      <c r="L631">
        <v>0</v>
      </c>
      <c r="M631">
        <v>-0.0537</v>
      </c>
      <c r="N631">
        <v>-0.1257</v>
      </c>
      <c r="O631">
        <v>-0.087</v>
      </c>
      <c r="P631">
        <v>-0.0011</v>
      </c>
      <c r="Q631">
        <v>0.0315</v>
      </c>
      <c r="R631">
        <v>0.0226</v>
      </c>
      <c r="S631">
        <v>0.0074</v>
      </c>
      <c r="T631">
        <v>0.0329</v>
      </c>
    </row>
    <row r="632" spans="1:20" ht="12.75">
      <c r="A632">
        <v>47023</v>
      </c>
      <c r="B632" t="s">
        <v>680</v>
      </c>
      <c r="C632">
        <v>-0.1352</v>
      </c>
      <c r="D632">
        <v>-0.209</v>
      </c>
      <c r="E632">
        <v>-0.2833</v>
      </c>
      <c r="F632">
        <v>-0.1356</v>
      </c>
      <c r="G632">
        <v>-0.1844</v>
      </c>
      <c r="H632">
        <v>-0.2012</v>
      </c>
      <c r="I632">
        <v>-0.6305</v>
      </c>
      <c r="J632">
        <v>0.2833</v>
      </c>
      <c r="K632">
        <v>-0.1119</v>
      </c>
      <c r="L632">
        <v>0</v>
      </c>
      <c r="M632">
        <v>-0.0611</v>
      </c>
      <c r="N632">
        <v>-0.0082</v>
      </c>
      <c r="O632">
        <v>-0.0366</v>
      </c>
      <c r="P632">
        <v>-0.0031</v>
      </c>
      <c r="Q632">
        <v>0.0457</v>
      </c>
      <c r="R632">
        <v>0.0513</v>
      </c>
      <c r="S632">
        <v>-0.1256</v>
      </c>
      <c r="T632">
        <v>0.1657</v>
      </c>
    </row>
    <row r="633" spans="1:20" ht="12.75">
      <c r="A633">
        <v>47025</v>
      </c>
      <c r="B633" t="s">
        <v>681</v>
      </c>
      <c r="C633">
        <v>-0.0259</v>
      </c>
      <c r="D633">
        <v>-0.0381</v>
      </c>
      <c r="E633">
        <v>0.0323</v>
      </c>
      <c r="F633">
        <v>0.0644</v>
      </c>
      <c r="G633">
        <v>0.0105</v>
      </c>
      <c r="H633">
        <v>-0.049</v>
      </c>
      <c r="I633">
        <v>0.0357</v>
      </c>
      <c r="J633">
        <v>-0.0323</v>
      </c>
      <c r="K633">
        <v>0.0019</v>
      </c>
      <c r="L633">
        <v>0</v>
      </c>
      <c r="M633">
        <v>-0.0242</v>
      </c>
      <c r="N633">
        <v>-0.0534</v>
      </c>
      <c r="O633">
        <v>-0.1297</v>
      </c>
      <c r="P633">
        <v>-0.0022</v>
      </c>
      <c r="Q633">
        <v>0.0181</v>
      </c>
      <c r="R633">
        <v>1</v>
      </c>
      <c r="S633">
        <v>-0.0023</v>
      </c>
      <c r="T633">
        <v>0.0153</v>
      </c>
    </row>
    <row r="634" spans="1:20" ht="12.75">
      <c r="A634">
        <v>47027</v>
      </c>
      <c r="B634" t="s">
        <v>682</v>
      </c>
      <c r="C634">
        <v>-0.011</v>
      </c>
      <c r="D634">
        <v>-0.0139</v>
      </c>
      <c r="E634">
        <v>-0.1052</v>
      </c>
      <c r="F634">
        <v>0.0314</v>
      </c>
      <c r="G634">
        <v>0.005</v>
      </c>
      <c r="H634">
        <v>-0.174</v>
      </c>
      <c r="I634">
        <v>0.0075</v>
      </c>
      <c r="J634">
        <v>0.1052</v>
      </c>
      <c r="K634">
        <v>0.0181</v>
      </c>
      <c r="L634">
        <v>0</v>
      </c>
      <c r="M634">
        <v>0.1572</v>
      </c>
      <c r="N634">
        <v>-0.0036</v>
      </c>
      <c r="O634">
        <v>-0.0015</v>
      </c>
      <c r="P634">
        <v>0.1576</v>
      </c>
      <c r="Q634">
        <v>-0.0774</v>
      </c>
      <c r="R634">
        <v>0.7956</v>
      </c>
      <c r="S634">
        <v>-0.0297</v>
      </c>
      <c r="T634">
        <v>0.0086</v>
      </c>
    </row>
    <row r="635" spans="1:20" ht="12.75">
      <c r="A635">
        <v>47031</v>
      </c>
      <c r="B635" t="s">
        <v>683</v>
      </c>
      <c r="C635">
        <v>0.0009</v>
      </c>
      <c r="D635">
        <v>0.0064</v>
      </c>
      <c r="E635">
        <v>-0.009</v>
      </c>
      <c r="F635">
        <v>0.0021</v>
      </c>
      <c r="G635">
        <v>-0.0035</v>
      </c>
      <c r="H635">
        <v>-0.0374</v>
      </c>
      <c r="I635">
        <v>-0.0049</v>
      </c>
      <c r="J635">
        <v>0.009</v>
      </c>
      <c r="K635">
        <v>-0.0092</v>
      </c>
      <c r="L635">
        <v>0</v>
      </c>
      <c r="M635">
        <v>-0.025</v>
      </c>
      <c r="N635">
        <v>-0.0023</v>
      </c>
      <c r="O635">
        <v>0.0678</v>
      </c>
      <c r="P635">
        <v>-0.0096</v>
      </c>
      <c r="Q635">
        <v>-0.0151</v>
      </c>
      <c r="R635">
        <v>0.0182</v>
      </c>
      <c r="S635">
        <v>0.0037</v>
      </c>
      <c r="T635">
        <v>-0.0065</v>
      </c>
    </row>
    <row r="636" spans="1:20" ht="12.75">
      <c r="A636">
        <v>47033</v>
      </c>
      <c r="B636" t="s">
        <v>684</v>
      </c>
      <c r="C636">
        <v>-0.0166</v>
      </c>
      <c r="D636">
        <v>-0.0226</v>
      </c>
      <c r="E636">
        <v>-0.1136</v>
      </c>
      <c r="F636">
        <v>0.0397</v>
      </c>
      <c r="G636">
        <v>0.0083</v>
      </c>
      <c r="H636">
        <v>-0.1084</v>
      </c>
      <c r="I636">
        <v>0.0149</v>
      </c>
      <c r="J636">
        <v>0.1136</v>
      </c>
      <c r="K636">
        <v>0.0233</v>
      </c>
      <c r="L636">
        <v>0</v>
      </c>
      <c r="M636">
        <v>0.1861</v>
      </c>
      <c r="N636">
        <v>-0.0042</v>
      </c>
      <c r="O636">
        <v>-0.0016</v>
      </c>
      <c r="P636">
        <v>0.0841</v>
      </c>
      <c r="Q636">
        <v>-0.0371</v>
      </c>
      <c r="R636">
        <v>0.866</v>
      </c>
      <c r="S636">
        <v>-0.0332</v>
      </c>
      <c r="T636">
        <v>0.014</v>
      </c>
    </row>
    <row r="637" spans="1:20" ht="12.75">
      <c r="A637">
        <v>47040</v>
      </c>
      <c r="B637" t="s">
        <v>685</v>
      </c>
      <c r="C637">
        <v>-0.3602</v>
      </c>
      <c r="D637">
        <v>0.3183</v>
      </c>
      <c r="E637">
        <v>-0.1547</v>
      </c>
      <c r="F637">
        <v>-0.0622</v>
      </c>
      <c r="G637">
        <v>-0.0637</v>
      </c>
      <c r="H637">
        <v>-0.6467</v>
      </c>
      <c r="I637">
        <v>-0.2937</v>
      </c>
      <c r="J637">
        <v>0.1547</v>
      </c>
      <c r="K637">
        <v>-0.097</v>
      </c>
      <c r="L637">
        <v>0</v>
      </c>
      <c r="M637">
        <v>-0.0401</v>
      </c>
      <c r="N637">
        <v>-0.0032</v>
      </c>
      <c r="O637">
        <v>-0.0244</v>
      </c>
      <c r="P637">
        <v>-0.0173</v>
      </c>
      <c r="Q637">
        <v>0.0408</v>
      </c>
      <c r="R637">
        <v>0.0382</v>
      </c>
      <c r="S637">
        <v>-0.0038</v>
      </c>
      <c r="T637">
        <v>-0.2015</v>
      </c>
    </row>
    <row r="638" spans="1:20" ht="12.75">
      <c r="A638">
        <v>47043</v>
      </c>
      <c r="B638" t="s">
        <v>686</v>
      </c>
      <c r="C638">
        <v>-0.2007</v>
      </c>
      <c r="D638">
        <v>-0.3139</v>
      </c>
      <c r="E638">
        <v>-0.236</v>
      </c>
      <c r="F638">
        <v>-0.1322</v>
      </c>
      <c r="G638">
        <v>-0.1178</v>
      </c>
      <c r="H638">
        <v>-0.2998</v>
      </c>
      <c r="I638">
        <v>-0.5281</v>
      </c>
      <c r="J638">
        <v>0.236</v>
      </c>
      <c r="K638">
        <v>-0.2252</v>
      </c>
      <c r="L638">
        <v>0</v>
      </c>
      <c r="M638">
        <v>-0.0567</v>
      </c>
      <c r="N638">
        <v>-0.0161</v>
      </c>
      <c r="O638">
        <v>-0.0372</v>
      </c>
      <c r="P638">
        <v>-0.0071</v>
      </c>
      <c r="Q638">
        <v>0.0475</v>
      </c>
      <c r="R638">
        <v>0.0416</v>
      </c>
      <c r="S638">
        <v>0.0012</v>
      </c>
      <c r="T638">
        <v>-0.1404</v>
      </c>
    </row>
    <row r="639" spans="1:20" ht="12.75">
      <c r="A639">
        <v>47047</v>
      </c>
      <c r="B639" t="s">
        <v>687</v>
      </c>
      <c r="C639">
        <v>-0.2714</v>
      </c>
      <c r="D639">
        <v>0.3699</v>
      </c>
      <c r="E639">
        <v>-0.1674</v>
      </c>
      <c r="F639">
        <v>-0.0719</v>
      </c>
      <c r="G639">
        <v>-0.0722</v>
      </c>
      <c r="H639">
        <v>-0.597</v>
      </c>
      <c r="I639">
        <v>-0.341</v>
      </c>
      <c r="J639">
        <v>0.1674</v>
      </c>
      <c r="K639">
        <v>-0.1117</v>
      </c>
      <c r="L639">
        <v>0</v>
      </c>
      <c r="M639">
        <v>-0.0428</v>
      </c>
      <c r="N639">
        <v>-0.0044</v>
      </c>
      <c r="O639">
        <v>-0.027</v>
      </c>
      <c r="P639">
        <v>-0.0165</v>
      </c>
      <c r="Q639">
        <v>0.0335</v>
      </c>
      <c r="R639">
        <v>0.0395</v>
      </c>
      <c r="S639">
        <v>-0.0048</v>
      </c>
      <c r="T639">
        <v>-0.2195</v>
      </c>
    </row>
    <row r="640" spans="1:20" ht="12.75">
      <c r="A640">
        <v>47049</v>
      </c>
      <c r="B640" t="s">
        <v>688</v>
      </c>
      <c r="C640">
        <v>-0.2714</v>
      </c>
      <c r="D640">
        <v>0.3699</v>
      </c>
      <c r="E640">
        <v>-0.1674</v>
      </c>
      <c r="F640">
        <v>-0.0719</v>
      </c>
      <c r="G640">
        <v>-0.0722</v>
      </c>
      <c r="H640">
        <v>-0.597</v>
      </c>
      <c r="I640">
        <v>-0.341</v>
      </c>
      <c r="J640">
        <v>0.1674</v>
      </c>
      <c r="K640">
        <v>-0.1117</v>
      </c>
      <c r="L640">
        <v>0</v>
      </c>
      <c r="M640">
        <v>-0.0428</v>
      </c>
      <c r="N640">
        <v>-0.0044</v>
      </c>
      <c r="O640">
        <v>-0.027</v>
      </c>
      <c r="P640">
        <v>-0.0165</v>
      </c>
      <c r="Q640">
        <v>0.0335</v>
      </c>
      <c r="R640">
        <v>0.0395</v>
      </c>
      <c r="S640">
        <v>-0.0048</v>
      </c>
      <c r="T640">
        <v>-0.2195</v>
      </c>
    </row>
    <row r="641" spans="1:20" ht="12.75">
      <c r="A641">
        <v>47050</v>
      </c>
      <c r="B641" t="s">
        <v>689</v>
      </c>
      <c r="C641">
        <v>-0.0831</v>
      </c>
      <c r="D641">
        <v>-0.1303</v>
      </c>
      <c r="E641">
        <v>-0.2824</v>
      </c>
      <c r="F641">
        <v>0.5643</v>
      </c>
      <c r="G641">
        <v>0.0993</v>
      </c>
      <c r="H641">
        <v>-0.1292</v>
      </c>
      <c r="I641">
        <v>0.1249</v>
      </c>
      <c r="J641">
        <v>0.2824</v>
      </c>
      <c r="K641">
        <v>0.1047</v>
      </c>
      <c r="L641">
        <v>0</v>
      </c>
      <c r="M641">
        <v>-0.071</v>
      </c>
      <c r="N641">
        <v>-0.0155</v>
      </c>
      <c r="O641">
        <v>-0.0424</v>
      </c>
      <c r="P641">
        <v>0.001</v>
      </c>
      <c r="Q641">
        <v>0.0406</v>
      </c>
      <c r="R641">
        <v>0.0371</v>
      </c>
      <c r="S641">
        <v>0.0097</v>
      </c>
      <c r="T641">
        <v>0.0644</v>
      </c>
    </row>
    <row r="642" spans="1:20" ht="12.75">
      <c r="A642">
        <v>47051</v>
      </c>
      <c r="B642" t="s">
        <v>690</v>
      </c>
      <c r="C642">
        <v>-0.0036</v>
      </c>
      <c r="D642">
        <v>-0.0006</v>
      </c>
      <c r="E642">
        <v>0.0136</v>
      </c>
      <c r="F642">
        <v>0.0073</v>
      </c>
      <c r="G642">
        <v>-0.0017</v>
      </c>
      <c r="H642">
        <v>-0.0416</v>
      </c>
      <c r="I642">
        <v>0.0017</v>
      </c>
      <c r="J642">
        <v>-0.0136</v>
      </c>
      <c r="K642">
        <v>-0.009</v>
      </c>
      <c r="L642">
        <v>0</v>
      </c>
      <c r="M642">
        <v>-0.0258</v>
      </c>
      <c r="N642">
        <v>-0.0064</v>
      </c>
      <c r="O642">
        <v>0.2326</v>
      </c>
      <c r="P642">
        <v>-0.008</v>
      </c>
      <c r="Q642">
        <v>-0.0111</v>
      </c>
      <c r="R642">
        <v>0.0171</v>
      </c>
      <c r="S642">
        <v>0.0037</v>
      </c>
      <c r="T642">
        <v>-0.0032</v>
      </c>
    </row>
    <row r="643" spans="1:20" ht="12.75">
      <c r="A643">
        <v>47061</v>
      </c>
      <c r="B643" t="s">
        <v>691</v>
      </c>
      <c r="C643">
        <v>-0.1341</v>
      </c>
      <c r="D643">
        <v>-0.2073</v>
      </c>
      <c r="E643">
        <v>-0.2835</v>
      </c>
      <c r="F643">
        <v>-0.1356</v>
      </c>
      <c r="G643">
        <v>-0.1857</v>
      </c>
      <c r="H643">
        <v>-0.1997</v>
      </c>
      <c r="I643">
        <v>-0.6132</v>
      </c>
      <c r="J643">
        <v>0.2835</v>
      </c>
      <c r="K643">
        <v>-0.1042</v>
      </c>
      <c r="L643">
        <v>0</v>
      </c>
      <c r="M643">
        <v>-0.0606</v>
      </c>
      <c r="N643">
        <v>-0.0082</v>
      </c>
      <c r="O643">
        <v>-0.0366</v>
      </c>
      <c r="P643">
        <v>-0.003</v>
      </c>
      <c r="Q643">
        <v>0.0456</v>
      </c>
      <c r="R643">
        <v>0.0523</v>
      </c>
      <c r="S643">
        <v>-0.1413</v>
      </c>
      <c r="T643">
        <v>0.165</v>
      </c>
    </row>
    <row r="644" spans="1:20" ht="12.75">
      <c r="A644">
        <v>47067</v>
      </c>
      <c r="B644" t="s">
        <v>692</v>
      </c>
      <c r="C644">
        <v>-0.0042</v>
      </c>
      <c r="D644">
        <v>0.0042</v>
      </c>
      <c r="E644">
        <v>-0.0223</v>
      </c>
      <c r="F644">
        <v>0.0053</v>
      </c>
      <c r="G644">
        <v>-0.0015</v>
      </c>
      <c r="H644">
        <v>-0.0085</v>
      </c>
      <c r="I644">
        <v>-0.0042</v>
      </c>
      <c r="J644">
        <v>0.0223</v>
      </c>
      <c r="K644">
        <v>-0.0027</v>
      </c>
      <c r="L644">
        <v>0</v>
      </c>
      <c r="M644">
        <v>0.0136</v>
      </c>
      <c r="N644">
        <v>-0.0088</v>
      </c>
      <c r="O644">
        <v>0.0365</v>
      </c>
      <c r="P644">
        <v>0.0061</v>
      </c>
      <c r="Q644">
        <v>-0.0404</v>
      </c>
      <c r="R644">
        <v>-0.0086</v>
      </c>
      <c r="S644">
        <v>-0.0029</v>
      </c>
      <c r="T644">
        <v>-0.0039</v>
      </c>
    </row>
    <row r="645" spans="1:20" ht="12.75">
      <c r="A645">
        <v>47073</v>
      </c>
      <c r="B645" t="s">
        <v>693</v>
      </c>
      <c r="C645">
        <v>-0.0259</v>
      </c>
      <c r="D645">
        <v>-0.0381</v>
      </c>
      <c r="E645">
        <v>0.0323</v>
      </c>
      <c r="F645">
        <v>0.0644</v>
      </c>
      <c r="G645">
        <v>0.0105</v>
      </c>
      <c r="H645">
        <v>-0.049</v>
      </c>
      <c r="I645">
        <v>0.0357</v>
      </c>
      <c r="J645">
        <v>-0.0323</v>
      </c>
      <c r="K645">
        <v>0.0019</v>
      </c>
      <c r="L645">
        <v>0</v>
      </c>
      <c r="M645">
        <v>-0.0242</v>
      </c>
      <c r="N645">
        <v>-0.0534</v>
      </c>
      <c r="O645">
        <v>-0.1297</v>
      </c>
      <c r="P645">
        <v>-0.0022</v>
      </c>
      <c r="Q645">
        <v>0.0181</v>
      </c>
      <c r="R645">
        <v>1</v>
      </c>
      <c r="S645">
        <v>-0.0023</v>
      </c>
      <c r="T645">
        <v>0.0153</v>
      </c>
    </row>
    <row r="646" spans="1:20" ht="12.75">
      <c r="A646">
        <v>47075</v>
      </c>
      <c r="B646" t="s">
        <v>694</v>
      </c>
      <c r="C646">
        <v>-0.0905</v>
      </c>
      <c r="D646">
        <v>-0.1412</v>
      </c>
      <c r="E646">
        <v>-0.2769</v>
      </c>
      <c r="F646">
        <v>-0.0206</v>
      </c>
      <c r="G646">
        <v>-0.1546</v>
      </c>
      <c r="H646">
        <v>-0.1428</v>
      </c>
      <c r="I646">
        <v>0.0679</v>
      </c>
      <c r="J646">
        <v>0.2769</v>
      </c>
      <c r="K646">
        <v>0.1051</v>
      </c>
      <c r="L646">
        <v>0</v>
      </c>
      <c r="M646">
        <v>-0.0146</v>
      </c>
      <c r="N646">
        <v>-0.0095</v>
      </c>
      <c r="O646">
        <v>-0.0376</v>
      </c>
      <c r="P646">
        <v>0.0043</v>
      </c>
      <c r="Q646">
        <v>0.0388</v>
      </c>
      <c r="R646">
        <v>0.1282</v>
      </c>
      <c r="S646">
        <v>-0.5764</v>
      </c>
      <c r="T646">
        <v>0.0863</v>
      </c>
    </row>
    <row r="647" spans="1:20" ht="12.75">
      <c r="A647">
        <v>47091</v>
      </c>
      <c r="B647" t="s">
        <v>695</v>
      </c>
      <c r="C647">
        <v>-0.0076</v>
      </c>
      <c r="D647">
        <v>-0.0086</v>
      </c>
      <c r="E647">
        <v>-0.0996</v>
      </c>
      <c r="F647">
        <v>0.0271</v>
      </c>
      <c r="G647">
        <v>0.0035</v>
      </c>
      <c r="H647">
        <v>-0.2112</v>
      </c>
      <c r="I647">
        <v>0.0032</v>
      </c>
      <c r="J647">
        <v>0.0996</v>
      </c>
      <c r="K647">
        <v>0.0148</v>
      </c>
      <c r="L647">
        <v>0</v>
      </c>
      <c r="M647">
        <v>0.1396</v>
      </c>
      <c r="N647">
        <v>-0.0034</v>
      </c>
      <c r="O647">
        <v>-0.0012</v>
      </c>
      <c r="P647">
        <v>0.1996</v>
      </c>
      <c r="Q647">
        <v>-0.1007</v>
      </c>
      <c r="R647">
        <v>0.7571</v>
      </c>
      <c r="S647">
        <v>-0.0265</v>
      </c>
      <c r="T647">
        <v>0.0052</v>
      </c>
    </row>
    <row r="648" spans="1:20" ht="12.75">
      <c r="A648">
        <v>47095</v>
      </c>
      <c r="B648" t="s">
        <v>696</v>
      </c>
      <c r="C648">
        <v>-0.2457</v>
      </c>
      <c r="D648">
        <v>-0.3899</v>
      </c>
      <c r="E648">
        <v>-0.2208</v>
      </c>
      <c r="F648">
        <v>-0.1193</v>
      </c>
      <c r="G648">
        <v>-0.1054</v>
      </c>
      <c r="H648">
        <v>-0.3717</v>
      </c>
      <c r="I648">
        <v>-0.5519</v>
      </c>
      <c r="J648">
        <v>0.2208</v>
      </c>
      <c r="K648">
        <v>-0.18</v>
      </c>
      <c r="L648">
        <v>0</v>
      </c>
      <c r="M648">
        <v>-0.0536</v>
      </c>
      <c r="N648">
        <v>-0.0128</v>
      </c>
      <c r="O648">
        <v>-0.0346</v>
      </c>
      <c r="P648">
        <v>-0.0093</v>
      </c>
      <c r="Q648">
        <v>0.0483</v>
      </c>
      <c r="R648">
        <v>0.0411</v>
      </c>
      <c r="S648">
        <v>-0.0059</v>
      </c>
      <c r="T648">
        <v>-0.2176</v>
      </c>
    </row>
    <row r="649" spans="1:20" ht="12.75">
      <c r="A649">
        <v>47117</v>
      </c>
      <c r="B649" t="s">
        <v>697</v>
      </c>
      <c r="C649">
        <v>-0.2706</v>
      </c>
      <c r="D649">
        <v>0.5666</v>
      </c>
      <c r="E649">
        <v>-0.2121</v>
      </c>
      <c r="F649">
        <v>-0.1099</v>
      </c>
      <c r="G649">
        <v>-0.1011</v>
      </c>
      <c r="H649">
        <v>-0.4128</v>
      </c>
      <c r="I649">
        <v>-0.5158</v>
      </c>
      <c r="J649">
        <v>0.2121</v>
      </c>
      <c r="K649">
        <v>-0.1677</v>
      </c>
      <c r="L649">
        <v>0</v>
      </c>
      <c r="M649">
        <v>-0.0517</v>
      </c>
      <c r="N649">
        <v>-0.0108</v>
      </c>
      <c r="O649">
        <v>-0.0331</v>
      </c>
      <c r="P649">
        <v>-0.0105</v>
      </c>
      <c r="Q649">
        <v>0.0487</v>
      </c>
      <c r="R649">
        <v>0.0409</v>
      </c>
      <c r="S649">
        <v>-0.0066</v>
      </c>
      <c r="T649">
        <v>-0.2418</v>
      </c>
    </row>
    <row r="650" spans="1:20" ht="12.75">
      <c r="A650">
        <v>47122</v>
      </c>
      <c r="B650" t="s">
        <v>698</v>
      </c>
      <c r="C650">
        <v>-0.3597</v>
      </c>
      <c r="D650">
        <v>0.318</v>
      </c>
      <c r="E650">
        <v>-0.1546</v>
      </c>
      <c r="F650">
        <v>-0.0622</v>
      </c>
      <c r="G650">
        <v>-0.0636</v>
      </c>
      <c r="H650">
        <v>-0.6469</v>
      </c>
      <c r="I650">
        <v>-0.2934</v>
      </c>
      <c r="J650">
        <v>0.1546</v>
      </c>
      <c r="K650">
        <v>-0.0969</v>
      </c>
      <c r="L650">
        <v>0</v>
      </c>
      <c r="M650">
        <v>-0.0401</v>
      </c>
      <c r="N650">
        <v>-0.0032</v>
      </c>
      <c r="O650">
        <v>-0.0244</v>
      </c>
      <c r="P650">
        <v>-0.0173</v>
      </c>
      <c r="Q650">
        <v>0.0406</v>
      </c>
      <c r="R650">
        <v>0.0382</v>
      </c>
      <c r="S650">
        <v>-0.0038</v>
      </c>
      <c r="T650">
        <v>-0.2013</v>
      </c>
    </row>
    <row r="651" spans="1:20" ht="12.75">
      <c r="A651">
        <v>47127</v>
      </c>
      <c r="B651" t="s">
        <v>699</v>
      </c>
      <c r="C651">
        <v>-0.0024</v>
      </c>
      <c r="D651">
        <v>0.0012</v>
      </c>
      <c r="E651">
        <v>0.0014</v>
      </c>
      <c r="F651">
        <v>0.0066</v>
      </c>
      <c r="G651">
        <v>-0.0024</v>
      </c>
      <c r="H651">
        <v>-0.0405</v>
      </c>
      <c r="I651">
        <v>0</v>
      </c>
      <c r="J651">
        <v>-0.0014</v>
      </c>
      <c r="K651">
        <v>-0.0093</v>
      </c>
      <c r="L651">
        <v>0</v>
      </c>
      <c r="M651">
        <v>-0.0251</v>
      </c>
      <c r="N651">
        <v>-0.012</v>
      </c>
      <c r="O651">
        <v>0.0863</v>
      </c>
      <c r="P651">
        <v>-0.0085</v>
      </c>
      <c r="Q651">
        <v>-0.0124</v>
      </c>
      <c r="R651">
        <v>0.0174</v>
      </c>
      <c r="S651">
        <v>0.0036</v>
      </c>
      <c r="T651">
        <v>-0.0041</v>
      </c>
    </row>
    <row r="652" spans="1:20" ht="12.75">
      <c r="A652">
        <v>47129</v>
      </c>
      <c r="B652" t="s">
        <v>700</v>
      </c>
      <c r="C652">
        <v>0.0005</v>
      </c>
      <c r="D652">
        <v>0.0075</v>
      </c>
      <c r="E652">
        <v>-0.0181</v>
      </c>
      <c r="F652">
        <v>0.0021</v>
      </c>
      <c r="G652">
        <v>-0.003</v>
      </c>
      <c r="H652">
        <v>-0.0144</v>
      </c>
      <c r="I652">
        <v>-0.0065</v>
      </c>
      <c r="J652">
        <v>0.0181</v>
      </c>
      <c r="K652">
        <v>-0.0065</v>
      </c>
      <c r="L652">
        <v>0</v>
      </c>
      <c r="M652">
        <v>-0.0082</v>
      </c>
      <c r="N652">
        <v>-0.0045</v>
      </c>
      <c r="O652">
        <v>0.046</v>
      </c>
      <c r="P652">
        <v>-0.0046</v>
      </c>
      <c r="Q652">
        <v>-0.0408</v>
      </c>
      <c r="R652">
        <v>0.0085</v>
      </c>
      <c r="S652">
        <v>0.0008</v>
      </c>
      <c r="T652">
        <v>-0.0064</v>
      </c>
    </row>
    <row r="653" spans="1:20" ht="12.75">
      <c r="A653">
        <v>47137</v>
      </c>
      <c r="B653" t="s">
        <v>701</v>
      </c>
      <c r="C653">
        <v>-0.1357</v>
      </c>
      <c r="D653">
        <v>-0.2097</v>
      </c>
      <c r="E653">
        <v>-0.2833</v>
      </c>
      <c r="F653">
        <v>-0.1355</v>
      </c>
      <c r="G653">
        <v>-0.184</v>
      </c>
      <c r="H653">
        <v>-0.2018</v>
      </c>
      <c r="I653">
        <v>-0.6388</v>
      </c>
      <c r="J653">
        <v>0.2833</v>
      </c>
      <c r="K653">
        <v>-0.1157</v>
      </c>
      <c r="L653">
        <v>0</v>
      </c>
      <c r="M653">
        <v>-0.0613</v>
      </c>
      <c r="N653">
        <v>-0.0082</v>
      </c>
      <c r="O653">
        <v>-0.0366</v>
      </c>
      <c r="P653">
        <v>-0.0032</v>
      </c>
      <c r="Q653">
        <v>0.0457</v>
      </c>
      <c r="R653">
        <v>0.0508</v>
      </c>
      <c r="S653">
        <v>-0.1178</v>
      </c>
      <c r="T653">
        <v>0.1671</v>
      </c>
    </row>
    <row r="654" spans="1:20" ht="12.75">
      <c r="A654">
        <v>47153</v>
      </c>
      <c r="B654" t="s">
        <v>702</v>
      </c>
      <c r="C654">
        <v>-0.1386</v>
      </c>
      <c r="D654">
        <v>-0.2142</v>
      </c>
      <c r="E654">
        <v>-0.2809</v>
      </c>
      <c r="F654">
        <v>-0.1363</v>
      </c>
      <c r="G654">
        <v>-0.1806</v>
      </c>
      <c r="H654">
        <v>-0.206</v>
      </c>
      <c r="I654">
        <v>-0.6488</v>
      </c>
      <c r="J654">
        <v>0.2809</v>
      </c>
      <c r="K654">
        <v>-0.1213</v>
      </c>
      <c r="L654">
        <v>0</v>
      </c>
      <c r="M654">
        <v>-0.0609</v>
      </c>
      <c r="N654">
        <v>-0.0085</v>
      </c>
      <c r="O654">
        <v>-0.0366</v>
      </c>
      <c r="P654">
        <v>-0.0034</v>
      </c>
      <c r="Q654">
        <v>0.0458</v>
      </c>
      <c r="R654">
        <v>0.0505</v>
      </c>
      <c r="S654">
        <v>-0.1215</v>
      </c>
      <c r="T654">
        <v>0.1272</v>
      </c>
    </row>
    <row r="655" spans="1:20" ht="12.75">
      <c r="A655">
        <v>47162</v>
      </c>
      <c r="B655" t="s">
        <v>703</v>
      </c>
      <c r="C655">
        <v>-0.1006</v>
      </c>
      <c r="D655">
        <v>-0.1571</v>
      </c>
      <c r="E655">
        <v>-0.28</v>
      </c>
      <c r="F655">
        <v>0.7775</v>
      </c>
      <c r="G655">
        <v>-0.1048</v>
      </c>
      <c r="H655">
        <v>-0.1519</v>
      </c>
      <c r="I655">
        <v>0.14</v>
      </c>
      <c r="J655">
        <v>0.28</v>
      </c>
      <c r="K655">
        <v>-0.3286</v>
      </c>
      <c r="L655">
        <v>0</v>
      </c>
      <c r="M655">
        <v>-0.0649</v>
      </c>
      <c r="N655">
        <v>-0.0142</v>
      </c>
      <c r="O655">
        <v>-0.0399</v>
      </c>
      <c r="P655">
        <v>-0.0021</v>
      </c>
      <c r="Q655">
        <v>0.0446</v>
      </c>
      <c r="R655">
        <v>0.0426</v>
      </c>
      <c r="S655">
        <v>0.0401</v>
      </c>
      <c r="T655">
        <v>0.0691</v>
      </c>
    </row>
    <row r="656" spans="1:20" ht="12.75">
      <c r="A656">
        <v>47163</v>
      </c>
      <c r="B656" t="s">
        <v>704</v>
      </c>
      <c r="C656">
        <v>-0.2184</v>
      </c>
      <c r="D656">
        <v>-0.3419</v>
      </c>
      <c r="E656">
        <v>-0.2305</v>
      </c>
      <c r="F656">
        <v>-0.1312</v>
      </c>
      <c r="G656">
        <v>-0.109</v>
      </c>
      <c r="H656">
        <v>-0.3264</v>
      </c>
      <c r="I656">
        <v>-0.5943</v>
      </c>
      <c r="J656">
        <v>0.2305</v>
      </c>
      <c r="K656">
        <v>-0.1906</v>
      </c>
      <c r="L656">
        <v>0</v>
      </c>
      <c r="M656">
        <v>-0.0557</v>
      </c>
      <c r="N656">
        <v>-0.0149</v>
      </c>
      <c r="O656">
        <v>-0.0363</v>
      </c>
      <c r="P656">
        <v>-0.0079</v>
      </c>
      <c r="Q656">
        <v>0.0479</v>
      </c>
      <c r="R656">
        <v>0.0413</v>
      </c>
      <c r="S656">
        <v>-0.0055</v>
      </c>
      <c r="T656">
        <v>-0.1988</v>
      </c>
    </row>
    <row r="657" spans="1:20" ht="12.75">
      <c r="A657">
        <v>47182</v>
      </c>
      <c r="B657" t="s">
        <v>705</v>
      </c>
      <c r="C657">
        <v>-0.1102</v>
      </c>
      <c r="D657">
        <v>-0.1719</v>
      </c>
      <c r="E657">
        <v>-0.2742</v>
      </c>
      <c r="F657">
        <v>-0.1529</v>
      </c>
      <c r="G657">
        <v>-0.1655</v>
      </c>
      <c r="H657">
        <v>-0.1651</v>
      </c>
      <c r="I657">
        <v>0.1184</v>
      </c>
      <c r="J657">
        <v>0.2742</v>
      </c>
      <c r="K657">
        <v>-0.4404</v>
      </c>
      <c r="L657">
        <v>0</v>
      </c>
      <c r="M657">
        <v>-0.0626</v>
      </c>
      <c r="N657">
        <v>-0.0158</v>
      </c>
      <c r="O657">
        <v>-0.0397</v>
      </c>
      <c r="P657">
        <v>-0.0032</v>
      </c>
      <c r="Q657">
        <v>0.0457</v>
      </c>
      <c r="R657">
        <v>0.0439</v>
      </c>
      <c r="S657">
        <v>0.0475</v>
      </c>
      <c r="T657">
        <v>0.0657</v>
      </c>
    </row>
    <row r="658" spans="1:20" ht="12.75">
      <c r="A658">
        <v>47194</v>
      </c>
      <c r="B658" t="s">
        <v>706</v>
      </c>
      <c r="C658">
        <v>-0.017</v>
      </c>
      <c r="D658">
        <v>-0.0238</v>
      </c>
      <c r="E658">
        <v>-0.1244</v>
      </c>
      <c r="F658">
        <v>0.0402</v>
      </c>
      <c r="G658">
        <v>0.0071</v>
      </c>
      <c r="H658">
        <v>-0.1358</v>
      </c>
      <c r="I658">
        <v>0.0149</v>
      </c>
      <c r="J658">
        <v>0.1244</v>
      </c>
      <c r="K658">
        <v>0.0255</v>
      </c>
      <c r="L658">
        <v>0</v>
      </c>
      <c r="M658">
        <v>0.199</v>
      </c>
      <c r="N658">
        <v>-0.0037</v>
      </c>
      <c r="O658">
        <v>-0.0049</v>
      </c>
      <c r="P658">
        <v>0.1102</v>
      </c>
      <c r="Q658">
        <v>-0.049</v>
      </c>
      <c r="R658">
        <v>0.8297</v>
      </c>
      <c r="S658">
        <v>-0.0396</v>
      </c>
      <c r="T658">
        <v>0.0149</v>
      </c>
    </row>
    <row r="659" spans="1:20" ht="12.75">
      <c r="A659">
        <v>47215</v>
      </c>
      <c r="B659" t="s">
        <v>707</v>
      </c>
      <c r="C659">
        <v>-0.2183</v>
      </c>
      <c r="D659">
        <v>-0.3417</v>
      </c>
      <c r="E659">
        <v>-0.231</v>
      </c>
      <c r="F659">
        <v>-0.1306</v>
      </c>
      <c r="G659">
        <v>-0.1101</v>
      </c>
      <c r="H659">
        <v>-0.3262</v>
      </c>
      <c r="I659">
        <v>-0.5912</v>
      </c>
      <c r="J659">
        <v>0.231</v>
      </c>
      <c r="K659">
        <v>-0.1924</v>
      </c>
      <c r="L659">
        <v>0</v>
      </c>
      <c r="M659">
        <v>-0.0557</v>
      </c>
      <c r="N659">
        <v>-0.0146</v>
      </c>
      <c r="O659">
        <v>-0.0362</v>
      </c>
      <c r="P659">
        <v>-0.0079</v>
      </c>
      <c r="Q659">
        <v>0.0479</v>
      </c>
      <c r="R659">
        <v>0.0414</v>
      </c>
      <c r="S659">
        <v>-0.0056</v>
      </c>
      <c r="T659">
        <v>-0.2014</v>
      </c>
    </row>
    <row r="660" spans="1:20" ht="12.75">
      <c r="A660">
        <v>47216</v>
      </c>
      <c r="B660" t="s">
        <v>708</v>
      </c>
      <c r="C660">
        <v>-0.2183</v>
      </c>
      <c r="D660">
        <v>-0.3417</v>
      </c>
      <c r="E660">
        <v>-0.231</v>
      </c>
      <c r="F660">
        <v>-0.1306</v>
      </c>
      <c r="G660">
        <v>-0.1101</v>
      </c>
      <c r="H660">
        <v>-0.3262</v>
      </c>
      <c r="I660">
        <v>-0.5912</v>
      </c>
      <c r="J660">
        <v>0.231</v>
      </c>
      <c r="K660">
        <v>-0.1924</v>
      </c>
      <c r="L660">
        <v>0</v>
      </c>
      <c r="M660">
        <v>-0.0557</v>
      </c>
      <c r="N660">
        <v>-0.0146</v>
      </c>
      <c r="O660">
        <v>-0.0362</v>
      </c>
      <c r="P660">
        <v>-0.0079</v>
      </c>
      <c r="Q660">
        <v>0.0479</v>
      </c>
      <c r="R660">
        <v>0.0414</v>
      </c>
      <c r="S660">
        <v>-0.0056</v>
      </c>
      <c r="T660">
        <v>-0.2014</v>
      </c>
    </row>
    <row r="661" spans="1:20" ht="12.75">
      <c r="A661">
        <v>47217</v>
      </c>
      <c r="B661" t="s">
        <v>709</v>
      </c>
      <c r="C661">
        <v>-0.3676</v>
      </c>
      <c r="D661">
        <v>0.3278</v>
      </c>
      <c r="E661">
        <v>-0.1573</v>
      </c>
      <c r="F661">
        <v>-0.064</v>
      </c>
      <c r="G661">
        <v>-0.0654</v>
      </c>
      <c r="H661">
        <v>-0.6376</v>
      </c>
      <c r="I661">
        <v>-0.3024</v>
      </c>
      <c r="J661">
        <v>0.1573</v>
      </c>
      <c r="K661">
        <v>-0.0997</v>
      </c>
      <c r="L661">
        <v>0</v>
      </c>
      <c r="M661">
        <v>-0.0407</v>
      </c>
      <c r="N661">
        <v>-0.0033</v>
      </c>
      <c r="O661">
        <v>-0.025</v>
      </c>
      <c r="P661">
        <v>-0.0172</v>
      </c>
      <c r="Q661">
        <v>0.0426</v>
      </c>
      <c r="R661">
        <v>0.0385</v>
      </c>
      <c r="S661">
        <v>-0.0041</v>
      </c>
      <c r="T661">
        <v>-0.2066</v>
      </c>
    </row>
    <row r="662" spans="1:20" ht="12.75">
      <c r="A662">
        <v>47226</v>
      </c>
      <c r="B662" t="s">
        <v>710</v>
      </c>
      <c r="C662">
        <v>-0.3521</v>
      </c>
      <c r="D662">
        <v>0.3138</v>
      </c>
      <c r="E662">
        <v>-0.1536</v>
      </c>
      <c r="F662">
        <v>-0.0615</v>
      </c>
      <c r="G662">
        <v>-0.0629</v>
      </c>
      <c r="H662">
        <v>-0.6505</v>
      </c>
      <c r="I662">
        <v>-0.2896</v>
      </c>
      <c r="J662">
        <v>0.1536</v>
      </c>
      <c r="K662">
        <v>-0.0957</v>
      </c>
      <c r="L662">
        <v>0</v>
      </c>
      <c r="M662">
        <v>-0.0399</v>
      </c>
      <c r="N662">
        <v>-0.0031</v>
      </c>
      <c r="O662">
        <v>-0.0244</v>
      </c>
      <c r="P662">
        <v>-0.0175</v>
      </c>
      <c r="Q662">
        <v>0.0386</v>
      </c>
      <c r="R662">
        <v>0.0382</v>
      </c>
      <c r="S662">
        <v>-0.0037</v>
      </c>
      <c r="T662">
        <v>-0.1986</v>
      </c>
    </row>
    <row r="663" spans="1:20" ht="12.75">
      <c r="A663">
        <v>47251</v>
      </c>
      <c r="B663" t="s">
        <v>711</v>
      </c>
      <c r="C663">
        <v>0.0003</v>
      </c>
      <c r="D663">
        <v>0.0078</v>
      </c>
      <c r="E663">
        <v>-0.0209</v>
      </c>
      <c r="F663">
        <v>0.0022</v>
      </c>
      <c r="G663">
        <v>-0.0029</v>
      </c>
      <c r="H663">
        <v>-0.0072</v>
      </c>
      <c r="I663">
        <v>-0.0071</v>
      </c>
      <c r="J663">
        <v>0.0209</v>
      </c>
      <c r="K663">
        <v>-0.0056</v>
      </c>
      <c r="L663">
        <v>0</v>
      </c>
      <c r="M663">
        <v>-0.003</v>
      </c>
      <c r="N663">
        <v>-0.0051</v>
      </c>
      <c r="O663">
        <v>0.0392</v>
      </c>
      <c r="P663">
        <v>-0.0031</v>
      </c>
      <c r="Q663">
        <v>-0.0489</v>
      </c>
      <c r="R663">
        <v>0.0055</v>
      </c>
      <c r="S663">
        <v>-0.0001</v>
      </c>
      <c r="T663">
        <v>-0.0064</v>
      </c>
    </row>
    <row r="664" spans="1:20" ht="12.75">
      <c r="A664">
        <v>47260</v>
      </c>
      <c r="B664" t="s">
        <v>712</v>
      </c>
      <c r="C664">
        <v>-0.3184</v>
      </c>
      <c r="D664">
        <v>0.4957</v>
      </c>
      <c r="E664">
        <v>-0.1985</v>
      </c>
      <c r="F664">
        <v>-0.0939</v>
      </c>
      <c r="G664">
        <v>-0.0953</v>
      </c>
      <c r="H664">
        <v>-0.4798</v>
      </c>
      <c r="I664">
        <v>-0.4572</v>
      </c>
      <c r="J664">
        <v>0.1985</v>
      </c>
      <c r="K664">
        <v>-0.1482</v>
      </c>
      <c r="L664">
        <v>0</v>
      </c>
      <c r="M664">
        <v>-0.0488</v>
      </c>
      <c r="N664">
        <v>-0.0073</v>
      </c>
      <c r="O664">
        <v>-0.0304</v>
      </c>
      <c r="P664">
        <v>-0.0126</v>
      </c>
      <c r="Q664">
        <v>0.0506</v>
      </c>
      <c r="R664">
        <v>0.0406</v>
      </c>
      <c r="S664">
        <v>-0.0084</v>
      </c>
      <c r="T664">
        <v>-0.2902</v>
      </c>
    </row>
    <row r="665" spans="1:20" ht="12.75">
      <c r="A665">
        <v>47270</v>
      </c>
      <c r="B665" t="s">
        <v>713</v>
      </c>
      <c r="C665">
        <v>-0.2827</v>
      </c>
      <c r="D665">
        <v>-0.4497</v>
      </c>
      <c r="E665">
        <v>-0.21</v>
      </c>
      <c r="F665">
        <v>-0.1055</v>
      </c>
      <c r="G665">
        <v>-0.1015</v>
      </c>
      <c r="H665">
        <v>-0.4281</v>
      </c>
      <c r="I665">
        <v>-0.506</v>
      </c>
      <c r="J665">
        <v>0.21</v>
      </c>
      <c r="K665">
        <v>-0.1634</v>
      </c>
      <c r="L665">
        <v>0</v>
      </c>
      <c r="M665">
        <v>-0.0511</v>
      </c>
      <c r="N665">
        <v>-0.0095</v>
      </c>
      <c r="O665">
        <v>-0.0323</v>
      </c>
      <c r="P665">
        <v>-0.011</v>
      </c>
      <c r="Q665">
        <v>0.0494</v>
      </c>
      <c r="R665">
        <v>0.041</v>
      </c>
      <c r="S665">
        <v>-0.0081</v>
      </c>
      <c r="T665">
        <v>-0.2705</v>
      </c>
    </row>
    <row r="666" spans="1:20" ht="12.75">
      <c r="A666">
        <v>47271</v>
      </c>
      <c r="B666" t="s">
        <v>714</v>
      </c>
      <c r="C666">
        <v>-0.0443</v>
      </c>
      <c r="D666">
        <v>-0.0688</v>
      </c>
      <c r="E666">
        <v>-0.0464</v>
      </c>
      <c r="F666">
        <v>0.1651</v>
      </c>
      <c r="G666">
        <v>0.0321</v>
      </c>
      <c r="H666">
        <v>-0.0734</v>
      </c>
      <c r="I666">
        <v>0.0656</v>
      </c>
      <c r="J666">
        <v>0.0464</v>
      </c>
      <c r="K666">
        <v>0.016</v>
      </c>
      <c r="L666">
        <v>0</v>
      </c>
      <c r="M666">
        <v>-0.0499</v>
      </c>
      <c r="N666">
        <v>-0.1472</v>
      </c>
      <c r="O666">
        <v>-0.0949</v>
      </c>
      <c r="P666">
        <v>-0.0017</v>
      </c>
      <c r="Q666">
        <v>0.03</v>
      </c>
      <c r="R666">
        <v>0.0213</v>
      </c>
      <c r="S666">
        <v>0.0068</v>
      </c>
      <c r="T666">
        <v>0.0282</v>
      </c>
    </row>
    <row r="667" spans="1:20" ht="12.75">
      <c r="A667">
        <v>47273</v>
      </c>
      <c r="B667" t="s">
        <v>715</v>
      </c>
      <c r="C667">
        <v>-0.1313</v>
      </c>
      <c r="D667">
        <v>-0.2031</v>
      </c>
      <c r="E667">
        <v>-0.284</v>
      </c>
      <c r="F667">
        <v>-0.1354</v>
      </c>
      <c r="G667">
        <v>-0.1891</v>
      </c>
      <c r="H667">
        <v>-0.1959</v>
      </c>
      <c r="I667">
        <v>-0.5688</v>
      </c>
      <c r="J667">
        <v>0.284</v>
      </c>
      <c r="K667">
        <v>-0.0843</v>
      </c>
      <c r="L667">
        <v>0</v>
      </c>
      <c r="M667">
        <v>-0.0594</v>
      </c>
      <c r="N667">
        <v>-0.0082</v>
      </c>
      <c r="O667">
        <v>-0.0366</v>
      </c>
      <c r="P667">
        <v>-0.0027</v>
      </c>
      <c r="Q667">
        <v>0.0453</v>
      </c>
      <c r="R667">
        <v>0.055</v>
      </c>
      <c r="S667">
        <v>-0.1812</v>
      </c>
      <c r="T667">
        <v>0.1645</v>
      </c>
    </row>
    <row r="668" spans="1:20" ht="12.75">
      <c r="A668">
        <v>47276</v>
      </c>
      <c r="B668" t="s">
        <v>716</v>
      </c>
      <c r="C668">
        <v>-0.2025</v>
      </c>
      <c r="D668">
        <v>-0.3166</v>
      </c>
      <c r="E668">
        <v>-0.2353</v>
      </c>
      <c r="F668">
        <v>-0.1317</v>
      </c>
      <c r="G668">
        <v>-0.1168</v>
      </c>
      <c r="H668">
        <v>-0.3024</v>
      </c>
      <c r="I668">
        <v>-0.5421</v>
      </c>
      <c r="J668">
        <v>0.2353</v>
      </c>
      <c r="K668">
        <v>-0.2209</v>
      </c>
      <c r="L668">
        <v>0</v>
      </c>
      <c r="M668">
        <v>-0.0566</v>
      </c>
      <c r="N668">
        <v>-0.0161</v>
      </c>
      <c r="O668">
        <v>-0.0372</v>
      </c>
      <c r="P668">
        <v>-0.0072</v>
      </c>
      <c r="Q668">
        <v>0.0475</v>
      </c>
      <c r="R668">
        <v>0.0416</v>
      </c>
      <c r="S668">
        <v>0.0003</v>
      </c>
      <c r="T668">
        <v>-0.144</v>
      </c>
    </row>
    <row r="669" spans="1:20" ht="12.75">
      <c r="A669">
        <v>47281</v>
      </c>
      <c r="B669" t="s">
        <v>717</v>
      </c>
      <c r="C669">
        <v>-0.2377</v>
      </c>
      <c r="D669">
        <v>-0.373</v>
      </c>
      <c r="E669">
        <v>-0.2263</v>
      </c>
      <c r="F669">
        <v>-0.1214</v>
      </c>
      <c r="G669">
        <v>-0.1108</v>
      </c>
      <c r="H669">
        <v>-0.3557</v>
      </c>
      <c r="I669">
        <v>-0.5741</v>
      </c>
      <c r="J669">
        <v>0.2263</v>
      </c>
      <c r="K669">
        <v>-0.1849</v>
      </c>
      <c r="L669">
        <v>0</v>
      </c>
      <c r="M669">
        <v>-0.0544</v>
      </c>
      <c r="N669">
        <v>-0.0124</v>
      </c>
      <c r="O669">
        <v>-0.0348</v>
      </c>
      <c r="P669">
        <v>-0.0088</v>
      </c>
      <c r="Q669">
        <v>0.0485</v>
      </c>
      <c r="R669">
        <v>0.0415</v>
      </c>
      <c r="S669">
        <v>-0.008</v>
      </c>
      <c r="T669">
        <v>-0.2435</v>
      </c>
    </row>
    <row r="670" spans="1:20" ht="12.75">
      <c r="A670">
        <v>47283</v>
      </c>
      <c r="B670" t="s">
        <v>718</v>
      </c>
      <c r="C670">
        <v>-0.2032</v>
      </c>
      <c r="D670">
        <v>-0.3133</v>
      </c>
      <c r="E670">
        <v>-0.2472</v>
      </c>
      <c r="F670">
        <v>-0.1233</v>
      </c>
      <c r="G670">
        <v>-0.1372</v>
      </c>
      <c r="H670">
        <v>-0.2991</v>
      </c>
      <c r="I670">
        <v>-0.6366</v>
      </c>
      <c r="J670">
        <v>0.2472</v>
      </c>
      <c r="K670">
        <v>-0.2056</v>
      </c>
      <c r="L670">
        <v>0</v>
      </c>
      <c r="M670">
        <v>-0.0573</v>
      </c>
      <c r="N670">
        <v>-0.0104</v>
      </c>
      <c r="O670">
        <v>-0.0353</v>
      </c>
      <c r="P670">
        <v>-0.007</v>
      </c>
      <c r="Q670">
        <v>0.0483</v>
      </c>
      <c r="R670">
        <v>0.0433</v>
      </c>
      <c r="S670">
        <v>-0.0206</v>
      </c>
      <c r="T670">
        <v>-0.3714</v>
      </c>
    </row>
    <row r="671" spans="1:20" ht="12.75">
      <c r="A671">
        <v>47284</v>
      </c>
      <c r="B671" t="s">
        <v>719</v>
      </c>
      <c r="C671">
        <v>-0.1362</v>
      </c>
      <c r="D671">
        <v>-0.2105</v>
      </c>
      <c r="E671">
        <v>-0.2827</v>
      </c>
      <c r="F671">
        <v>-0.1372</v>
      </c>
      <c r="G671">
        <v>-0.1816</v>
      </c>
      <c r="H671">
        <v>-0.2026</v>
      </c>
      <c r="I671">
        <v>-0.6448</v>
      </c>
      <c r="J671">
        <v>0.2827</v>
      </c>
      <c r="K671">
        <v>-0.1179</v>
      </c>
      <c r="L671">
        <v>0</v>
      </c>
      <c r="M671">
        <v>-0.0613</v>
      </c>
      <c r="N671">
        <v>-0.0083</v>
      </c>
      <c r="O671">
        <v>-0.0366</v>
      </c>
      <c r="P671">
        <v>-0.0032</v>
      </c>
      <c r="Q671">
        <v>0.0458</v>
      </c>
      <c r="R671">
        <v>0.0505</v>
      </c>
      <c r="S671">
        <v>-0.1149</v>
      </c>
      <c r="T671">
        <v>0.1577</v>
      </c>
    </row>
    <row r="672" spans="1:20" ht="12.75">
      <c r="A672">
        <v>47286</v>
      </c>
      <c r="B672" t="s">
        <v>720</v>
      </c>
      <c r="C672">
        <v>-0.1509</v>
      </c>
      <c r="D672">
        <v>-0.2332</v>
      </c>
      <c r="E672">
        <v>-0.2728</v>
      </c>
      <c r="F672">
        <v>-0.1372</v>
      </c>
      <c r="G672">
        <v>-0.1672</v>
      </c>
      <c r="H672">
        <v>-0.2238</v>
      </c>
      <c r="I672">
        <v>-0.6925</v>
      </c>
      <c r="J672">
        <v>0.2728</v>
      </c>
      <c r="K672">
        <v>-0.1664</v>
      </c>
      <c r="L672">
        <v>0</v>
      </c>
      <c r="M672">
        <v>-0.0608</v>
      </c>
      <c r="N672">
        <v>-0.0097</v>
      </c>
      <c r="O672">
        <v>-0.0366</v>
      </c>
      <c r="P672">
        <v>-0.0042</v>
      </c>
      <c r="Q672">
        <v>0.0464</v>
      </c>
      <c r="R672">
        <v>0.0473</v>
      </c>
      <c r="S672">
        <v>-0.0788</v>
      </c>
      <c r="T672">
        <v>0.0226</v>
      </c>
    </row>
    <row r="673" spans="1:20" ht="12.75">
      <c r="A673">
        <v>47287</v>
      </c>
      <c r="B673" t="s">
        <v>721</v>
      </c>
      <c r="C673">
        <v>-0.3081</v>
      </c>
      <c r="D673">
        <v>0.5056</v>
      </c>
      <c r="E673">
        <v>-0.2002</v>
      </c>
      <c r="F673">
        <v>-0.0964</v>
      </c>
      <c r="G673">
        <v>-0.0957</v>
      </c>
      <c r="H673">
        <v>-0.4704</v>
      </c>
      <c r="I673">
        <v>-0.4655</v>
      </c>
      <c r="J673">
        <v>0.2002</v>
      </c>
      <c r="K673">
        <v>-0.1508</v>
      </c>
      <c r="L673">
        <v>0</v>
      </c>
      <c r="M673">
        <v>-0.0492</v>
      </c>
      <c r="N673">
        <v>-0.0079</v>
      </c>
      <c r="O673">
        <v>-0.0308</v>
      </c>
      <c r="P673">
        <v>-0.0123</v>
      </c>
      <c r="Q673">
        <v>0.0497</v>
      </c>
      <c r="R673">
        <v>0.0406</v>
      </c>
      <c r="S673">
        <v>-0.008</v>
      </c>
      <c r="T673">
        <v>-0.28</v>
      </c>
    </row>
    <row r="674" spans="1:20" ht="12.75">
      <c r="A674">
        <v>47288</v>
      </c>
      <c r="B674" t="s">
        <v>722</v>
      </c>
      <c r="C674">
        <v>-0.1527</v>
      </c>
      <c r="D674">
        <v>-0.2359</v>
      </c>
      <c r="E674">
        <v>-0.2716</v>
      </c>
      <c r="F674">
        <v>-0.1369</v>
      </c>
      <c r="G674">
        <v>-0.1658</v>
      </c>
      <c r="H674">
        <v>-0.2263</v>
      </c>
      <c r="I674">
        <v>-0.6928</v>
      </c>
      <c r="J674">
        <v>0.2716</v>
      </c>
      <c r="K674">
        <v>-0.1705</v>
      </c>
      <c r="L674">
        <v>0</v>
      </c>
      <c r="M674">
        <v>-0.0607</v>
      </c>
      <c r="N674">
        <v>-0.0098</v>
      </c>
      <c r="O674">
        <v>-0.0366</v>
      </c>
      <c r="P674">
        <v>-0.0043</v>
      </c>
      <c r="Q674">
        <v>0.0465</v>
      </c>
      <c r="R674">
        <v>0.0471</v>
      </c>
      <c r="S674">
        <v>-0.0757</v>
      </c>
      <c r="T674">
        <v>0.0094</v>
      </c>
    </row>
    <row r="675" spans="1:20" ht="12.75">
      <c r="A675">
        <v>47289</v>
      </c>
      <c r="B675" t="s">
        <v>723</v>
      </c>
      <c r="C675">
        <v>-0.0595</v>
      </c>
      <c r="D675">
        <v>-0.0932</v>
      </c>
      <c r="E675">
        <v>-0.2033</v>
      </c>
      <c r="F675">
        <v>0.2781</v>
      </c>
      <c r="G675">
        <v>0.0469</v>
      </c>
      <c r="H675">
        <v>-0.103</v>
      </c>
      <c r="I675">
        <v>0.0755</v>
      </c>
      <c r="J675">
        <v>0.2033</v>
      </c>
      <c r="K675">
        <v>0.0801</v>
      </c>
      <c r="L675">
        <v>0</v>
      </c>
      <c r="M675">
        <v>0.0687</v>
      </c>
      <c r="N675">
        <v>-0.0174</v>
      </c>
      <c r="O675">
        <v>-0.0517</v>
      </c>
      <c r="P675">
        <v>0.0091</v>
      </c>
      <c r="Q675">
        <v>0.0297</v>
      </c>
      <c r="R675">
        <v>0.0241</v>
      </c>
      <c r="S675">
        <v>-0.0571</v>
      </c>
      <c r="T675">
        <v>0.0491</v>
      </c>
    </row>
    <row r="676" spans="1:20" ht="12.75">
      <c r="A676">
        <v>47292</v>
      </c>
      <c r="B676" t="s">
        <v>724</v>
      </c>
      <c r="C676">
        <v>-0.2157</v>
      </c>
      <c r="D676">
        <v>-0.3342</v>
      </c>
      <c r="E676">
        <v>-0.2414</v>
      </c>
      <c r="F676">
        <v>-0.1213</v>
      </c>
      <c r="G676">
        <v>-0.1313</v>
      </c>
      <c r="H676">
        <v>-0.319</v>
      </c>
      <c r="I676">
        <v>-0.6148</v>
      </c>
      <c r="J676">
        <v>0.2414</v>
      </c>
      <c r="K676">
        <v>-0.195</v>
      </c>
      <c r="L676">
        <v>0</v>
      </c>
      <c r="M676">
        <v>-0.0564</v>
      </c>
      <c r="N676">
        <v>-0.0104</v>
      </c>
      <c r="O676">
        <v>-0.0348</v>
      </c>
      <c r="P676">
        <v>-0.0076</v>
      </c>
      <c r="Q676">
        <v>0.0485</v>
      </c>
      <c r="R676">
        <v>0.043</v>
      </c>
      <c r="S676">
        <v>-0.0207</v>
      </c>
      <c r="T676">
        <v>-0.3365</v>
      </c>
    </row>
    <row r="677" spans="1:20" ht="12.75">
      <c r="A677">
        <v>47314</v>
      </c>
      <c r="B677" t="s">
        <v>725</v>
      </c>
      <c r="C677">
        <v>-0.0646</v>
      </c>
      <c r="D677">
        <v>-0.1012</v>
      </c>
      <c r="E677">
        <v>-0.1886</v>
      </c>
      <c r="F677">
        <v>0.3802</v>
      </c>
      <c r="G677">
        <v>0.0783</v>
      </c>
      <c r="H677">
        <v>-0.103</v>
      </c>
      <c r="I677">
        <v>0.0941</v>
      </c>
      <c r="J677">
        <v>0.1886</v>
      </c>
      <c r="K677">
        <v>0.0741</v>
      </c>
      <c r="L677">
        <v>0</v>
      </c>
      <c r="M677">
        <v>-0.0631</v>
      </c>
      <c r="N677">
        <v>-0.0675</v>
      </c>
      <c r="O677">
        <v>-0.0637</v>
      </c>
      <c r="P677">
        <v>0.0003</v>
      </c>
      <c r="Q677">
        <v>0.0359</v>
      </c>
      <c r="R677">
        <v>0.0288</v>
      </c>
      <c r="S677">
        <v>0.01</v>
      </c>
      <c r="T677">
        <v>0.0472</v>
      </c>
    </row>
    <row r="678" spans="1:20" ht="12.75">
      <c r="A678">
        <v>47327</v>
      </c>
      <c r="B678" t="s">
        <v>726</v>
      </c>
      <c r="C678">
        <v>-0.0927</v>
      </c>
      <c r="D678">
        <v>-0.1452</v>
      </c>
      <c r="E678">
        <v>-0.2958</v>
      </c>
      <c r="F678">
        <v>-0.1691</v>
      </c>
      <c r="G678">
        <v>-0.211</v>
      </c>
      <c r="H678">
        <v>-0.1398</v>
      </c>
      <c r="I678">
        <v>0.124</v>
      </c>
      <c r="J678">
        <v>0.2958</v>
      </c>
      <c r="K678">
        <v>0.3463</v>
      </c>
      <c r="L678">
        <v>0</v>
      </c>
      <c r="M678">
        <v>-0.0656</v>
      </c>
      <c r="N678">
        <v>-0.0081</v>
      </c>
      <c r="O678">
        <v>-0.0376</v>
      </c>
      <c r="P678">
        <v>-0.0021</v>
      </c>
      <c r="Q678">
        <v>0.0456</v>
      </c>
      <c r="R678">
        <v>0.0462</v>
      </c>
      <c r="S678">
        <v>0.0705</v>
      </c>
      <c r="T678">
        <v>0.0961</v>
      </c>
    </row>
    <row r="679" spans="1:20" ht="12.75">
      <c r="A679">
        <v>47329</v>
      </c>
      <c r="B679" t="s">
        <v>727</v>
      </c>
      <c r="C679">
        <v>-0.1006</v>
      </c>
      <c r="D679">
        <v>-0.1571</v>
      </c>
      <c r="E679">
        <v>-0.28</v>
      </c>
      <c r="F679">
        <v>0.7775</v>
      </c>
      <c r="G679">
        <v>-0.1048</v>
      </c>
      <c r="H679">
        <v>-0.1519</v>
      </c>
      <c r="I679">
        <v>0.14</v>
      </c>
      <c r="J679">
        <v>0.28</v>
      </c>
      <c r="K679">
        <v>-0.3286</v>
      </c>
      <c r="L679">
        <v>0</v>
      </c>
      <c r="M679">
        <v>-0.0649</v>
      </c>
      <c r="N679">
        <v>-0.0142</v>
      </c>
      <c r="O679">
        <v>-0.0399</v>
      </c>
      <c r="P679">
        <v>-0.0021</v>
      </c>
      <c r="Q679">
        <v>0.0446</v>
      </c>
      <c r="R679">
        <v>0.0426</v>
      </c>
      <c r="S679">
        <v>0.0401</v>
      </c>
      <c r="T679">
        <v>0.0691</v>
      </c>
    </row>
    <row r="680" spans="1:20" ht="12.75">
      <c r="A680">
        <v>47339</v>
      </c>
      <c r="B680" t="s">
        <v>728</v>
      </c>
      <c r="C680">
        <v>-0.0596</v>
      </c>
      <c r="D680">
        <v>-0.0935</v>
      </c>
      <c r="E680">
        <v>-0.1951</v>
      </c>
      <c r="F680">
        <v>0.3209</v>
      </c>
      <c r="G680">
        <v>0.0743</v>
      </c>
      <c r="H680">
        <v>-0.0964</v>
      </c>
      <c r="I680">
        <v>0.0867</v>
      </c>
      <c r="J680">
        <v>0.1951</v>
      </c>
      <c r="K680">
        <v>0.0699</v>
      </c>
      <c r="L680">
        <v>0</v>
      </c>
      <c r="M680">
        <v>-0.0659</v>
      </c>
      <c r="N680">
        <v>-0.0631</v>
      </c>
      <c r="O680">
        <v>-0.0629</v>
      </c>
      <c r="P680">
        <v>0.0013</v>
      </c>
      <c r="Q680">
        <v>0.035</v>
      </c>
      <c r="R680">
        <v>0.0218</v>
      </c>
      <c r="S680">
        <v>0.0075</v>
      </c>
      <c r="T680">
        <v>0.0453</v>
      </c>
    </row>
    <row r="681" spans="1:20" ht="12.75">
      <c r="A681">
        <v>47340</v>
      </c>
      <c r="B681" t="s">
        <v>729</v>
      </c>
      <c r="C681">
        <v>-0.0596</v>
      </c>
      <c r="D681">
        <v>-0.0935</v>
      </c>
      <c r="E681">
        <v>-0.1951</v>
      </c>
      <c r="F681">
        <v>0.3209</v>
      </c>
      <c r="G681">
        <v>0.0743</v>
      </c>
      <c r="H681">
        <v>-0.0964</v>
      </c>
      <c r="I681">
        <v>0.0867</v>
      </c>
      <c r="J681">
        <v>0.1951</v>
      </c>
      <c r="K681">
        <v>0.0699</v>
      </c>
      <c r="L681">
        <v>0</v>
      </c>
      <c r="M681">
        <v>-0.0659</v>
      </c>
      <c r="N681">
        <v>-0.0631</v>
      </c>
      <c r="O681">
        <v>-0.0629</v>
      </c>
      <c r="P681">
        <v>0.0013</v>
      </c>
      <c r="Q681">
        <v>0.035</v>
      </c>
      <c r="R681">
        <v>0.0218</v>
      </c>
      <c r="S681">
        <v>0.0075</v>
      </c>
      <c r="T681">
        <v>0.0453</v>
      </c>
    </row>
    <row r="682" spans="1:20" ht="12.75">
      <c r="A682">
        <v>47341</v>
      </c>
      <c r="B682" t="s">
        <v>730</v>
      </c>
      <c r="C682">
        <v>-0.3742</v>
      </c>
      <c r="D682">
        <v>0.3327</v>
      </c>
      <c r="E682">
        <v>-0.1587</v>
      </c>
      <c r="F682">
        <v>-0.0648</v>
      </c>
      <c r="G682">
        <v>-0.0664</v>
      </c>
      <c r="H682">
        <v>-0.6331</v>
      </c>
      <c r="I682">
        <v>-0.307</v>
      </c>
      <c r="J682">
        <v>0.1587</v>
      </c>
      <c r="K682">
        <v>-0.1012</v>
      </c>
      <c r="L682">
        <v>0</v>
      </c>
      <c r="M682">
        <v>-0.041</v>
      </c>
      <c r="N682">
        <v>-0.0034</v>
      </c>
      <c r="O682">
        <v>-0.0252</v>
      </c>
      <c r="P682">
        <v>-0.0171</v>
      </c>
      <c r="Q682">
        <v>0.0443</v>
      </c>
      <c r="R682">
        <v>0.0386</v>
      </c>
      <c r="S682">
        <v>-0.0042</v>
      </c>
      <c r="T682">
        <v>-0.2095</v>
      </c>
    </row>
    <row r="683" spans="1:20" ht="12.75">
      <c r="A683">
        <v>47359</v>
      </c>
      <c r="B683" t="s">
        <v>731</v>
      </c>
      <c r="C683">
        <v>-0.0243</v>
      </c>
      <c r="D683">
        <v>-0.0362</v>
      </c>
      <c r="E683">
        <v>-0.1526</v>
      </c>
      <c r="F683">
        <v>0.0491</v>
      </c>
      <c r="G683">
        <v>0.0079</v>
      </c>
      <c r="H683">
        <v>-0.1061</v>
      </c>
      <c r="I683">
        <v>0.0231</v>
      </c>
      <c r="J683">
        <v>0.1526</v>
      </c>
      <c r="K683">
        <v>0.0358</v>
      </c>
      <c r="L683">
        <v>0</v>
      </c>
      <c r="M683">
        <v>0.2541</v>
      </c>
      <c r="N683">
        <v>-0.0035</v>
      </c>
      <c r="O683">
        <v>-0.0107</v>
      </c>
      <c r="P683">
        <v>0.0691</v>
      </c>
      <c r="Q683">
        <v>-0.022</v>
      </c>
      <c r="R683">
        <v>0.8464</v>
      </c>
      <c r="S683">
        <v>-0.057</v>
      </c>
      <c r="T683">
        <v>0.0231</v>
      </c>
    </row>
    <row r="684" spans="1:20" ht="12.75">
      <c r="A684">
        <v>47360</v>
      </c>
      <c r="B684" t="s">
        <v>732</v>
      </c>
      <c r="C684">
        <v>-0.0237</v>
      </c>
      <c r="D684">
        <v>-0.0351</v>
      </c>
      <c r="E684">
        <v>-0.1495</v>
      </c>
      <c r="F684">
        <v>0.0482</v>
      </c>
      <c r="G684">
        <v>0.0076</v>
      </c>
      <c r="H684">
        <v>-0.108</v>
      </c>
      <c r="I684">
        <v>0.0223</v>
      </c>
      <c r="J684">
        <v>0.1495</v>
      </c>
      <c r="K684">
        <v>0.0349</v>
      </c>
      <c r="L684">
        <v>0</v>
      </c>
      <c r="M684">
        <v>0.2473</v>
      </c>
      <c r="N684">
        <v>-0.0036</v>
      </c>
      <c r="O684">
        <v>-0.01</v>
      </c>
      <c r="P684">
        <v>0.072</v>
      </c>
      <c r="Q684">
        <v>-0.0241</v>
      </c>
      <c r="R684">
        <v>0.8451</v>
      </c>
      <c r="S684">
        <v>-0.0559</v>
      </c>
      <c r="T684">
        <v>0.0223</v>
      </c>
    </row>
    <row r="685" spans="1:20" ht="12.75">
      <c r="A685">
        <v>47361</v>
      </c>
      <c r="B685" t="s">
        <v>733</v>
      </c>
      <c r="C685">
        <v>-0.0529</v>
      </c>
      <c r="D685">
        <v>-0.0827</v>
      </c>
      <c r="E685">
        <v>-0.1324</v>
      </c>
      <c r="F685">
        <v>0.2539</v>
      </c>
      <c r="G685">
        <v>0.0566</v>
      </c>
      <c r="H685">
        <v>-0.0864</v>
      </c>
      <c r="I685">
        <v>0.0773</v>
      </c>
      <c r="J685">
        <v>0.1324</v>
      </c>
      <c r="K685">
        <v>0.0477</v>
      </c>
      <c r="L685">
        <v>0</v>
      </c>
      <c r="M685">
        <v>-0.0588</v>
      </c>
      <c r="N685">
        <v>-0.0942</v>
      </c>
      <c r="O685">
        <v>-0.0764</v>
      </c>
      <c r="P685">
        <v>0.0001</v>
      </c>
      <c r="Q685">
        <v>0.0329</v>
      </c>
      <c r="R685">
        <v>0.0214</v>
      </c>
      <c r="S685">
        <v>0.0068</v>
      </c>
      <c r="T685">
        <v>0.0381</v>
      </c>
    </row>
    <row r="686" spans="1:20" ht="12.75">
      <c r="A686">
        <v>47362</v>
      </c>
      <c r="B686" t="s">
        <v>734</v>
      </c>
      <c r="C686">
        <v>-0.0049</v>
      </c>
      <c r="D686">
        <v>0.1191</v>
      </c>
      <c r="E686">
        <v>-0.1065</v>
      </c>
      <c r="F686">
        <v>-0.0281</v>
      </c>
      <c r="G686">
        <v>-0.0268</v>
      </c>
      <c r="H686">
        <v>-0.8255</v>
      </c>
      <c r="I686">
        <v>-0.1094</v>
      </c>
      <c r="J686">
        <v>0.1065</v>
      </c>
      <c r="K686">
        <v>-0.0386</v>
      </c>
      <c r="L686">
        <v>0</v>
      </c>
      <c r="M686">
        <v>-0.0318</v>
      </c>
      <c r="N686">
        <v>0.0017</v>
      </c>
      <c r="O686">
        <v>-0.0214</v>
      </c>
      <c r="P686">
        <v>-0.0256</v>
      </c>
      <c r="Q686">
        <v>-0.0287</v>
      </c>
      <c r="R686">
        <v>0.0391</v>
      </c>
      <c r="S686">
        <v>0.0019</v>
      </c>
      <c r="T686">
        <v>-0.0746</v>
      </c>
    </row>
    <row r="687" spans="1:20" ht="12.75">
      <c r="A687">
        <v>47381</v>
      </c>
      <c r="B687" t="s">
        <v>735</v>
      </c>
      <c r="C687">
        <v>-0.1006</v>
      </c>
      <c r="D687">
        <v>-0.1571</v>
      </c>
      <c r="E687">
        <v>-0.28</v>
      </c>
      <c r="F687">
        <v>0.7775</v>
      </c>
      <c r="G687">
        <v>-0.1048</v>
      </c>
      <c r="H687">
        <v>-0.1519</v>
      </c>
      <c r="I687">
        <v>0.14</v>
      </c>
      <c r="J687">
        <v>0.28</v>
      </c>
      <c r="K687">
        <v>-0.3286</v>
      </c>
      <c r="L687">
        <v>0</v>
      </c>
      <c r="M687">
        <v>-0.0649</v>
      </c>
      <c r="N687">
        <v>-0.0142</v>
      </c>
      <c r="O687">
        <v>-0.0399</v>
      </c>
      <c r="P687">
        <v>-0.0021</v>
      </c>
      <c r="Q687">
        <v>0.0446</v>
      </c>
      <c r="R687">
        <v>0.0426</v>
      </c>
      <c r="S687">
        <v>0.0401</v>
      </c>
      <c r="T687">
        <v>0.0691</v>
      </c>
    </row>
    <row r="688" spans="1:20" ht="12.75">
      <c r="A688">
        <v>47394</v>
      </c>
      <c r="B688" t="s">
        <v>736</v>
      </c>
      <c r="C688">
        <v>-0.0848</v>
      </c>
      <c r="D688">
        <v>-0.133</v>
      </c>
      <c r="E688">
        <v>-0.314</v>
      </c>
      <c r="F688">
        <v>-0.1947</v>
      </c>
      <c r="G688">
        <v>0.507</v>
      </c>
      <c r="H688">
        <v>-0.1291</v>
      </c>
      <c r="I688">
        <v>0.1182</v>
      </c>
      <c r="J688">
        <v>0.314</v>
      </c>
      <c r="K688">
        <v>0.1925</v>
      </c>
      <c r="L688">
        <v>0</v>
      </c>
      <c r="M688">
        <v>-0.075</v>
      </c>
      <c r="N688">
        <v>-0.0068</v>
      </c>
      <c r="O688">
        <v>-0.0381</v>
      </c>
      <c r="P688">
        <v>-0.001</v>
      </c>
      <c r="Q688">
        <v>0.044</v>
      </c>
      <c r="R688">
        <v>0.0413</v>
      </c>
      <c r="S688">
        <v>0.057</v>
      </c>
      <c r="T688">
        <v>0.0908</v>
      </c>
    </row>
    <row r="689" spans="1:20" ht="12.75">
      <c r="A689">
        <v>47475</v>
      </c>
      <c r="B689" t="s">
        <v>737</v>
      </c>
      <c r="C689">
        <v>-0.1085</v>
      </c>
      <c r="D689">
        <v>-0.1692</v>
      </c>
      <c r="E689">
        <v>-0.2738</v>
      </c>
      <c r="F689">
        <v>-0.1509</v>
      </c>
      <c r="G689">
        <v>-0.1683</v>
      </c>
      <c r="H689">
        <v>-0.1626</v>
      </c>
      <c r="I689">
        <v>0.1269</v>
      </c>
      <c r="J689">
        <v>0.2738</v>
      </c>
      <c r="K689">
        <v>-0.431</v>
      </c>
      <c r="L689">
        <v>0</v>
      </c>
      <c r="M689">
        <v>-0.0624</v>
      </c>
      <c r="N689">
        <v>-0.0165</v>
      </c>
      <c r="O689">
        <v>-0.04</v>
      </c>
      <c r="P689">
        <v>-0.0031</v>
      </c>
      <c r="Q689">
        <v>0.0456</v>
      </c>
      <c r="R689">
        <v>0.0446</v>
      </c>
      <c r="S689">
        <v>0.0529</v>
      </c>
      <c r="T689">
        <v>0.0713</v>
      </c>
    </row>
    <row r="690" spans="1:20" ht="12.75">
      <c r="A690">
        <v>47501</v>
      </c>
      <c r="B690" t="s">
        <v>738</v>
      </c>
      <c r="C690">
        <v>-0.036</v>
      </c>
      <c r="D690">
        <v>-0.0556</v>
      </c>
      <c r="E690">
        <v>-0.2152</v>
      </c>
      <c r="F690">
        <v>0.0993</v>
      </c>
      <c r="G690">
        <v>0.0284</v>
      </c>
      <c r="H690">
        <v>-0.0967</v>
      </c>
      <c r="I690">
        <v>0.0427</v>
      </c>
      <c r="J690">
        <v>0.2152</v>
      </c>
      <c r="K690">
        <v>0.0503</v>
      </c>
      <c r="L690">
        <v>0</v>
      </c>
      <c r="M690">
        <v>0.3795</v>
      </c>
      <c r="N690">
        <v>-0.0044</v>
      </c>
      <c r="O690">
        <v>-0.0221</v>
      </c>
      <c r="P690">
        <v>0.041</v>
      </c>
      <c r="Q690">
        <v>0.0023</v>
      </c>
      <c r="R690">
        <v>0.8889</v>
      </c>
      <c r="S690">
        <v>-0.049</v>
      </c>
      <c r="T690">
        <v>0.0343</v>
      </c>
    </row>
    <row r="691" spans="1:20" ht="12.75">
      <c r="A691">
        <v>47503</v>
      </c>
      <c r="B691" t="s">
        <v>739</v>
      </c>
      <c r="C691">
        <v>-0.036</v>
      </c>
      <c r="D691">
        <v>-0.0555</v>
      </c>
      <c r="E691">
        <v>-0.2142</v>
      </c>
      <c r="F691">
        <v>0.0993</v>
      </c>
      <c r="G691">
        <v>0.0281</v>
      </c>
      <c r="H691">
        <v>-0.0969</v>
      </c>
      <c r="I691">
        <v>0.0425</v>
      </c>
      <c r="J691">
        <v>0.2142</v>
      </c>
      <c r="K691">
        <v>0.0503</v>
      </c>
      <c r="L691">
        <v>0</v>
      </c>
      <c r="M691">
        <v>0.3762</v>
      </c>
      <c r="N691">
        <v>-0.0044</v>
      </c>
      <c r="O691">
        <v>-0.0221</v>
      </c>
      <c r="P691">
        <v>0.0413</v>
      </c>
      <c r="Q691">
        <v>0.002</v>
      </c>
      <c r="R691">
        <v>0.8886</v>
      </c>
      <c r="S691">
        <v>-0.0492</v>
      </c>
      <c r="T691">
        <v>0.0342</v>
      </c>
    </row>
    <row r="692" spans="1:20" ht="12.75">
      <c r="A692">
        <v>47505</v>
      </c>
      <c r="B692" t="s">
        <v>740</v>
      </c>
      <c r="C692">
        <v>-0.0136</v>
      </c>
      <c r="D692">
        <v>-0.0181</v>
      </c>
      <c r="E692">
        <v>-0.1103</v>
      </c>
      <c r="F692">
        <v>0.0354</v>
      </c>
      <c r="G692">
        <v>0.0064</v>
      </c>
      <c r="H692">
        <v>-0.1467</v>
      </c>
      <c r="I692">
        <v>0.011</v>
      </c>
      <c r="J692">
        <v>0.1103</v>
      </c>
      <c r="K692">
        <v>0.0207</v>
      </c>
      <c r="L692">
        <v>0</v>
      </c>
      <c r="M692">
        <v>0.1721</v>
      </c>
      <c r="N692">
        <v>-0.0039</v>
      </c>
      <c r="O692">
        <v>-0.002</v>
      </c>
      <c r="P692">
        <v>0.1265</v>
      </c>
      <c r="Q692">
        <v>-0.0601</v>
      </c>
      <c r="R692">
        <v>0.8242</v>
      </c>
      <c r="S692">
        <v>-0.032</v>
      </c>
      <c r="T692">
        <v>0.0112</v>
      </c>
    </row>
    <row r="693" spans="1:20" ht="12.75">
      <c r="A693">
        <v>47507</v>
      </c>
      <c r="B693" t="s">
        <v>741</v>
      </c>
      <c r="C693">
        <v>-0.026</v>
      </c>
      <c r="D693">
        <v>-0.0386</v>
      </c>
      <c r="E693">
        <v>-0.1627</v>
      </c>
      <c r="F693">
        <v>0.0672</v>
      </c>
      <c r="G693">
        <v>0.0174</v>
      </c>
      <c r="H693">
        <v>-0.1023</v>
      </c>
      <c r="I693">
        <v>0.0281</v>
      </c>
      <c r="J693">
        <v>0.1627</v>
      </c>
      <c r="K693">
        <v>0.0364</v>
      </c>
      <c r="L693">
        <v>0</v>
      </c>
      <c r="M693">
        <v>0.2799</v>
      </c>
      <c r="N693">
        <v>-0.0042</v>
      </c>
      <c r="O693">
        <v>-0.0116</v>
      </c>
      <c r="P693">
        <v>0.0628</v>
      </c>
      <c r="Q693">
        <v>-0.0178</v>
      </c>
      <c r="R693">
        <v>0.8756</v>
      </c>
      <c r="S693">
        <v>-0.042</v>
      </c>
      <c r="T693">
        <v>0.0239</v>
      </c>
    </row>
    <row r="694" spans="1:20" ht="12.75">
      <c r="A694">
        <v>47509</v>
      </c>
      <c r="B694" t="s">
        <v>742</v>
      </c>
      <c r="C694">
        <v>-0.026</v>
      </c>
      <c r="D694">
        <v>-0.0386</v>
      </c>
      <c r="E694">
        <v>-0.1627</v>
      </c>
      <c r="F694">
        <v>0.0672</v>
      </c>
      <c r="G694">
        <v>0.0174</v>
      </c>
      <c r="H694">
        <v>-0.1023</v>
      </c>
      <c r="I694">
        <v>0.0281</v>
      </c>
      <c r="J694">
        <v>0.1627</v>
      </c>
      <c r="K694">
        <v>0.0364</v>
      </c>
      <c r="L694">
        <v>0</v>
      </c>
      <c r="M694">
        <v>0.2799</v>
      </c>
      <c r="N694">
        <v>-0.0042</v>
      </c>
      <c r="O694">
        <v>-0.0116</v>
      </c>
      <c r="P694">
        <v>0.0628</v>
      </c>
      <c r="Q694">
        <v>-0.0178</v>
      </c>
      <c r="R694">
        <v>0.8756</v>
      </c>
      <c r="S694">
        <v>-0.042</v>
      </c>
      <c r="T694">
        <v>0.0239</v>
      </c>
    </row>
    <row r="695" spans="1:20" ht="12.75">
      <c r="A695">
        <v>47511</v>
      </c>
      <c r="B695" t="s">
        <v>743</v>
      </c>
      <c r="C695">
        <v>-0.0165</v>
      </c>
      <c r="D695">
        <v>-0.0223</v>
      </c>
      <c r="E695">
        <v>-0.1126</v>
      </c>
      <c r="F695">
        <v>0.0394</v>
      </c>
      <c r="G695">
        <v>0.0083</v>
      </c>
      <c r="H695">
        <v>-0.1079</v>
      </c>
      <c r="I695">
        <v>0.0148</v>
      </c>
      <c r="J695">
        <v>0.1126</v>
      </c>
      <c r="K695">
        <v>0.023</v>
      </c>
      <c r="L695">
        <v>0</v>
      </c>
      <c r="M695">
        <v>0.1845</v>
      </c>
      <c r="N695">
        <v>-0.0042</v>
      </c>
      <c r="O695">
        <v>-0.0014</v>
      </c>
      <c r="P695">
        <v>0.0838</v>
      </c>
      <c r="Q695">
        <v>-0.0372</v>
      </c>
      <c r="R695">
        <v>0.8671</v>
      </c>
      <c r="S695">
        <v>-0.0326</v>
      </c>
      <c r="T695">
        <v>0.0138</v>
      </c>
    </row>
    <row r="696" spans="1:20" ht="12.75">
      <c r="A696">
        <v>47513</v>
      </c>
      <c r="B696" t="s">
        <v>744</v>
      </c>
      <c r="C696">
        <v>-0.0137</v>
      </c>
      <c r="D696">
        <v>-0.0173</v>
      </c>
      <c r="E696">
        <v>-0.099</v>
      </c>
      <c r="F696">
        <v>0.0329</v>
      </c>
      <c r="G696">
        <v>0.0064</v>
      </c>
      <c r="H696">
        <v>-0.1139</v>
      </c>
      <c r="I696">
        <v>0.0109</v>
      </c>
      <c r="J696">
        <v>0.099</v>
      </c>
      <c r="K696">
        <v>0.0188</v>
      </c>
      <c r="L696">
        <v>0</v>
      </c>
      <c r="M696">
        <v>0.1581</v>
      </c>
      <c r="N696">
        <v>-0.0045</v>
      </c>
      <c r="O696">
        <v>0.002</v>
      </c>
      <c r="P696">
        <v>0.0945</v>
      </c>
      <c r="Q696">
        <v>-0.0455</v>
      </c>
      <c r="R696">
        <v>0.8623</v>
      </c>
      <c r="S696">
        <v>-0.0284</v>
      </c>
      <c r="T696">
        <v>0.0106</v>
      </c>
    </row>
    <row r="697" spans="1:20" ht="12.75">
      <c r="A697">
        <v>47525</v>
      </c>
      <c r="B697" t="s">
        <v>745</v>
      </c>
      <c r="C697">
        <v>-0.008</v>
      </c>
      <c r="D697">
        <v>0.1205</v>
      </c>
      <c r="E697">
        <v>-0.1068</v>
      </c>
      <c r="F697">
        <v>-0.0284</v>
      </c>
      <c r="G697">
        <v>-0.027</v>
      </c>
      <c r="H697">
        <v>-0.8237</v>
      </c>
      <c r="I697">
        <v>-0.1107</v>
      </c>
      <c r="J697">
        <v>0.1068</v>
      </c>
      <c r="K697">
        <v>-0.039</v>
      </c>
      <c r="L697">
        <v>0</v>
      </c>
      <c r="M697">
        <v>-0.0318</v>
      </c>
      <c r="N697">
        <v>0.0017</v>
      </c>
      <c r="O697">
        <v>-0.0214</v>
      </c>
      <c r="P697">
        <v>-0.0255</v>
      </c>
      <c r="Q697">
        <v>-0.0285</v>
      </c>
      <c r="R697">
        <v>0.0391</v>
      </c>
      <c r="S697">
        <v>0.0019</v>
      </c>
      <c r="T697">
        <v>-0.0756</v>
      </c>
    </row>
    <row r="698" spans="1:20" ht="12.75">
      <c r="A698">
        <v>47528</v>
      </c>
      <c r="B698" t="s">
        <v>746</v>
      </c>
      <c r="C698">
        <v>-0.008</v>
      </c>
      <c r="D698">
        <v>0.1205</v>
      </c>
      <c r="E698">
        <v>-0.1068</v>
      </c>
      <c r="F698">
        <v>-0.0284</v>
      </c>
      <c r="G698">
        <v>-0.027</v>
      </c>
      <c r="H698">
        <v>-0.8237</v>
      </c>
      <c r="I698">
        <v>-0.1107</v>
      </c>
      <c r="J698">
        <v>0.1068</v>
      </c>
      <c r="K698">
        <v>-0.039</v>
      </c>
      <c r="L698">
        <v>0</v>
      </c>
      <c r="M698">
        <v>-0.0318</v>
      </c>
      <c r="N698">
        <v>0.0017</v>
      </c>
      <c r="O698">
        <v>-0.0214</v>
      </c>
      <c r="P698">
        <v>-0.0255</v>
      </c>
      <c r="Q698">
        <v>-0.0285</v>
      </c>
      <c r="R698">
        <v>0.0391</v>
      </c>
      <c r="S698">
        <v>0.0019</v>
      </c>
      <c r="T698">
        <v>-0.0756</v>
      </c>
    </row>
    <row r="699" spans="1:20" ht="12.75">
      <c r="A699">
        <v>47529</v>
      </c>
      <c r="B699" t="s">
        <v>747</v>
      </c>
      <c r="C699">
        <v>0.0027</v>
      </c>
      <c r="D699">
        <v>0.114</v>
      </c>
      <c r="E699">
        <v>-0.1054</v>
      </c>
      <c r="F699">
        <v>-0.0273</v>
      </c>
      <c r="G699">
        <v>-0.0258</v>
      </c>
      <c r="H699">
        <v>-0.8307</v>
      </c>
      <c r="I699">
        <v>-0.1047</v>
      </c>
      <c r="J699">
        <v>0.1054</v>
      </c>
      <c r="K699">
        <v>-0.0371</v>
      </c>
      <c r="L699">
        <v>0</v>
      </c>
      <c r="M699">
        <v>-0.0316</v>
      </c>
      <c r="N699">
        <v>0.0018</v>
      </c>
      <c r="O699">
        <v>-0.0214</v>
      </c>
      <c r="P699">
        <v>-0.0258</v>
      </c>
      <c r="Q699">
        <v>-0.031</v>
      </c>
      <c r="R699">
        <v>0.0391</v>
      </c>
      <c r="S699">
        <v>0.0021</v>
      </c>
      <c r="T699">
        <v>-0.0716</v>
      </c>
    </row>
    <row r="700" spans="1:20" ht="12.75">
      <c r="A700">
        <v>47530</v>
      </c>
      <c r="B700" t="s">
        <v>748</v>
      </c>
      <c r="C700">
        <v>0.0023</v>
      </c>
      <c r="D700">
        <v>0.1146</v>
      </c>
      <c r="E700">
        <v>-0.1055</v>
      </c>
      <c r="F700">
        <v>-0.0274</v>
      </c>
      <c r="G700">
        <v>-0.0259</v>
      </c>
      <c r="H700">
        <v>-0.8303</v>
      </c>
      <c r="I700">
        <v>-0.1052</v>
      </c>
      <c r="J700">
        <v>0.1055</v>
      </c>
      <c r="K700">
        <v>-0.0373</v>
      </c>
      <c r="L700">
        <v>0</v>
      </c>
      <c r="M700">
        <v>-0.0316</v>
      </c>
      <c r="N700">
        <v>0.0018</v>
      </c>
      <c r="O700">
        <v>-0.0214</v>
      </c>
      <c r="P700">
        <v>-0.0257</v>
      </c>
      <c r="Q700">
        <v>-0.0306</v>
      </c>
      <c r="R700">
        <v>0.0391</v>
      </c>
      <c r="S700">
        <v>0.002</v>
      </c>
      <c r="T700">
        <v>-0.0719</v>
      </c>
    </row>
    <row r="701" spans="1:20" ht="12.75">
      <c r="A701">
        <v>47531</v>
      </c>
      <c r="B701" t="s">
        <v>749</v>
      </c>
      <c r="C701">
        <v>-0.1441</v>
      </c>
      <c r="D701">
        <v>-0.2226</v>
      </c>
      <c r="E701">
        <v>-0.2775</v>
      </c>
      <c r="F701">
        <v>-0.1383</v>
      </c>
      <c r="G701">
        <v>-0.1729</v>
      </c>
      <c r="H701">
        <v>-0.2138</v>
      </c>
      <c r="I701">
        <v>-0.6853</v>
      </c>
      <c r="J701">
        <v>0.2775</v>
      </c>
      <c r="K701">
        <v>-0.1441</v>
      </c>
      <c r="L701">
        <v>0</v>
      </c>
      <c r="M701">
        <v>-0.0613</v>
      </c>
      <c r="N701">
        <v>-0.009</v>
      </c>
      <c r="O701">
        <v>-0.0366</v>
      </c>
      <c r="P701">
        <v>-0.0038</v>
      </c>
      <c r="Q701">
        <v>0.0461</v>
      </c>
      <c r="R701">
        <v>0.0484</v>
      </c>
      <c r="S701">
        <v>-0.0938</v>
      </c>
      <c r="T701">
        <v>0.0811</v>
      </c>
    </row>
    <row r="702" spans="1:20" ht="12.75">
      <c r="A702">
        <v>47535</v>
      </c>
      <c r="B702" t="s">
        <v>750</v>
      </c>
      <c r="C702">
        <v>-0.008</v>
      </c>
      <c r="D702">
        <v>0.1205</v>
      </c>
      <c r="E702">
        <v>-0.1068</v>
      </c>
      <c r="F702">
        <v>-0.0284</v>
      </c>
      <c r="G702">
        <v>-0.027</v>
      </c>
      <c r="H702">
        <v>-0.8237</v>
      </c>
      <c r="I702">
        <v>-0.1107</v>
      </c>
      <c r="J702">
        <v>0.1068</v>
      </c>
      <c r="K702">
        <v>-0.039</v>
      </c>
      <c r="L702">
        <v>0</v>
      </c>
      <c r="M702">
        <v>-0.0318</v>
      </c>
      <c r="N702">
        <v>0.0017</v>
      </c>
      <c r="O702">
        <v>-0.0214</v>
      </c>
      <c r="P702">
        <v>-0.0255</v>
      </c>
      <c r="Q702">
        <v>-0.0285</v>
      </c>
      <c r="R702">
        <v>0.0391</v>
      </c>
      <c r="S702">
        <v>0.0019</v>
      </c>
      <c r="T702">
        <v>-0.0756</v>
      </c>
    </row>
    <row r="703" spans="1:20" ht="12.75">
      <c r="A703">
        <v>47547</v>
      </c>
      <c r="B703" t="s">
        <v>751</v>
      </c>
      <c r="C703">
        <v>0.0027</v>
      </c>
      <c r="D703">
        <v>0.114</v>
      </c>
      <c r="E703">
        <v>-0.1054</v>
      </c>
      <c r="F703">
        <v>-0.0273</v>
      </c>
      <c r="G703">
        <v>-0.0258</v>
      </c>
      <c r="H703">
        <v>-0.8307</v>
      </c>
      <c r="I703">
        <v>-0.1047</v>
      </c>
      <c r="J703">
        <v>0.1054</v>
      </c>
      <c r="K703">
        <v>-0.0371</v>
      </c>
      <c r="L703">
        <v>0</v>
      </c>
      <c r="M703">
        <v>-0.0316</v>
      </c>
      <c r="N703">
        <v>0.0018</v>
      </c>
      <c r="O703">
        <v>-0.0214</v>
      </c>
      <c r="P703">
        <v>-0.0258</v>
      </c>
      <c r="Q703">
        <v>-0.031</v>
      </c>
      <c r="R703">
        <v>0.0391</v>
      </c>
      <c r="S703">
        <v>0.0021</v>
      </c>
      <c r="T703">
        <v>-0.0716</v>
      </c>
    </row>
    <row r="704" spans="1:20" ht="12.75">
      <c r="A704">
        <v>47551</v>
      </c>
      <c r="B704" t="s">
        <v>752</v>
      </c>
      <c r="C704">
        <v>-0.0595</v>
      </c>
      <c r="D704">
        <v>-0.0932</v>
      </c>
      <c r="E704">
        <v>-0.2033</v>
      </c>
      <c r="F704">
        <v>0.2781</v>
      </c>
      <c r="G704">
        <v>0.0469</v>
      </c>
      <c r="H704">
        <v>-0.103</v>
      </c>
      <c r="I704">
        <v>0.0755</v>
      </c>
      <c r="J704">
        <v>0.2033</v>
      </c>
      <c r="K704">
        <v>0.0801</v>
      </c>
      <c r="L704">
        <v>0</v>
      </c>
      <c r="M704">
        <v>0.0687</v>
      </c>
      <c r="N704">
        <v>-0.0174</v>
      </c>
      <c r="O704">
        <v>-0.0517</v>
      </c>
      <c r="P704">
        <v>0.0091</v>
      </c>
      <c r="Q704">
        <v>0.0297</v>
      </c>
      <c r="R704">
        <v>0.0241</v>
      </c>
      <c r="S704">
        <v>-0.0571</v>
      </c>
      <c r="T704">
        <v>0.0491</v>
      </c>
    </row>
    <row r="705" spans="1:20" ht="12.75">
      <c r="A705">
        <v>47561</v>
      </c>
      <c r="B705" t="s">
        <v>753</v>
      </c>
      <c r="C705">
        <v>-0.3625</v>
      </c>
      <c r="D705">
        <v>0.3196</v>
      </c>
      <c r="E705">
        <v>-0.155</v>
      </c>
      <c r="F705">
        <v>-0.0625</v>
      </c>
      <c r="G705">
        <v>-0.0639</v>
      </c>
      <c r="H705">
        <v>-0.6456</v>
      </c>
      <c r="I705">
        <v>-0.2949</v>
      </c>
      <c r="J705">
        <v>0.155</v>
      </c>
      <c r="K705">
        <v>-0.0973</v>
      </c>
      <c r="L705">
        <v>0</v>
      </c>
      <c r="M705">
        <v>-0.0401</v>
      </c>
      <c r="N705">
        <v>-0.0032</v>
      </c>
      <c r="O705">
        <v>-0.0245</v>
      </c>
      <c r="P705">
        <v>-0.0173</v>
      </c>
      <c r="Q705">
        <v>0.0414</v>
      </c>
      <c r="R705">
        <v>0.0382</v>
      </c>
      <c r="S705">
        <v>-0.0039</v>
      </c>
      <c r="T705">
        <v>-0.2023</v>
      </c>
    </row>
    <row r="706" spans="1:20" ht="12.75">
      <c r="A706">
        <v>47578</v>
      </c>
      <c r="B706" t="s">
        <v>754</v>
      </c>
      <c r="C706">
        <v>-0.0364</v>
      </c>
      <c r="D706">
        <v>0.134</v>
      </c>
      <c r="E706">
        <v>-0.1096</v>
      </c>
      <c r="F706">
        <v>-0.0306</v>
      </c>
      <c r="G706">
        <v>-0.0295</v>
      </c>
      <c r="H706">
        <v>-0.8074</v>
      </c>
      <c r="I706">
        <v>-0.1232</v>
      </c>
      <c r="J706">
        <v>0.1096</v>
      </c>
      <c r="K706">
        <v>-0.043</v>
      </c>
      <c r="L706">
        <v>0</v>
      </c>
      <c r="M706">
        <v>-0.0323</v>
      </c>
      <c r="N706">
        <v>0.0013</v>
      </c>
      <c r="O706">
        <v>-0.0213</v>
      </c>
      <c r="P706">
        <v>-0.0249</v>
      </c>
      <c r="Q706">
        <v>-0.0268</v>
      </c>
      <c r="R706">
        <v>0.039</v>
      </c>
      <c r="S706">
        <v>0.0014</v>
      </c>
      <c r="T706">
        <v>-0.0844</v>
      </c>
    </row>
    <row r="707" spans="1:20" ht="12.75">
      <c r="A707">
        <v>47595</v>
      </c>
      <c r="B707" t="s">
        <v>755</v>
      </c>
      <c r="C707">
        <v>-0.4112</v>
      </c>
      <c r="D707">
        <v>0.3393</v>
      </c>
      <c r="E707">
        <v>-0.1607</v>
      </c>
      <c r="F707">
        <v>-0.066</v>
      </c>
      <c r="G707">
        <v>-0.0677</v>
      </c>
      <c r="H707">
        <v>-0.6277</v>
      </c>
      <c r="I707">
        <v>-0.3132</v>
      </c>
      <c r="J707">
        <v>0.1607</v>
      </c>
      <c r="K707">
        <v>-0.1032</v>
      </c>
      <c r="L707">
        <v>0</v>
      </c>
      <c r="M707">
        <v>-0.0415</v>
      </c>
      <c r="N707">
        <v>-0.0035</v>
      </c>
      <c r="O707">
        <v>-0.0255</v>
      </c>
      <c r="P707">
        <v>-0.0169</v>
      </c>
      <c r="Q707">
        <v>0.0514</v>
      </c>
      <c r="R707">
        <v>0.0386</v>
      </c>
      <c r="S707">
        <v>-0.0044</v>
      </c>
      <c r="T707">
        <v>-0.2161</v>
      </c>
    </row>
    <row r="708" spans="1:20" ht="12.75">
      <c r="A708">
        <v>47638</v>
      </c>
      <c r="B708" t="s">
        <v>756</v>
      </c>
      <c r="C708">
        <v>-0.0781</v>
      </c>
      <c r="D708">
        <v>-0.1227</v>
      </c>
      <c r="E708">
        <v>-0.2999</v>
      </c>
      <c r="F708">
        <v>0.578</v>
      </c>
      <c r="G708">
        <v>0.1441</v>
      </c>
      <c r="H708">
        <v>-0.1214</v>
      </c>
      <c r="I708">
        <v>0.1111</v>
      </c>
      <c r="J708">
        <v>0.2999</v>
      </c>
      <c r="K708">
        <v>0.1534</v>
      </c>
      <c r="L708">
        <v>0</v>
      </c>
      <c r="M708">
        <v>-0.0858</v>
      </c>
      <c r="N708">
        <v>-0.0114</v>
      </c>
      <c r="O708">
        <v>-0.0404</v>
      </c>
      <c r="P708">
        <v>0.0009</v>
      </c>
      <c r="Q708">
        <v>0.0413</v>
      </c>
      <c r="R708">
        <v>0.0335</v>
      </c>
      <c r="S708">
        <v>0.0288</v>
      </c>
      <c r="T708">
        <v>0.0697</v>
      </c>
    </row>
    <row r="709" spans="1:20" ht="12.75">
      <c r="A709">
        <v>47676</v>
      </c>
      <c r="B709" t="s">
        <v>757</v>
      </c>
      <c r="C709">
        <v>-0.3134</v>
      </c>
      <c r="D709">
        <v>0.4897</v>
      </c>
      <c r="E709">
        <v>-0.1967</v>
      </c>
      <c r="F709">
        <v>-0.0933</v>
      </c>
      <c r="G709">
        <v>-0.0934</v>
      </c>
      <c r="H709">
        <v>-0.4853</v>
      </c>
      <c r="I709">
        <v>-0.4514</v>
      </c>
      <c r="J709">
        <v>0.1967</v>
      </c>
      <c r="K709">
        <v>-0.1463</v>
      </c>
      <c r="L709">
        <v>0</v>
      </c>
      <c r="M709">
        <v>-0.0485</v>
      </c>
      <c r="N709">
        <v>-0.0073</v>
      </c>
      <c r="O709">
        <v>-0.0303</v>
      </c>
      <c r="P709">
        <v>-0.0128</v>
      </c>
      <c r="Q709">
        <v>0.0493</v>
      </c>
      <c r="R709">
        <v>0.0405</v>
      </c>
      <c r="S709">
        <v>-0.0078</v>
      </c>
      <c r="T709">
        <v>-0.2817</v>
      </c>
    </row>
    <row r="710" spans="1:20" ht="12.75">
      <c r="A710">
        <v>47677</v>
      </c>
      <c r="B710" t="s">
        <v>758</v>
      </c>
      <c r="C710">
        <v>-0.3134</v>
      </c>
      <c r="D710">
        <v>0.4897</v>
      </c>
      <c r="E710">
        <v>-0.1967</v>
      </c>
      <c r="F710">
        <v>-0.0933</v>
      </c>
      <c r="G710">
        <v>-0.0934</v>
      </c>
      <c r="H710">
        <v>-0.4853</v>
      </c>
      <c r="I710">
        <v>-0.4514</v>
      </c>
      <c r="J710">
        <v>0.1967</v>
      </c>
      <c r="K710">
        <v>-0.1463</v>
      </c>
      <c r="L710">
        <v>0</v>
      </c>
      <c r="M710">
        <v>-0.0485</v>
      </c>
      <c r="N710">
        <v>-0.0073</v>
      </c>
      <c r="O710">
        <v>-0.0303</v>
      </c>
      <c r="P710">
        <v>-0.0128</v>
      </c>
      <c r="Q710">
        <v>0.0493</v>
      </c>
      <c r="R710">
        <v>0.0405</v>
      </c>
      <c r="S710">
        <v>-0.0078</v>
      </c>
      <c r="T710">
        <v>-0.2817</v>
      </c>
    </row>
    <row r="711" spans="1:20" ht="12.75">
      <c r="A711">
        <v>47814</v>
      </c>
      <c r="B711" t="s">
        <v>759</v>
      </c>
      <c r="C711">
        <v>-0.0931</v>
      </c>
      <c r="D711">
        <v>-0.1454</v>
      </c>
      <c r="E711">
        <v>-0.2822</v>
      </c>
      <c r="F711">
        <v>0.6167</v>
      </c>
      <c r="G711">
        <v>0.0507</v>
      </c>
      <c r="H711">
        <v>-0.143</v>
      </c>
      <c r="I711">
        <v>0.1574</v>
      </c>
      <c r="J711">
        <v>0.2822</v>
      </c>
      <c r="K711">
        <v>0.0615</v>
      </c>
      <c r="L711">
        <v>0</v>
      </c>
      <c r="M711">
        <v>-0.0695</v>
      </c>
      <c r="N711">
        <v>-0.0142</v>
      </c>
      <c r="O711">
        <v>-0.0414</v>
      </c>
      <c r="P711">
        <v>0.0002</v>
      </c>
      <c r="Q711">
        <v>0.0415</v>
      </c>
      <c r="R711">
        <v>0.039</v>
      </c>
      <c r="S711">
        <v>-0.0057</v>
      </c>
      <c r="T711">
        <v>0.0778</v>
      </c>
    </row>
    <row r="712" spans="1:20" ht="12.75">
      <c r="A712">
        <v>47830</v>
      </c>
      <c r="B712" t="s">
        <v>760</v>
      </c>
      <c r="C712">
        <v>-0.0927</v>
      </c>
      <c r="D712">
        <v>-0.1452</v>
      </c>
      <c r="E712">
        <v>-0.2958</v>
      </c>
      <c r="F712">
        <v>-0.1691</v>
      </c>
      <c r="G712">
        <v>-0.211</v>
      </c>
      <c r="H712">
        <v>-0.1398</v>
      </c>
      <c r="I712">
        <v>0.124</v>
      </c>
      <c r="J712">
        <v>0.2958</v>
      </c>
      <c r="K712">
        <v>0.3463</v>
      </c>
      <c r="L712">
        <v>0</v>
      </c>
      <c r="M712">
        <v>-0.0656</v>
      </c>
      <c r="N712">
        <v>-0.0081</v>
      </c>
      <c r="O712">
        <v>-0.0376</v>
      </c>
      <c r="P712">
        <v>-0.0021</v>
      </c>
      <c r="Q712">
        <v>0.0456</v>
      </c>
      <c r="R712">
        <v>0.0462</v>
      </c>
      <c r="S712">
        <v>0.0705</v>
      </c>
      <c r="T712">
        <v>0.0961</v>
      </c>
    </row>
    <row r="713" spans="1:20" ht="12.75">
      <c r="A713">
        <v>47844</v>
      </c>
      <c r="B713" t="s">
        <v>761</v>
      </c>
      <c r="C713">
        <v>-0.0927</v>
      </c>
      <c r="D713">
        <v>-0.1452</v>
      </c>
      <c r="E713">
        <v>-0.2958</v>
      </c>
      <c r="F713">
        <v>-0.1691</v>
      </c>
      <c r="G713">
        <v>-0.211</v>
      </c>
      <c r="H713">
        <v>-0.1398</v>
      </c>
      <c r="I713">
        <v>0.124</v>
      </c>
      <c r="J713">
        <v>0.2958</v>
      </c>
      <c r="K713">
        <v>0.3463</v>
      </c>
      <c r="L713">
        <v>0</v>
      </c>
      <c r="M713">
        <v>-0.0656</v>
      </c>
      <c r="N713">
        <v>-0.0081</v>
      </c>
      <c r="O713">
        <v>-0.0376</v>
      </c>
      <c r="P713">
        <v>-0.0021</v>
      </c>
      <c r="Q713">
        <v>0.0456</v>
      </c>
      <c r="R713">
        <v>0.0462</v>
      </c>
      <c r="S713">
        <v>0.0705</v>
      </c>
      <c r="T713">
        <v>0.0961</v>
      </c>
    </row>
    <row r="714" spans="1:20" ht="12.75">
      <c r="A714">
        <v>47849</v>
      </c>
      <c r="B714" t="s">
        <v>762</v>
      </c>
      <c r="C714">
        <v>-0.0848</v>
      </c>
      <c r="D714">
        <v>-0.133</v>
      </c>
      <c r="E714">
        <v>-0.314</v>
      </c>
      <c r="F714">
        <v>-0.1947</v>
      </c>
      <c r="G714">
        <v>0.507</v>
      </c>
      <c r="H714">
        <v>-0.1291</v>
      </c>
      <c r="I714">
        <v>0.1182</v>
      </c>
      <c r="J714">
        <v>0.314</v>
      </c>
      <c r="K714">
        <v>0.1925</v>
      </c>
      <c r="L714">
        <v>0</v>
      </c>
      <c r="M714">
        <v>-0.075</v>
      </c>
      <c r="N714">
        <v>-0.0068</v>
      </c>
      <c r="O714">
        <v>-0.0381</v>
      </c>
      <c r="P714">
        <v>-0.001</v>
      </c>
      <c r="Q714">
        <v>0.044</v>
      </c>
      <c r="R714">
        <v>0.0413</v>
      </c>
      <c r="S714">
        <v>0.057</v>
      </c>
      <c r="T714">
        <v>0.0908</v>
      </c>
    </row>
    <row r="715" spans="1:20" ht="12.75">
      <c r="A715">
        <v>47892</v>
      </c>
      <c r="B715" t="s">
        <v>763</v>
      </c>
      <c r="C715">
        <v>-0.0931</v>
      </c>
      <c r="D715">
        <v>-0.1454</v>
      </c>
      <c r="E715">
        <v>-0.2822</v>
      </c>
      <c r="F715">
        <v>0.6167</v>
      </c>
      <c r="G715">
        <v>0.0507</v>
      </c>
      <c r="H715">
        <v>-0.143</v>
      </c>
      <c r="I715">
        <v>0.1574</v>
      </c>
      <c r="J715">
        <v>0.2822</v>
      </c>
      <c r="K715">
        <v>0.0615</v>
      </c>
      <c r="L715">
        <v>0</v>
      </c>
      <c r="M715">
        <v>-0.0695</v>
      </c>
      <c r="N715">
        <v>-0.0142</v>
      </c>
      <c r="O715">
        <v>-0.0414</v>
      </c>
      <c r="P715">
        <v>0.0002</v>
      </c>
      <c r="Q715">
        <v>0.0415</v>
      </c>
      <c r="R715">
        <v>0.039</v>
      </c>
      <c r="S715">
        <v>-0.0057</v>
      </c>
      <c r="T715">
        <v>0.0778</v>
      </c>
    </row>
    <row r="716" spans="1:20" ht="12.75">
      <c r="A716">
        <v>47897</v>
      </c>
      <c r="B716" t="s">
        <v>764</v>
      </c>
      <c r="C716">
        <v>-0.0931</v>
      </c>
      <c r="D716">
        <v>-0.1454</v>
      </c>
      <c r="E716">
        <v>-0.2822</v>
      </c>
      <c r="F716">
        <v>0.6167</v>
      </c>
      <c r="G716">
        <v>0.0507</v>
      </c>
      <c r="H716">
        <v>-0.143</v>
      </c>
      <c r="I716">
        <v>0.1574</v>
      </c>
      <c r="J716">
        <v>0.2822</v>
      </c>
      <c r="K716">
        <v>0.0615</v>
      </c>
      <c r="L716">
        <v>0</v>
      </c>
      <c r="M716">
        <v>-0.0695</v>
      </c>
      <c r="N716">
        <v>-0.0142</v>
      </c>
      <c r="O716">
        <v>-0.0414</v>
      </c>
      <c r="P716">
        <v>0.0002</v>
      </c>
      <c r="Q716">
        <v>0.0415</v>
      </c>
      <c r="R716">
        <v>0.039</v>
      </c>
      <c r="S716">
        <v>-0.0057</v>
      </c>
      <c r="T716">
        <v>0.0778</v>
      </c>
    </row>
    <row r="717" spans="1:20" ht="12.75">
      <c r="A717">
        <v>47960</v>
      </c>
      <c r="B717" t="s">
        <v>765</v>
      </c>
      <c r="C717">
        <v>-0.0732</v>
      </c>
      <c r="D717">
        <v>-0.1148</v>
      </c>
      <c r="E717">
        <v>-0.2524</v>
      </c>
      <c r="F717">
        <v>0.4507</v>
      </c>
      <c r="G717">
        <v>0.0862</v>
      </c>
      <c r="H717">
        <v>-0.1179</v>
      </c>
      <c r="I717">
        <v>0.1014</v>
      </c>
      <c r="J717">
        <v>0.2524</v>
      </c>
      <c r="K717">
        <v>0.1033</v>
      </c>
      <c r="L717">
        <v>0</v>
      </c>
      <c r="M717">
        <v>-0.02</v>
      </c>
      <c r="N717">
        <v>-0.0142</v>
      </c>
      <c r="O717">
        <v>-0.046</v>
      </c>
      <c r="P717">
        <v>0.004</v>
      </c>
      <c r="Q717">
        <v>0.0365</v>
      </c>
      <c r="R717">
        <v>0.0355</v>
      </c>
      <c r="S717">
        <v>-0.0163</v>
      </c>
      <c r="T717">
        <v>0.0568</v>
      </c>
    </row>
    <row r="718" spans="1:20" ht="12.75">
      <c r="A718">
        <v>48005</v>
      </c>
      <c r="B718" t="s">
        <v>766</v>
      </c>
      <c r="C718">
        <v>-0.0151</v>
      </c>
      <c r="D718">
        <v>-0.0198</v>
      </c>
      <c r="E718">
        <v>-0.1043</v>
      </c>
      <c r="F718">
        <v>0.0358</v>
      </c>
      <c r="G718">
        <v>0.0073</v>
      </c>
      <c r="H718">
        <v>-0.1059</v>
      </c>
      <c r="I718">
        <v>0.0129</v>
      </c>
      <c r="J718">
        <v>0.1043</v>
      </c>
      <c r="K718">
        <v>0.0207</v>
      </c>
      <c r="L718">
        <v>0</v>
      </c>
      <c r="M718">
        <v>0.1695</v>
      </c>
      <c r="N718">
        <v>-0.0044</v>
      </c>
      <c r="O718">
        <v>0.0007</v>
      </c>
      <c r="P718">
        <v>0.0843</v>
      </c>
      <c r="Q718">
        <v>-0.039</v>
      </c>
      <c r="R718">
        <v>0.8704</v>
      </c>
      <c r="S718">
        <v>-0.0301</v>
      </c>
      <c r="T718">
        <v>0.0122</v>
      </c>
    </row>
    <row r="719" spans="1:20" ht="12.75">
      <c r="A719">
        <v>48009</v>
      </c>
      <c r="B719" t="s">
        <v>767</v>
      </c>
      <c r="C719">
        <v>-0.0138</v>
      </c>
      <c r="D719">
        <v>-0.0175</v>
      </c>
      <c r="E719">
        <v>-0.0992</v>
      </c>
      <c r="F719">
        <v>0.0331</v>
      </c>
      <c r="G719">
        <v>0.0064</v>
      </c>
      <c r="H719">
        <v>-0.1126</v>
      </c>
      <c r="I719">
        <v>0.0111</v>
      </c>
      <c r="J719">
        <v>0.0992</v>
      </c>
      <c r="K719">
        <v>0.0189</v>
      </c>
      <c r="L719">
        <v>0</v>
      </c>
      <c r="M719">
        <v>0.1586</v>
      </c>
      <c r="N719">
        <v>-0.0045</v>
      </c>
      <c r="O719">
        <v>0.002</v>
      </c>
      <c r="P719">
        <v>0.093</v>
      </c>
      <c r="Q719">
        <v>-0.0446</v>
      </c>
      <c r="R719">
        <v>0.8638</v>
      </c>
      <c r="S719">
        <v>-0.0284</v>
      </c>
      <c r="T719">
        <v>0.0107</v>
      </c>
    </row>
    <row r="720" spans="1:20" ht="12.75">
      <c r="A720">
        <v>48013</v>
      </c>
      <c r="B720" t="s">
        <v>768</v>
      </c>
      <c r="C720">
        <v>-0.0169</v>
      </c>
      <c r="D720">
        <v>-0.0232</v>
      </c>
      <c r="E720">
        <v>-0.1159</v>
      </c>
      <c r="F720">
        <v>0.0403</v>
      </c>
      <c r="G720">
        <v>0.0083</v>
      </c>
      <c r="H720">
        <v>-0.1104</v>
      </c>
      <c r="I720">
        <v>0.0153</v>
      </c>
      <c r="J720">
        <v>0.1159</v>
      </c>
      <c r="K720">
        <v>0.0239</v>
      </c>
      <c r="L720">
        <v>0</v>
      </c>
      <c r="M720">
        <v>0.1896</v>
      </c>
      <c r="N720">
        <v>-0.0042</v>
      </c>
      <c r="O720">
        <v>-0.0023</v>
      </c>
      <c r="P720">
        <v>0.0855</v>
      </c>
      <c r="Q720">
        <v>-0.0374</v>
      </c>
      <c r="R720">
        <v>0.8628</v>
      </c>
      <c r="S720">
        <v>-0.0344</v>
      </c>
      <c r="T720">
        <v>0.0144</v>
      </c>
    </row>
    <row r="721" spans="1:20" ht="12.75">
      <c r="A721">
        <v>48039</v>
      </c>
      <c r="B721" t="s">
        <v>769</v>
      </c>
      <c r="C721">
        <v>-0.0392</v>
      </c>
      <c r="D721">
        <v>-0.0608</v>
      </c>
      <c r="E721">
        <v>-0.0187</v>
      </c>
      <c r="F721">
        <v>0.1382</v>
      </c>
      <c r="G721">
        <v>0.0274</v>
      </c>
      <c r="H721">
        <v>-0.0665</v>
      </c>
      <c r="I721">
        <v>0.0571</v>
      </c>
      <c r="J721">
        <v>0.0187</v>
      </c>
      <c r="K721">
        <v>0.0165</v>
      </c>
      <c r="L721">
        <v>0</v>
      </c>
      <c r="M721">
        <v>-0.0395</v>
      </c>
      <c r="N721">
        <v>-0.0922</v>
      </c>
      <c r="O721">
        <v>-0.1001</v>
      </c>
      <c r="P721">
        <v>-0.0016</v>
      </c>
      <c r="Q721">
        <v>0.0288</v>
      </c>
      <c r="R721">
        <v>0.0208</v>
      </c>
      <c r="S721">
        <v>0.0013</v>
      </c>
      <c r="T721">
        <v>0.026</v>
      </c>
    </row>
    <row r="722" spans="1:20" ht="12.75">
      <c r="A722">
        <v>48051</v>
      </c>
      <c r="B722" t="s">
        <v>770</v>
      </c>
      <c r="C722">
        <v>-0.0236</v>
      </c>
      <c r="D722">
        <v>-0.0347</v>
      </c>
      <c r="E722">
        <v>-0.1475</v>
      </c>
      <c r="F722">
        <v>0.0504</v>
      </c>
      <c r="G722">
        <v>0.0082</v>
      </c>
      <c r="H722">
        <v>-0.1082</v>
      </c>
      <c r="I722">
        <v>0.0223</v>
      </c>
      <c r="J722">
        <v>0.1475</v>
      </c>
      <c r="K722">
        <v>0.0344</v>
      </c>
      <c r="L722">
        <v>0</v>
      </c>
      <c r="M722">
        <v>0.2408</v>
      </c>
      <c r="N722">
        <v>-0.0039</v>
      </c>
      <c r="O722">
        <v>-0.0091</v>
      </c>
      <c r="P722">
        <v>0.0725</v>
      </c>
      <c r="Q722">
        <v>-0.025</v>
      </c>
      <c r="R722">
        <v>0.8479</v>
      </c>
      <c r="S722">
        <v>-0.0539</v>
      </c>
      <c r="T722">
        <v>0.0219</v>
      </c>
    </row>
    <row r="723" spans="1:20" ht="12.75">
      <c r="A723">
        <v>48061</v>
      </c>
      <c r="B723" t="s">
        <v>771</v>
      </c>
      <c r="C723">
        <v>-0.0198</v>
      </c>
      <c r="D723">
        <v>-0.0283</v>
      </c>
      <c r="E723">
        <v>-0.131</v>
      </c>
      <c r="F723">
        <v>0.0447</v>
      </c>
      <c r="G723">
        <v>0.0087</v>
      </c>
      <c r="H723">
        <v>-0.1101</v>
      </c>
      <c r="I723">
        <v>0.0185</v>
      </c>
      <c r="J723">
        <v>0.131</v>
      </c>
      <c r="K723">
        <v>0.0285</v>
      </c>
      <c r="L723">
        <v>0</v>
      </c>
      <c r="M723">
        <v>0.2167</v>
      </c>
      <c r="N723">
        <v>-0.0039</v>
      </c>
      <c r="O723">
        <v>-0.0057</v>
      </c>
      <c r="P723">
        <v>0.0804</v>
      </c>
      <c r="Q723">
        <v>-0.032</v>
      </c>
      <c r="R723">
        <v>0.8564</v>
      </c>
      <c r="S723">
        <v>-0.0423</v>
      </c>
      <c r="T723">
        <v>0.0178</v>
      </c>
    </row>
    <row r="724" spans="1:20" ht="12.75">
      <c r="A724">
        <v>48067</v>
      </c>
      <c r="B724" t="s">
        <v>772</v>
      </c>
      <c r="C724">
        <v>-0.0174</v>
      </c>
      <c r="D724">
        <v>-0.0239</v>
      </c>
      <c r="E724">
        <v>-0.1179</v>
      </c>
      <c r="F724">
        <v>0.0411</v>
      </c>
      <c r="G724">
        <v>0.0084</v>
      </c>
      <c r="H724">
        <v>-0.1103</v>
      </c>
      <c r="I724">
        <v>0.0158</v>
      </c>
      <c r="J724">
        <v>0.1179</v>
      </c>
      <c r="K724">
        <v>0.0245</v>
      </c>
      <c r="L724">
        <v>0</v>
      </c>
      <c r="M724">
        <v>0.1933</v>
      </c>
      <c r="N724">
        <v>-0.0041</v>
      </c>
      <c r="O724">
        <v>-0.0027</v>
      </c>
      <c r="P724">
        <v>0.0847</v>
      </c>
      <c r="Q724">
        <v>-0.0367</v>
      </c>
      <c r="R724">
        <v>0.8623</v>
      </c>
      <c r="S724">
        <v>-0.0353</v>
      </c>
      <c r="T724">
        <v>0.0149</v>
      </c>
    </row>
    <row r="725" spans="1:20" ht="12.75">
      <c r="A725">
        <v>48071</v>
      </c>
      <c r="B725" t="s">
        <v>773</v>
      </c>
      <c r="C725">
        <v>-0.0094</v>
      </c>
      <c r="D725">
        <v>-0.0111</v>
      </c>
      <c r="E725">
        <v>-0.0985</v>
      </c>
      <c r="F725">
        <v>0.0286</v>
      </c>
      <c r="G725">
        <v>0.0043</v>
      </c>
      <c r="H725">
        <v>-0.1795</v>
      </c>
      <c r="I725">
        <v>0.0055</v>
      </c>
      <c r="J725">
        <v>0.0985</v>
      </c>
      <c r="K725">
        <v>0.0158</v>
      </c>
      <c r="L725">
        <v>0</v>
      </c>
      <c r="M725">
        <v>0.1437</v>
      </c>
      <c r="N725">
        <v>-0.0038</v>
      </c>
      <c r="O725">
        <v>0.0002</v>
      </c>
      <c r="P725">
        <v>0.1656</v>
      </c>
      <c r="Q725">
        <v>-0.0831</v>
      </c>
      <c r="R725">
        <v>0.7917</v>
      </c>
      <c r="S725">
        <v>-0.0267</v>
      </c>
      <c r="T725">
        <v>0.0068</v>
      </c>
    </row>
    <row r="726" spans="1:20" ht="12.75">
      <c r="A726">
        <v>48087</v>
      </c>
      <c r="B726" t="s">
        <v>774</v>
      </c>
      <c r="C726">
        <v>-0.0387</v>
      </c>
      <c r="D726">
        <v>-0.0602</v>
      </c>
      <c r="E726">
        <v>-0.2306</v>
      </c>
      <c r="F726">
        <v>0.1058</v>
      </c>
      <c r="G726">
        <v>0.031</v>
      </c>
      <c r="H726">
        <v>-0.0942</v>
      </c>
      <c r="I726">
        <v>0.0464</v>
      </c>
      <c r="J726">
        <v>0.2306</v>
      </c>
      <c r="K726">
        <v>0.0541</v>
      </c>
      <c r="L726">
        <v>0</v>
      </c>
      <c r="M726">
        <v>0.4119</v>
      </c>
      <c r="N726">
        <v>-0.0043</v>
      </c>
      <c r="O726">
        <v>-0.0251</v>
      </c>
      <c r="P726">
        <v>0.0341</v>
      </c>
      <c r="Q726">
        <v>0.0084</v>
      </c>
      <c r="R726">
        <v>0.8908</v>
      </c>
      <c r="S726">
        <v>-0.0517</v>
      </c>
      <c r="T726">
        <v>0.0373</v>
      </c>
    </row>
    <row r="727" spans="1:20" ht="12.75">
      <c r="A727">
        <v>48091</v>
      </c>
      <c r="B727" t="s">
        <v>775</v>
      </c>
      <c r="C727">
        <v>-0.0397</v>
      </c>
      <c r="D727">
        <v>-0.0618</v>
      </c>
      <c r="E727">
        <v>-0.2327</v>
      </c>
      <c r="F727">
        <v>0.1095</v>
      </c>
      <c r="G727">
        <v>0.0309</v>
      </c>
      <c r="H727">
        <v>-0.0946</v>
      </c>
      <c r="I727">
        <v>0.0475</v>
      </c>
      <c r="J727">
        <v>0.2327</v>
      </c>
      <c r="K727">
        <v>0.0556</v>
      </c>
      <c r="L727">
        <v>0</v>
      </c>
      <c r="M727">
        <v>0.4087</v>
      </c>
      <c r="N727">
        <v>-0.0046</v>
      </c>
      <c r="O727">
        <v>-0.0259</v>
      </c>
      <c r="P727">
        <v>0.0329</v>
      </c>
      <c r="Q727">
        <v>0.0096</v>
      </c>
      <c r="R727">
        <v>0.8884</v>
      </c>
      <c r="S727">
        <v>-0.0544</v>
      </c>
      <c r="T727">
        <v>0.0382</v>
      </c>
    </row>
    <row r="728" spans="1:20" ht="12.75">
      <c r="A728">
        <v>48115</v>
      </c>
      <c r="B728" t="s">
        <v>776</v>
      </c>
      <c r="C728">
        <v>-0.036</v>
      </c>
      <c r="D728">
        <v>-0.0555</v>
      </c>
      <c r="E728">
        <v>-0.2142</v>
      </c>
      <c r="F728">
        <v>0.0993</v>
      </c>
      <c r="G728">
        <v>0.0281</v>
      </c>
      <c r="H728">
        <v>-0.0969</v>
      </c>
      <c r="I728">
        <v>0.0425</v>
      </c>
      <c r="J728">
        <v>0.2142</v>
      </c>
      <c r="K728">
        <v>0.0503</v>
      </c>
      <c r="L728">
        <v>0</v>
      </c>
      <c r="M728">
        <v>0.3762</v>
      </c>
      <c r="N728">
        <v>-0.0044</v>
      </c>
      <c r="O728">
        <v>-0.0221</v>
      </c>
      <c r="P728">
        <v>0.0413</v>
      </c>
      <c r="Q728">
        <v>0.002</v>
      </c>
      <c r="R728">
        <v>0.8886</v>
      </c>
      <c r="S728">
        <v>-0.0492</v>
      </c>
      <c r="T728">
        <v>0.0342</v>
      </c>
    </row>
    <row r="729" spans="1:20" ht="12.75">
      <c r="A729">
        <v>48125</v>
      </c>
      <c r="B729" t="s">
        <v>777</v>
      </c>
      <c r="C729">
        <v>-0.0142</v>
      </c>
      <c r="D729">
        <v>-0.0181</v>
      </c>
      <c r="E729">
        <v>-0.0989</v>
      </c>
      <c r="F729">
        <v>0.0334</v>
      </c>
      <c r="G729">
        <v>0.0066</v>
      </c>
      <c r="H729">
        <v>-0.1055</v>
      </c>
      <c r="I729">
        <v>0.0116</v>
      </c>
      <c r="J729">
        <v>0.0989</v>
      </c>
      <c r="K729">
        <v>0.0192</v>
      </c>
      <c r="L729">
        <v>0</v>
      </c>
      <c r="M729">
        <v>0.1595</v>
      </c>
      <c r="N729">
        <v>-0.0046</v>
      </c>
      <c r="O729">
        <v>0.0023</v>
      </c>
      <c r="P729">
        <v>0.0854</v>
      </c>
      <c r="Q729">
        <v>-0.0407</v>
      </c>
      <c r="R729">
        <v>0.8715</v>
      </c>
      <c r="S729">
        <v>-0.0285</v>
      </c>
      <c r="T729">
        <v>0.0111</v>
      </c>
    </row>
    <row r="730" spans="1:20" ht="12.75">
      <c r="A730">
        <v>48145</v>
      </c>
      <c r="B730" t="s">
        <v>778</v>
      </c>
      <c r="C730">
        <v>-0.0143</v>
      </c>
      <c r="D730">
        <v>-0.0183</v>
      </c>
      <c r="E730">
        <v>-0.0997</v>
      </c>
      <c r="F730">
        <v>0.0337</v>
      </c>
      <c r="G730">
        <v>0.0067</v>
      </c>
      <c r="H730">
        <v>-0.1062</v>
      </c>
      <c r="I730">
        <v>0.0117</v>
      </c>
      <c r="J730">
        <v>0.0997</v>
      </c>
      <c r="K730">
        <v>0.0194</v>
      </c>
      <c r="L730">
        <v>0</v>
      </c>
      <c r="M730">
        <v>0.1608</v>
      </c>
      <c r="N730">
        <v>-0.0045</v>
      </c>
      <c r="O730">
        <v>0.002</v>
      </c>
      <c r="P730">
        <v>0.086</v>
      </c>
      <c r="Q730">
        <v>-0.0408</v>
      </c>
      <c r="R730">
        <v>0.8706</v>
      </c>
      <c r="S730">
        <v>-0.0287</v>
      </c>
      <c r="T730">
        <v>0.0112</v>
      </c>
    </row>
    <row r="731" spans="1:20" ht="12.75">
      <c r="A731">
        <v>48149</v>
      </c>
      <c r="B731" t="s">
        <v>779</v>
      </c>
      <c r="C731">
        <v>-0.0112</v>
      </c>
      <c r="D731">
        <v>-0.0127</v>
      </c>
      <c r="E731">
        <v>0.0175</v>
      </c>
      <c r="F731">
        <v>0.0196</v>
      </c>
      <c r="G731">
        <v>0.0002</v>
      </c>
      <c r="H731">
        <v>-0.0411</v>
      </c>
      <c r="I731">
        <v>0.013</v>
      </c>
      <c r="J731">
        <v>-0.0175</v>
      </c>
      <c r="K731">
        <v>-0.0097</v>
      </c>
      <c r="L731">
        <v>0</v>
      </c>
      <c r="M731">
        <v>-0.0248</v>
      </c>
      <c r="N731">
        <v>-0.0482</v>
      </c>
      <c r="O731">
        <v>-0.052</v>
      </c>
      <c r="P731">
        <v>-0.0054</v>
      </c>
      <c r="Q731">
        <v>-0.0022</v>
      </c>
      <c r="R731">
        <v>0.0153</v>
      </c>
      <c r="S731">
        <v>0.0029</v>
      </c>
      <c r="T731">
        <v>0.002</v>
      </c>
    </row>
    <row r="732" spans="1:20" ht="12.75">
      <c r="A732">
        <v>48169</v>
      </c>
      <c r="B732" t="s">
        <v>780</v>
      </c>
      <c r="C732">
        <v>-0.0366</v>
      </c>
      <c r="D732">
        <v>-0.0567</v>
      </c>
      <c r="E732">
        <v>-0.2223</v>
      </c>
      <c r="F732">
        <v>0.0995</v>
      </c>
      <c r="G732">
        <v>0.0301</v>
      </c>
      <c r="H732">
        <v>-0.0951</v>
      </c>
      <c r="I732">
        <v>0.0439</v>
      </c>
      <c r="J732">
        <v>0.2223</v>
      </c>
      <c r="K732">
        <v>0.0511</v>
      </c>
      <c r="L732">
        <v>0</v>
      </c>
      <c r="M732">
        <v>0.402</v>
      </c>
      <c r="N732">
        <v>-0.0041</v>
      </c>
      <c r="O732">
        <v>-0.023</v>
      </c>
      <c r="P732">
        <v>0.0383</v>
      </c>
      <c r="Q732">
        <v>0.0046</v>
      </c>
      <c r="R732">
        <v>0.892</v>
      </c>
      <c r="S732">
        <v>-0.0479</v>
      </c>
      <c r="T732">
        <v>0.0352</v>
      </c>
    </row>
    <row r="733" spans="1:20" ht="12.75">
      <c r="A733">
        <v>48171</v>
      </c>
      <c r="B733" t="s">
        <v>781</v>
      </c>
      <c r="C733">
        <v>-0.0387</v>
      </c>
      <c r="D733">
        <v>-0.0602</v>
      </c>
      <c r="E733">
        <v>-0.2306</v>
      </c>
      <c r="F733">
        <v>0.1058</v>
      </c>
      <c r="G733">
        <v>0.031</v>
      </c>
      <c r="H733">
        <v>-0.0942</v>
      </c>
      <c r="I733">
        <v>0.0464</v>
      </c>
      <c r="J733">
        <v>0.2306</v>
      </c>
      <c r="K733">
        <v>0.0541</v>
      </c>
      <c r="L733">
        <v>0</v>
      </c>
      <c r="M733">
        <v>0.4119</v>
      </c>
      <c r="N733">
        <v>-0.0043</v>
      </c>
      <c r="O733">
        <v>-0.0251</v>
      </c>
      <c r="P733">
        <v>0.0341</v>
      </c>
      <c r="Q733">
        <v>0.0084</v>
      </c>
      <c r="R733">
        <v>0.8908</v>
      </c>
      <c r="S733">
        <v>-0.0517</v>
      </c>
      <c r="T733">
        <v>0.0373</v>
      </c>
    </row>
    <row r="734" spans="1:20" ht="12.75">
      <c r="A734">
        <v>48173</v>
      </c>
      <c r="B734" t="s">
        <v>782</v>
      </c>
      <c r="C734">
        <v>-0.0076</v>
      </c>
      <c r="D734">
        <v>-0.0085</v>
      </c>
      <c r="E734">
        <v>-0.0987</v>
      </c>
      <c r="F734">
        <v>0.027</v>
      </c>
      <c r="G734">
        <v>0.0035</v>
      </c>
      <c r="H734">
        <v>-0.2085</v>
      </c>
      <c r="I734">
        <v>0.0032</v>
      </c>
      <c r="J734">
        <v>0.0987</v>
      </c>
      <c r="K734">
        <v>0.0147</v>
      </c>
      <c r="L734">
        <v>0</v>
      </c>
      <c r="M734">
        <v>0.1384</v>
      </c>
      <c r="N734">
        <v>-0.0035</v>
      </c>
      <c r="O734">
        <v>-0.0007</v>
      </c>
      <c r="P734">
        <v>0.1969</v>
      </c>
      <c r="Q734">
        <v>-0.0996</v>
      </c>
      <c r="R734">
        <v>0.7603</v>
      </c>
      <c r="S734">
        <v>-0.0262</v>
      </c>
      <c r="T734">
        <v>0.0052</v>
      </c>
    </row>
    <row r="735" spans="1:20" ht="12.75">
      <c r="A735">
        <v>48177</v>
      </c>
      <c r="B735" t="s">
        <v>783</v>
      </c>
      <c r="C735">
        <v>-0.0387</v>
      </c>
      <c r="D735">
        <v>-0.0602</v>
      </c>
      <c r="E735">
        <v>-0.2306</v>
      </c>
      <c r="F735">
        <v>0.1058</v>
      </c>
      <c r="G735">
        <v>0.031</v>
      </c>
      <c r="H735">
        <v>-0.0942</v>
      </c>
      <c r="I735">
        <v>0.0464</v>
      </c>
      <c r="J735">
        <v>0.2306</v>
      </c>
      <c r="K735">
        <v>0.0541</v>
      </c>
      <c r="L735">
        <v>0</v>
      </c>
      <c r="M735">
        <v>0.4119</v>
      </c>
      <c r="N735">
        <v>-0.0043</v>
      </c>
      <c r="O735">
        <v>-0.0251</v>
      </c>
      <c r="P735">
        <v>0.0341</v>
      </c>
      <c r="Q735">
        <v>0.0084</v>
      </c>
      <c r="R735">
        <v>0.8908</v>
      </c>
      <c r="S735">
        <v>-0.0517</v>
      </c>
      <c r="T735">
        <v>0.0373</v>
      </c>
    </row>
    <row r="736" spans="1:20" ht="12.75">
      <c r="A736">
        <v>48199</v>
      </c>
      <c r="B736" t="s">
        <v>784</v>
      </c>
      <c r="C736">
        <v>-0.0127</v>
      </c>
      <c r="D736">
        <v>-0.0159</v>
      </c>
      <c r="E736">
        <v>-0.0981</v>
      </c>
      <c r="F736">
        <v>0.0318</v>
      </c>
      <c r="G736">
        <v>0.0059</v>
      </c>
      <c r="H736">
        <v>-0.1261</v>
      </c>
      <c r="I736">
        <v>0.0097</v>
      </c>
      <c r="J736">
        <v>0.0981</v>
      </c>
      <c r="K736">
        <v>0.018</v>
      </c>
      <c r="L736">
        <v>0</v>
      </c>
      <c r="M736">
        <v>0.1537</v>
      </c>
      <c r="N736">
        <v>-0.0044</v>
      </c>
      <c r="O736">
        <v>0.002</v>
      </c>
      <c r="P736">
        <v>0.1079</v>
      </c>
      <c r="Q736">
        <v>-0.0527</v>
      </c>
      <c r="R736">
        <v>0.8494</v>
      </c>
      <c r="S736">
        <v>-0.0278</v>
      </c>
      <c r="T736">
        <v>0.0097</v>
      </c>
    </row>
    <row r="737" spans="1:20" ht="12.75">
      <c r="A737">
        <v>48213</v>
      </c>
      <c r="B737" t="s">
        <v>785</v>
      </c>
      <c r="C737">
        <v>-0.0109</v>
      </c>
      <c r="D737">
        <v>-0.0134</v>
      </c>
      <c r="E737">
        <v>-0.0987</v>
      </c>
      <c r="F737">
        <v>0.0301</v>
      </c>
      <c r="G737">
        <v>0.0051</v>
      </c>
      <c r="H737">
        <v>-0.156</v>
      </c>
      <c r="I737">
        <v>0.0074</v>
      </c>
      <c r="J737">
        <v>0.0987</v>
      </c>
      <c r="K737">
        <v>0.0169</v>
      </c>
      <c r="L737">
        <v>0</v>
      </c>
      <c r="M737">
        <v>0.149</v>
      </c>
      <c r="N737">
        <v>-0.004</v>
      </c>
      <c r="O737">
        <v>0.0007</v>
      </c>
      <c r="P737">
        <v>0.1401</v>
      </c>
      <c r="Q737">
        <v>-0.0696</v>
      </c>
      <c r="R737">
        <v>0.817</v>
      </c>
      <c r="S737">
        <v>-0.0274</v>
      </c>
      <c r="T737">
        <v>0.0082</v>
      </c>
    </row>
    <row r="738" spans="1:20" ht="12.75">
      <c r="A738">
        <v>48233</v>
      </c>
      <c r="B738" t="s">
        <v>786</v>
      </c>
      <c r="C738">
        <v>-0.0124</v>
      </c>
      <c r="D738">
        <v>-0.0155</v>
      </c>
      <c r="E738">
        <v>-0.0988</v>
      </c>
      <c r="F738">
        <v>0.0316</v>
      </c>
      <c r="G738">
        <v>0.0058</v>
      </c>
      <c r="H738">
        <v>-0.1327</v>
      </c>
      <c r="I738">
        <v>0.0093</v>
      </c>
      <c r="J738">
        <v>0.0988</v>
      </c>
      <c r="K738">
        <v>0.018</v>
      </c>
      <c r="L738">
        <v>0</v>
      </c>
      <c r="M738">
        <v>0.1538</v>
      </c>
      <c r="N738">
        <v>-0.0042</v>
      </c>
      <c r="O738">
        <v>0.0013</v>
      </c>
      <c r="P738">
        <v>0.1149</v>
      </c>
      <c r="Q738">
        <v>-0.0563</v>
      </c>
      <c r="R738">
        <v>0.8421</v>
      </c>
      <c r="S738">
        <v>-0.0279</v>
      </c>
      <c r="T738">
        <v>0.0095</v>
      </c>
    </row>
    <row r="739" spans="1:20" ht="12.75">
      <c r="A739">
        <v>48235</v>
      </c>
      <c r="B739" t="s">
        <v>787</v>
      </c>
      <c r="C739">
        <v>-0.0124</v>
      </c>
      <c r="D739">
        <v>-0.0155</v>
      </c>
      <c r="E739">
        <v>-0.0988</v>
      </c>
      <c r="F739">
        <v>0.0316</v>
      </c>
      <c r="G739">
        <v>0.0058</v>
      </c>
      <c r="H739">
        <v>-0.1327</v>
      </c>
      <c r="I739">
        <v>0.0093</v>
      </c>
      <c r="J739">
        <v>0.0988</v>
      </c>
      <c r="K739">
        <v>0.018</v>
      </c>
      <c r="L739">
        <v>0</v>
      </c>
      <c r="M739">
        <v>0.1538</v>
      </c>
      <c r="N739">
        <v>-0.0042</v>
      </c>
      <c r="O739">
        <v>0.0013</v>
      </c>
      <c r="P739">
        <v>0.1149</v>
      </c>
      <c r="Q739">
        <v>-0.0563</v>
      </c>
      <c r="R739">
        <v>0.8421</v>
      </c>
      <c r="S739">
        <v>-0.0279</v>
      </c>
      <c r="T739">
        <v>0.0095</v>
      </c>
    </row>
    <row r="740" spans="1:20" ht="12.75">
      <c r="A740">
        <v>48237</v>
      </c>
      <c r="B740" t="s">
        <v>788</v>
      </c>
      <c r="C740">
        <v>-0.0153</v>
      </c>
      <c r="D740">
        <v>-0.0203</v>
      </c>
      <c r="E740">
        <v>-0.1057</v>
      </c>
      <c r="F740">
        <v>0.0365</v>
      </c>
      <c r="G740">
        <v>0.0075</v>
      </c>
      <c r="H740">
        <v>-0.106</v>
      </c>
      <c r="I740">
        <v>0.0132</v>
      </c>
      <c r="J740">
        <v>0.1057</v>
      </c>
      <c r="K740">
        <v>0.0211</v>
      </c>
      <c r="L740">
        <v>0</v>
      </c>
      <c r="M740">
        <v>0.1723</v>
      </c>
      <c r="N740">
        <v>-0.0044</v>
      </c>
      <c r="O740">
        <v>0.0003</v>
      </c>
      <c r="P740">
        <v>0.0839</v>
      </c>
      <c r="Q740">
        <v>-0.0385</v>
      </c>
      <c r="R740">
        <v>0.8702</v>
      </c>
      <c r="S740">
        <v>-0.0305</v>
      </c>
      <c r="T740">
        <v>0.0125</v>
      </c>
    </row>
    <row r="741" spans="1:20" ht="12.75">
      <c r="A741">
        <v>48247</v>
      </c>
      <c r="B741" t="s">
        <v>789</v>
      </c>
      <c r="C741">
        <v>-0.0363</v>
      </c>
      <c r="D741">
        <v>-0.0561</v>
      </c>
      <c r="E741">
        <v>-0.2188</v>
      </c>
      <c r="F741">
        <v>0.0993</v>
      </c>
      <c r="G741">
        <v>0.0293</v>
      </c>
      <c r="H741">
        <v>-0.0961</v>
      </c>
      <c r="I741">
        <v>0.0432</v>
      </c>
      <c r="J741">
        <v>0.2188</v>
      </c>
      <c r="K741">
        <v>0.0507</v>
      </c>
      <c r="L741">
        <v>0</v>
      </c>
      <c r="M741">
        <v>0.3911</v>
      </c>
      <c r="N741">
        <v>-0.0042</v>
      </c>
      <c r="O741">
        <v>-0.0224</v>
      </c>
      <c r="P741">
        <v>0.0399</v>
      </c>
      <c r="Q741">
        <v>0.0032</v>
      </c>
      <c r="R741">
        <v>0.8902</v>
      </c>
      <c r="S741">
        <v>-0.0483</v>
      </c>
      <c r="T741">
        <v>0.0347</v>
      </c>
    </row>
    <row r="742" spans="1:20" ht="12.75">
      <c r="A742">
        <v>48253</v>
      </c>
      <c r="B742" t="s">
        <v>790</v>
      </c>
      <c r="C742">
        <v>-0.0424</v>
      </c>
      <c r="D742">
        <v>-0.0662</v>
      </c>
      <c r="E742">
        <v>-0.2369</v>
      </c>
      <c r="F742">
        <v>0.1242</v>
      </c>
      <c r="G742">
        <v>0.0325</v>
      </c>
      <c r="H742">
        <v>-0.0954</v>
      </c>
      <c r="I742">
        <v>0.051</v>
      </c>
      <c r="J742">
        <v>0.2369</v>
      </c>
      <c r="K742">
        <v>0.0592</v>
      </c>
      <c r="L742">
        <v>0</v>
      </c>
      <c r="M742">
        <v>0.3942</v>
      </c>
      <c r="N742">
        <v>-0.0058</v>
      </c>
      <c r="O742">
        <v>-0.0288</v>
      </c>
      <c r="P742">
        <v>0.0294</v>
      </c>
      <c r="Q742">
        <v>0.0129</v>
      </c>
      <c r="R742">
        <v>0.8924</v>
      </c>
      <c r="S742">
        <v>-0.0573</v>
      </c>
      <c r="T742">
        <v>0.0403</v>
      </c>
    </row>
    <row r="743" spans="1:20" ht="12.75">
      <c r="A743">
        <v>48281</v>
      </c>
      <c r="B743" t="s">
        <v>791</v>
      </c>
      <c r="C743">
        <v>-0.0214</v>
      </c>
      <c r="D743">
        <v>-0.031</v>
      </c>
      <c r="E743">
        <v>-0.1386</v>
      </c>
      <c r="F743">
        <v>0.0473</v>
      </c>
      <c r="G743">
        <v>0.0091</v>
      </c>
      <c r="H743">
        <v>-0.1079</v>
      </c>
      <c r="I743">
        <v>0.0204</v>
      </c>
      <c r="J743">
        <v>0.1386</v>
      </c>
      <c r="K743">
        <v>0.0309</v>
      </c>
      <c r="L743">
        <v>0</v>
      </c>
      <c r="M743">
        <v>0.2306</v>
      </c>
      <c r="N743">
        <v>-0.0038</v>
      </c>
      <c r="O743">
        <v>-0.0074</v>
      </c>
      <c r="P743">
        <v>0.0757</v>
      </c>
      <c r="Q743">
        <v>-0.0281</v>
      </c>
      <c r="R743">
        <v>0.8559</v>
      </c>
      <c r="S743">
        <v>-0.046</v>
      </c>
      <c r="T743">
        <v>0.0196</v>
      </c>
    </row>
    <row r="744" spans="1:20" ht="12.75">
      <c r="A744">
        <v>48289</v>
      </c>
      <c r="B744" t="s">
        <v>792</v>
      </c>
      <c r="C744">
        <v>-0.0214</v>
      </c>
      <c r="D744">
        <v>-0.0311</v>
      </c>
      <c r="E744">
        <v>-0.1388</v>
      </c>
      <c r="F744">
        <v>0.0473</v>
      </c>
      <c r="G744">
        <v>0.0091</v>
      </c>
      <c r="H744">
        <v>-0.1079</v>
      </c>
      <c r="I744">
        <v>0.0204</v>
      </c>
      <c r="J744">
        <v>0.1388</v>
      </c>
      <c r="K744">
        <v>0.031</v>
      </c>
      <c r="L744">
        <v>0</v>
      </c>
      <c r="M744">
        <v>0.231</v>
      </c>
      <c r="N744">
        <v>-0.0038</v>
      </c>
      <c r="O744">
        <v>-0.0074</v>
      </c>
      <c r="P744">
        <v>0.0755</v>
      </c>
      <c r="Q744">
        <v>-0.028</v>
      </c>
      <c r="R744">
        <v>0.8558</v>
      </c>
      <c r="S744">
        <v>-0.0462</v>
      </c>
      <c r="T744">
        <v>0.0196</v>
      </c>
    </row>
    <row r="745" spans="1:20" ht="12.75">
      <c r="A745">
        <v>48295</v>
      </c>
      <c r="B745" t="s">
        <v>793</v>
      </c>
      <c r="C745">
        <v>-0.0144</v>
      </c>
      <c r="D745">
        <v>-0.0177</v>
      </c>
      <c r="E745">
        <v>0.0231</v>
      </c>
      <c r="F745">
        <v>0.0243</v>
      </c>
      <c r="G745">
        <v>0.0011</v>
      </c>
      <c r="H745">
        <v>-0.0407</v>
      </c>
      <c r="I745">
        <v>0.0177</v>
      </c>
      <c r="J745">
        <v>-0.0231</v>
      </c>
      <c r="K745">
        <v>-0.0099</v>
      </c>
      <c r="L745">
        <v>0</v>
      </c>
      <c r="M745">
        <v>-0.0246</v>
      </c>
      <c r="N745">
        <v>-0.0614</v>
      </c>
      <c r="O745">
        <v>-0.1079</v>
      </c>
      <c r="P745">
        <v>-0.0043</v>
      </c>
      <c r="Q745">
        <v>0.0017</v>
      </c>
      <c r="R745">
        <v>0.0145</v>
      </c>
      <c r="S745">
        <v>0.0027</v>
      </c>
      <c r="T745">
        <v>0.0042</v>
      </c>
    </row>
    <row r="746" spans="1:20" ht="12.75">
      <c r="A746">
        <v>48297</v>
      </c>
      <c r="B746" t="s">
        <v>794</v>
      </c>
      <c r="C746">
        <v>-0.026</v>
      </c>
      <c r="D746">
        <v>-0.0386</v>
      </c>
      <c r="E746">
        <v>-0.1627</v>
      </c>
      <c r="F746">
        <v>0.0672</v>
      </c>
      <c r="G746">
        <v>0.0174</v>
      </c>
      <c r="H746">
        <v>-0.1023</v>
      </c>
      <c r="I746">
        <v>0.0281</v>
      </c>
      <c r="J746">
        <v>0.1627</v>
      </c>
      <c r="K746">
        <v>0.0364</v>
      </c>
      <c r="L746">
        <v>0</v>
      </c>
      <c r="M746">
        <v>0.2799</v>
      </c>
      <c r="N746">
        <v>-0.0042</v>
      </c>
      <c r="O746">
        <v>-0.0116</v>
      </c>
      <c r="P746">
        <v>0.0628</v>
      </c>
      <c r="Q746">
        <v>-0.0178</v>
      </c>
      <c r="R746">
        <v>0.8756</v>
      </c>
      <c r="S746">
        <v>-0.042</v>
      </c>
      <c r="T746">
        <v>0.0239</v>
      </c>
    </row>
    <row r="747" spans="1:20" ht="12.75">
      <c r="A747">
        <v>48299</v>
      </c>
      <c r="B747" t="s">
        <v>795</v>
      </c>
      <c r="C747">
        <v>-0.0156</v>
      </c>
      <c r="D747">
        <v>-0.0207</v>
      </c>
      <c r="E747">
        <v>-0.1073</v>
      </c>
      <c r="F747">
        <v>0.0372</v>
      </c>
      <c r="G747">
        <v>0.0077</v>
      </c>
      <c r="H747">
        <v>-0.1062</v>
      </c>
      <c r="I747">
        <v>0.0136</v>
      </c>
      <c r="J747">
        <v>0.1073</v>
      </c>
      <c r="K747">
        <v>0.0215</v>
      </c>
      <c r="L747">
        <v>0</v>
      </c>
      <c r="M747">
        <v>0.1751</v>
      </c>
      <c r="N747">
        <v>-0.0043</v>
      </c>
      <c r="O747">
        <v>-0.0001</v>
      </c>
      <c r="P747">
        <v>0.0836</v>
      </c>
      <c r="Q747">
        <v>-0.0381</v>
      </c>
      <c r="R747">
        <v>0.8698</v>
      </c>
      <c r="S747">
        <v>-0.0309</v>
      </c>
      <c r="T747">
        <v>0.0128</v>
      </c>
    </row>
    <row r="748" spans="1:20" ht="12.75">
      <c r="A748">
        <v>48303</v>
      </c>
      <c r="B748" t="s">
        <v>796</v>
      </c>
      <c r="C748">
        <v>-0.0371</v>
      </c>
      <c r="D748">
        <v>-0.0576</v>
      </c>
      <c r="E748">
        <v>-0.2272</v>
      </c>
      <c r="F748">
        <v>0.0998</v>
      </c>
      <c r="G748">
        <v>0.0312</v>
      </c>
      <c r="H748">
        <v>-0.0937</v>
      </c>
      <c r="I748">
        <v>0.0448</v>
      </c>
      <c r="J748">
        <v>0.2272</v>
      </c>
      <c r="K748">
        <v>0.0518</v>
      </c>
      <c r="L748">
        <v>0</v>
      </c>
      <c r="M748">
        <v>0.417</v>
      </c>
      <c r="N748">
        <v>-0.0039</v>
      </c>
      <c r="O748">
        <v>-0.0237</v>
      </c>
      <c r="P748">
        <v>0.0361</v>
      </c>
      <c r="Q748">
        <v>0.0065</v>
      </c>
      <c r="R748">
        <v>0.8945</v>
      </c>
      <c r="S748">
        <v>-0.0475</v>
      </c>
      <c r="T748">
        <v>0.0359</v>
      </c>
    </row>
    <row r="749" spans="1:20" ht="12.75">
      <c r="A749">
        <v>48308</v>
      </c>
      <c r="B749" t="s">
        <v>797</v>
      </c>
      <c r="C749">
        <v>-0.0283</v>
      </c>
      <c r="D749">
        <v>-0.0427</v>
      </c>
      <c r="E749">
        <v>0.0326</v>
      </c>
      <c r="F749">
        <v>0.0775</v>
      </c>
      <c r="G749">
        <v>0.0137</v>
      </c>
      <c r="H749">
        <v>-0.052</v>
      </c>
      <c r="I749">
        <v>0.0395</v>
      </c>
      <c r="J749">
        <v>-0.0326</v>
      </c>
      <c r="K749">
        <v>0.0071</v>
      </c>
      <c r="L749">
        <v>0</v>
      </c>
      <c r="M749">
        <v>-0.0237</v>
      </c>
      <c r="N749">
        <v>-0.0384</v>
      </c>
      <c r="O749">
        <v>-0.1206</v>
      </c>
      <c r="P749">
        <v>-0.002</v>
      </c>
      <c r="Q749">
        <v>0.0221</v>
      </c>
      <c r="R749">
        <v>0.0189</v>
      </c>
      <c r="S749">
        <v>-0.0042</v>
      </c>
      <c r="T749">
        <v>0.0182</v>
      </c>
    </row>
    <row r="750" spans="1:20" ht="12.75">
      <c r="A750">
        <v>48319</v>
      </c>
      <c r="B750" t="s">
        <v>798</v>
      </c>
      <c r="C750">
        <v>-0.0165</v>
      </c>
      <c r="D750">
        <v>-0.0224</v>
      </c>
      <c r="E750">
        <v>-0.113</v>
      </c>
      <c r="F750">
        <v>0.0394</v>
      </c>
      <c r="G750">
        <v>0.0082</v>
      </c>
      <c r="H750">
        <v>-0.1088</v>
      </c>
      <c r="I750">
        <v>0.0148</v>
      </c>
      <c r="J750">
        <v>0.113</v>
      </c>
      <c r="K750">
        <v>0.0231</v>
      </c>
      <c r="L750">
        <v>0</v>
      </c>
      <c r="M750">
        <v>0.1851</v>
      </c>
      <c r="N750">
        <v>-0.0042</v>
      </c>
      <c r="O750">
        <v>-0.0015</v>
      </c>
      <c r="P750">
        <v>0.0847</v>
      </c>
      <c r="Q750">
        <v>-0.0375</v>
      </c>
      <c r="R750">
        <v>0.8658</v>
      </c>
      <c r="S750">
        <v>-0.033</v>
      </c>
      <c r="T750">
        <v>0.0139</v>
      </c>
    </row>
    <row r="751" spans="1:20" ht="12.75">
      <c r="A751">
        <v>48327</v>
      </c>
      <c r="B751" t="s">
        <v>799</v>
      </c>
      <c r="C751">
        <v>-0.026</v>
      </c>
      <c r="D751">
        <v>-0.0386</v>
      </c>
      <c r="E751">
        <v>-0.1627</v>
      </c>
      <c r="F751">
        <v>0.0672</v>
      </c>
      <c r="G751">
        <v>0.0174</v>
      </c>
      <c r="H751">
        <v>-0.1023</v>
      </c>
      <c r="I751">
        <v>0.0281</v>
      </c>
      <c r="J751">
        <v>0.1627</v>
      </c>
      <c r="K751">
        <v>0.0364</v>
      </c>
      <c r="L751">
        <v>0</v>
      </c>
      <c r="M751">
        <v>0.2799</v>
      </c>
      <c r="N751">
        <v>-0.0042</v>
      </c>
      <c r="O751">
        <v>-0.0116</v>
      </c>
      <c r="P751">
        <v>0.0628</v>
      </c>
      <c r="Q751">
        <v>-0.0178</v>
      </c>
      <c r="R751">
        <v>0.8756</v>
      </c>
      <c r="S751">
        <v>-0.042</v>
      </c>
      <c r="T751">
        <v>0.0239</v>
      </c>
    </row>
    <row r="752" spans="1:20" ht="12.75">
      <c r="A752">
        <v>48329</v>
      </c>
      <c r="B752" t="s">
        <v>800</v>
      </c>
      <c r="C752">
        <v>-0.0166</v>
      </c>
      <c r="D752">
        <v>-0.0226</v>
      </c>
      <c r="E752">
        <v>-0.1136</v>
      </c>
      <c r="F752">
        <v>0.0397</v>
      </c>
      <c r="G752">
        <v>0.0083</v>
      </c>
      <c r="H752">
        <v>-0.1084</v>
      </c>
      <c r="I752">
        <v>0.0149</v>
      </c>
      <c r="J752">
        <v>0.1136</v>
      </c>
      <c r="K752">
        <v>0.0233</v>
      </c>
      <c r="L752">
        <v>0</v>
      </c>
      <c r="M752">
        <v>0.1861</v>
      </c>
      <c r="N752">
        <v>-0.0042</v>
      </c>
      <c r="O752">
        <v>-0.0016</v>
      </c>
      <c r="P752">
        <v>0.0841</v>
      </c>
      <c r="Q752">
        <v>-0.0371</v>
      </c>
      <c r="R752">
        <v>0.866</v>
      </c>
      <c r="S752">
        <v>-0.0332</v>
      </c>
      <c r="T752">
        <v>0.014</v>
      </c>
    </row>
    <row r="753" spans="1:20" ht="12.75">
      <c r="A753">
        <v>48341</v>
      </c>
      <c r="B753" t="s">
        <v>801</v>
      </c>
      <c r="C753">
        <v>-0.0363</v>
      </c>
      <c r="D753">
        <v>-0.0561</v>
      </c>
      <c r="E753">
        <v>-0.2188</v>
      </c>
      <c r="F753">
        <v>0.0993</v>
      </c>
      <c r="G753">
        <v>0.0293</v>
      </c>
      <c r="H753">
        <v>-0.0961</v>
      </c>
      <c r="I753">
        <v>0.0432</v>
      </c>
      <c r="J753">
        <v>0.2188</v>
      </c>
      <c r="K753">
        <v>0.0507</v>
      </c>
      <c r="L753">
        <v>0</v>
      </c>
      <c r="M753">
        <v>0.3911</v>
      </c>
      <c r="N753">
        <v>-0.0042</v>
      </c>
      <c r="O753">
        <v>-0.0224</v>
      </c>
      <c r="P753">
        <v>0.0399</v>
      </c>
      <c r="Q753">
        <v>0.0032</v>
      </c>
      <c r="R753">
        <v>0.8902</v>
      </c>
      <c r="S753">
        <v>-0.0483</v>
      </c>
      <c r="T753">
        <v>0.0347</v>
      </c>
    </row>
    <row r="754" spans="1:20" ht="12.75">
      <c r="A754">
        <v>48343</v>
      </c>
      <c r="B754" t="s">
        <v>802</v>
      </c>
      <c r="C754">
        <v>-0.0426</v>
      </c>
      <c r="D754">
        <v>-0.0666</v>
      </c>
      <c r="E754">
        <v>-0.2375</v>
      </c>
      <c r="F754">
        <v>0.1235</v>
      </c>
      <c r="G754">
        <v>0.0315</v>
      </c>
      <c r="H754">
        <v>-0.0956</v>
      </c>
      <c r="I754">
        <v>0.0509</v>
      </c>
      <c r="J754">
        <v>0.2375</v>
      </c>
      <c r="K754">
        <v>0.0598</v>
      </c>
      <c r="L754">
        <v>0</v>
      </c>
      <c r="M754">
        <v>0.3944</v>
      </c>
      <c r="N754">
        <v>-0.0054</v>
      </c>
      <c r="O754">
        <v>-0.0288</v>
      </c>
      <c r="P754">
        <v>0.0292</v>
      </c>
      <c r="Q754">
        <v>0.0131</v>
      </c>
      <c r="R754">
        <v>0.8883</v>
      </c>
      <c r="S754">
        <v>-0.06</v>
      </c>
      <c r="T754">
        <v>0.0406</v>
      </c>
    </row>
    <row r="755" spans="1:20" ht="12.75">
      <c r="A755">
        <v>48349</v>
      </c>
      <c r="B755" t="s">
        <v>803</v>
      </c>
      <c r="C755">
        <v>-0.017</v>
      </c>
      <c r="D755">
        <v>-0.0233</v>
      </c>
      <c r="E755">
        <v>-0.116</v>
      </c>
      <c r="F755">
        <v>0.0403</v>
      </c>
      <c r="G755">
        <v>0.0083</v>
      </c>
      <c r="H755">
        <v>-0.1103</v>
      </c>
      <c r="I755">
        <v>0.0153</v>
      </c>
      <c r="J755">
        <v>0.116</v>
      </c>
      <c r="K755">
        <v>0.0239</v>
      </c>
      <c r="L755">
        <v>0</v>
      </c>
      <c r="M755">
        <v>0.1899</v>
      </c>
      <c r="N755">
        <v>-0.0042</v>
      </c>
      <c r="O755">
        <v>-0.0023</v>
      </c>
      <c r="P755">
        <v>0.0854</v>
      </c>
      <c r="Q755">
        <v>-0.0374</v>
      </c>
      <c r="R755">
        <v>0.8629</v>
      </c>
      <c r="S755">
        <v>-0.0345</v>
      </c>
      <c r="T755">
        <v>0.0144</v>
      </c>
    </row>
    <row r="756" spans="1:20" ht="12.75">
      <c r="A756">
        <v>48355</v>
      </c>
      <c r="B756" t="s">
        <v>804</v>
      </c>
      <c r="C756">
        <v>-0.0166</v>
      </c>
      <c r="D756">
        <v>-0.0226</v>
      </c>
      <c r="E756">
        <v>-0.1143</v>
      </c>
      <c r="F756">
        <v>0.0395</v>
      </c>
      <c r="G756">
        <v>0.0081</v>
      </c>
      <c r="H756">
        <v>-0.1114</v>
      </c>
      <c r="I756">
        <v>0.0148</v>
      </c>
      <c r="J756">
        <v>0.1143</v>
      </c>
      <c r="K756">
        <v>0.0234</v>
      </c>
      <c r="L756">
        <v>0</v>
      </c>
      <c r="M756">
        <v>0.1866</v>
      </c>
      <c r="N756">
        <v>-0.0042</v>
      </c>
      <c r="O756">
        <v>-0.002</v>
      </c>
      <c r="P756">
        <v>0.0871</v>
      </c>
      <c r="Q756">
        <v>-0.0386</v>
      </c>
      <c r="R756">
        <v>0.862</v>
      </c>
      <c r="S756">
        <v>-0.0338</v>
      </c>
      <c r="T756">
        <v>0.014</v>
      </c>
    </row>
    <row r="757" spans="1:20" ht="12.75">
      <c r="A757">
        <v>48367</v>
      </c>
      <c r="B757" t="s">
        <v>805</v>
      </c>
      <c r="C757">
        <v>-0.026</v>
      </c>
      <c r="D757">
        <v>-0.0386</v>
      </c>
      <c r="E757">
        <v>-0.1627</v>
      </c>
      <c r="F757">
        <v>0.0672</v>
      </c>
      <c r="G757">
        <v>0.0174</v>
      </c>
      <c r="H757">
        <v>-0.1023</v>
      </c>
      <c r="I757">
        <v>0.0281</v>
      </c>
      <c r="J757">
        <v>0.1627</v>
      </c>
      <c r="K757">
        <v>0.0364</v>
      </c>
      <c r="L757">
        <v>0</v>
      </c>
      <c r="M757">
        <v>0.2799</v>
      </c>
      <c r="N757">
        <v>-0.0042</v>
      </c>
      <c r="O757">
        <v>-0.0116</v>
      </c>
      <c r="P757">
        <v>0.0628</v>
      </c>
      <c r="Q757">
        <v>-0.0178</v>
      </c>
      <c r="R757">
        <v>0.8756</v>
      </c>
      <c r="S757">
        <v>-0.042</v>
      </c>
      <c r="T757">
        <v>0.0239</v>
      </c>
    </row>
    <row r="758" spans="1:20" ht="12.75">
      <c r="A758">
        <v>48369</v>
      </c>
      <c r="B758" t="s">
        <v>806</v>
      </c>
      <c r="C758">
        <v>-0.0143</v>
      </c>
      <c r="D758">
        <v>-0.0183</v>
      </c>
      <c r="E758">
        <v>-0.0997</v>
      </c>
      <c r="F758">
        <v>0.0337</v>
      </c>
      <c r="G758">
        <v>0.0067</v>
      </c>
      <c r="H758">
        <v>-0.1062</v>
      </c>
      <c r="I758">
        <v>0.0117</v>
      </c>
      <c r="J758">
        <v>0.0997</v>
      </c>
      <c r="K758">
        <v>0.0194</v>
      </c>
      <c r="L758">
        <v>0</v>
      </c>
      <c r="M758">
        <v>0.1608</v>
      </c>
      <c r="N758">
        <v>-0.0045</v>
      </c>
      <c r="O758">
        <v>0.002</v>
      </c>
      <c r="P758">
        <v>0.086</v>
      </c>
      <c r="Q758">
        <v>-0.0408</v>
      </c>
      <c r="R758">
        <v>0.8706</v>
      </c>
      <c r="S758">
        <v>-0.0287</v>
      </c>
      <c r="T758">
        <v>0.0112</v>
      </c>
    </row>
    <row r="759" spans="1:20" ht="12.75">
      <c r="A759">
        <v>48375</v>
      </c>
      <c r="B759" t="s">
        <v>807</v>
      </c>
      <c r="C759">
        <v>-0.0259</v>
      </c>
      <c r="D759">
        <v>-0.0381</v>
      </c>
      <c r="E759">
        <v>0.0323</v>
      </c>
      <c r="F759">
        <v>0.0644</v>
      </c>
      <c r="G759">
        <v>0.0105</v>
      </c>
      <c r="H759">
        <v>-0.049</v>
      </c>
      <c r="I759">
        <v>0.0357</v>
      </c>
      <c r="J759">
        <v>-0.0323</v>
      </c>
      <c r="K759">
        <v>0.0019</v>
      </c>
      <c r="L759">
        <v>0</v>
      </c>
      <c r="M759">
        <v>-0.0242</v>
      </c>
      <c r="N759">
        <v>-0.0534</v>
      </c>
      <c r="O759">
        <v>-0.1297</v>
      </c>
      <c r="P759">
        <v>-0.0022</v>
      </c>
      <c r="Q759">
        <v>0.0181</v>
      </c>
      <c r="R759">
        <v>0.0175</v>
      </c>
      <c r="S759">
        <v>-0.0023</v>
      </c>
      <c r="T759">
        <v>0.0153</v>
      </c>
    </row>
    <row r="760" spans="1:20" ht="12.75">
      <c r="A760">
        <v>48397</v>
      </c>
      <c r="B760" t="s">
        <v>808</v>
      </c>
      <c r="C760">
        <v>-0.0143</v>
      </c>
      <c r="D760">
        <v>-0.0183</v>
      </c>
      <c r="E760">
        <v>-0.0997</v>
      </c>
      <c r="F760">
        <v>0.0337</v>
      </c>
      <c r="G760">
        <v>0.0067</v>
      </c>
      <c r="H760">
        <v>-0.1062</v>
      </c>
      <c r="I760">
        <v>0.0117</v>
      </c>
      <c r="J760">
        <v>0.0997</v>
      </c>
      <c r="K760">
        <v>0.0194</v>
      </c>
      <c r="L760">
        <v>0</v>
      </c>
      <c r="M760">
        <v>0.1608</v>
      </c>
      <c r="N760">
        <v>-0.0045</v>
      </c>
      <c r="O760">
        <v>0.002</v>
      </c>
      <c r="P760">
        <v>0.086</v>
      </c>
      <c r="Q760">
        <v>-0.0408</v>
      </c>
      <c r="R760">
        <v>0.8706</v>
      </c>
      <c r="S760">
        <v>-0.0287</v>
      </c>
      <c r="T760">
        <v>0.0112</v>
      </c>
    </row>
    <row r="761" spans="1:20" ht="12.75">
      <c r="A761">
        <v>48399</v>
      </c>
      <c r="B761" t="s">
        <v>809</v>
      </c>
      <c r="C761">
        <v>-0.0052</v>
      </c>
      <c r="D761">
        <v>-0.0049</v>
      </c>
      <c r="E761">
        <v>-0.0992</v>
      </c>
      <c r="F761">
        <v>0.0247</v>
      </c>
      <c r="G761">
        <v>0.0023</v>
      </c>
      <c r="H761">
        <v>-0.249</v>
      </c>
      <c r="I761">
        <v>0</v>
      </c>
      <c r="J761">
        <v>0.0992</v>
      </c>
      <c r="K761">
        <v>0.013</v>
      </c>
      <c r="L761">
        <v>0</v>
      </c>
      <c r="M761">
        <v>0.1309</v>
      </c>
      <c r="N761">
        <v>-0.0031</v>
      </c>
      <c r="O761">
        <v>-0.0017</v>
      </c>
      <c r="P761">
        <v>0.2406</v>
      </c>
      <c r="Q761">
        <v>-0.1227</v>
      </c>
      <c r="R761">
        <v>0.7166</v>
      </c>
      <c r="S761">
        <v>-0.0254</v>
      </c>
      <c r="T761">
        <v>0.0029</v>
      </c>
    </row>
    <row r="762" spans="1:20" ht="12.75">
      <c r="A762">
        <v>48423</v>
      </c>
      <c r="B762" t="s">
        <v>810</v>
      </c>
      <c r="C762">
        <v>-0.0415</v>
      </c>
      <c r="D762">
        <v>-0.0647</v>
      </c>
      <c r="E762">
        <v>-0.2364</v>
      </c>
      <c r="F762">
        <v>0.1161</v>
      </c>
      <c r="G762">
        <v>0.0307</v>
      </c>
      <c r="H762">
        <v>-0.0952</v>
      </c>
      <c r="I762">
        <v>0.0493</v>
      </c>
      <c r="J762">
        <v>0.2364</v>
      </c>
      <c r="K762">
        <v>0.0583</v>
      </c>
      <c r="L762">
        <v>0</v>
      </c>
      <c r="M762">
        <v>0.403</v>
      </c>
      <c r="N762">
        <v>-0.005</v>
      </c>
      <c r="O762">
        <v>-0.0275</v>
      </c>
      <c r="P762">
        <v>0.0307</v>
      </c>
      <c r="Q762">
        <v>0.0117</v>
      </c>
      <c r="R762">
        <v>0.8842</v>
      </c>
      <c r="S762">
        <v>-0.0591</v>
      </c>
      <c r="T762">
        <v>0.0397</v>
      </c>
    </row>
    <row r="763" spans="1:20" ht="12.75">
      <c r="A763">
        <v>48459</v>
      </c>
      <c r="B763" t="s">
        <v>811</v>
      </c>
      <c r="C763">
        <v>-0.0371</v>
      </c>
      <c r="D763">
        <v>-0.0576</v>
      </c>
      <c r="E763">
        <v>-0.2272</v>
      </c>
      <c r="F763">
        <v>0.0998</v>
      </c>
      <c r="G763">
        <v>0.0312</v>
      </c>
      <c r="H763">
        <v>-0.0937</v>
      </c>
      <c r="I763">
        <v>0.0448</v>
      </c>
      <c r="J763">
        <v>0.2272</v>
      </c>
      <c r="K763">
        <v>0.0518</v>
      </c>
      <c r="L763">
        <v>0</v>
      </c>
      <c r="M763">
        <v>0.417</v>
      </c>
      <c r="N763">
        <v>-0.0039</v>
      </c>
      <c r="O763">
        <v>-0.0237</v>
      </c>
      <c r="P763">
        <v>0.0361</v>
      </c>
      <c r="Q763">
        <v>0.0065</v>
      </c>
      <c r="R763">
        <v>0.8945</v>
      </c>
      <c r="S763">
        <v>-0.0475</v>
      </c>
      <c r="T763">
        <v>0.0359</v>
      </c>
    </row>
    <row r="764" spans="1:20" ht="12.75">
      <c r="A764">
        <v>48518</v>
      </c>
      <c r="B764" t="s">
        <v>812</v>
      </c>
      <c r="C764">
        <v>-0.0808</v>
      </c>
      <c r="D764">
        <v>-0.1269</v>
      </c>
      <c r="E764">
        <v>-0.3056</v>
      </c>
      <c r="F764">
        <v>0.6706</v>
      </c>
      <c r="G764">
        <v>0.2919</v>
      </c>
      <c r="H764">
        <v>-0.1245</v>
      </c>
      <c r="I764">
        <v>0.114</v>
      </c>
      <c r="J764">
        <v>0.3056</v>
      </c>
      <c r="K764">
        <v>0.1693</v>
      </c>
      <c r="L764">
        <v>0</v>
      </c>
      <c r="M764">
        <v>-0.0814</v>
      </c>
      <c r="N764">
        <v>-0.0095</v>
      </c>
      <c r="O764">
        <v>-0.0395</v>
      </c>
      <c r="P764">
        <v>0.0001</v>
      </c>
      <c r="Q764">
        <v>0.0424</v>
      </c>
      <c r="R764">
        <v>0.0367</v>
      </c>
      <c r="S764">
        <v>0.0403</v>
      </c>
      <c r="T764">
        <v>0.0783</v>
      </c>
    </row>
    <row r="765" spans="1:20" ht="12.75">
      <c r="A765">
        <v>48863</v>
      </c>
      <c r="B765" t="s">
        <v>813</v>
      </c>
      <c r="C765">
        <v>-0.0313</v>
      </c>
      <c r="D765">
        <v>-0.0475</v>
      </c>
      <c r="E765">
        <v>-0.1893</v>
      </c>
      <c r="F765">
        <v>0.0845</v>
      </c>
      <c r="G765">
        <v>0.0229</v>
      </c>
      <c r="H765">
        <v>-0.0996</v>
      </c>
      <c r="I765">
        <v>0.0357</v>
      </c>
      <c r="J765">
        <v>0.1893</v>
      </c>
      <c r="K765">
        <v>0.0438</v>
      </c>
      <c r="L765">
        <v>0</v>
      </c>
      <c r="M765">
        <v>0.3282</v>
      </c>
      <c r="N765">
        <v>-0.0044</v>
      </c>
      <c r="O765">
        <v>-0.0171</v>
      </c>
      <c r="P765">
        <v>0.0515</v>
      </c>
      <c r="Q765">
        <v>-0.0074</v>
      </c>
      <c r="R765">
        <v>0.8822</v>
      </c>
      <c r="S765">
        <v>-0.0461</v>
      </c>
      <c r="T765">
        <v>0.0293</v>
      </c>
    </row>
    <row r="766" spans="1:20" ht="12.75">
      <c r="A766">
        <v>50194</v>
      </c>
      <c r="B766" t="s">
        <v>814</v>
      </c>
      <c r="C766">
        <v>0.0309</v>
      </c>
      <c r="D766">
        <v>0.0493</v>
      </c>
      <c r="E766">
        <v>-0.0877</v>
      </c>
      <c r="F766">
        <v>-0.0099</v>
      </c>
      <c r="G766">
        <v>-0.0129</v>
      </c>
      <c r="H766">
        <v>-0.7886</v>
      </c>
      <c r="I766">
        <v>-0.0462</v>
      </c>
      <c r="J766">
        <v>0.0877</v>
      </c>
      <c r="K766">
        <v>-0.0148</v>
      </c>
      <c r="L766">
        <v>0</v>
      </c>
      <c r="M766">
        <v>0.0022</v>
      </c>
      <c r="N766">
        <v>0.0013</v>
      </c>
      <c r="O766">
        <v>-0.0111</v>
      </c>
      <c r="P766">
        <v>0.8286</v>
      </c>
      <c r="Q766">
        <v>-0.4369</v>
      </c>
      <c r="R766">
        <v>0.144</v>
      </c>
      <c r="S766">
        <v>-0.0038</v>
      </c>
      <c r="T766">
        <v>-0.0312</v>
      </c>
    </row>
    <row r="767" spans="1:20" ht="12.75">
      <c r="A767">
        <v>50703</v>
      </c>
      <c r="B767" t="s">
        <v>815</v>
      </c>
      <c r="C767">
        <v>0.0283</v>
      </c>
      <c r="D767">
        <v>0.0454</v>
      </c>
      <c r="E767">
        <v>-0.0891</v>
      </c>
      <c r="F767">
        <v>-0.0075</v>
      </c>
      <c r="G767">
        <v>-0.012</v>
      </c>
      <c r="H767">
        <v>-0.7523</v>
      </c>
      <c r="I767">
        <v>-0.043</v>
      </c>
      <c r="J767">
        <v>0.0891</v>
      </c>
      <c r="K767">
        <v>-0.0127</v>
      </c>
      <c r="L767">
        <v>0</v>
      </c>
      <c r="M767">
        <v>0.0117</v>
      </c>
      <c r="N767">
        <v>0.001</v>
      </c>
      <c r="O767">
        <v>-0.0106</v>
      </c>
      <c r="P767">
        <v>0.7888</v>
      </c>
      <c r="Q767">
        <v>-0.4155</v>
      </c>
      <c r="R767">
        <v>0.1817</v>
      </c>
      <c r="S767">
        <v>-0.006</v>
      </c>
      <c r="T767">
        <v>-0.0287</v>
      </c>
    </row>
    <row r="768" spans="1:20" ht="12.75">
      <c r="A768">
        <v>55473</v>
      </c>
      <c r="B768" t="s">
        <v>816</v>
      </c>
      <c r="C768">
        <v>0.0071</v>
      </c>
      <c r="D768">
        <v>0.0126</v>
      </c>
      <c r="E768">
        <v>-0.1118</v>
      </c>
      <c r="F768">
        <v>0.0106</v>
      </c>
      <c r="G768">
        <v>-0.0086</v>
      </c>
      <c r="H768">
        <v>-0.4978</v>
      </c>
      <c r="I768">
        <v>-0.0181</v>
      </c>
      <c r="J768">
        <v>0.1118</v>
      </c>
      <c r="K768">
        <v>0.0076</v>
      </c>
      <c r="L768">
        <v>0</v>
      </c>
      <c r="M768">
        <v>0.0925</v>
      </c>
      <c r="N768">
        <v>-0.0009</v>
      </c>
      <c r="O768">
        <v>-0.0101</v>
      </c>
      <c r="P768">
        <v>0.5046</v>
      </c>
      <c r="Q768">
        <v>-0.2605</v>
      </c>
      <c r="R768">
        <v>0.4302</v>
      </c>
      <c r="S768">
        <v>-0.0358</v>
      </c>
      <c r="T768">
        <v>-0.0078</v>
      </c>
    </row>
    <row r="769" spans="1:20" ht="12.75">
      <c r="A769">
        <v>60025</v>
      </c>
      <c r="B769" t="s">
        <v>817</v>
      </c>
      <c r="C769">
        <v>-0.078</v>
      </c>
      <c r="D769">
        <v>-0.1215</v>
      </c>
      <c r="E769">
        <v>-0.2567</v>
      </c>
      <c r="F769">
        <v>-0.0316</v>
      </c>
      <c r="G769">
        <v>-0.1405</v>
      </c>
      <c r="H769">
        <v>-0.137</v>
      </c>
      <c r="I769">
        <v>0.0244</v>
      </c>
      <c r="J769">
        <v>0.2567</v>
      </c>
      <c r="K769">
        <v>0.136</v>
      </c>
      <c r="L769">
        <v>0</v>
      </c>
      <c r="M769">
        <v>0.0448</v>
      </c>
      <c r="N769">
        <v>-0.0075</v>
      </c>
      <c r="O769">
        <v>-0.0332</v>
      </c>
      <c r="P769">
        <v>0.0175</v>
      </c>
      <c r="Q769">
        <v>0.0273</v>
      </c>
      <c r="R769">
        <v>0.2615</v>
      </c>
      <c r="S769">
        <v>-0.4915</v>
      </c>
      <c r="T769">
        <v>0.0822</v>
      </c>
    </row>
    <row r="770" spans="1:20" ht="12.75">
      <c r="A770">
        <v>60045</v>
      </c>
      <c r="B770" t="s">
        <v>818</v>
      </c>
      <c r="C770">
        <v>-0.0776</v>
      </c>
      <c r="D770">
        <v>-0.1211</v>
      </c>
      <c r="E770">
        <v>-0.259</v>
      </c>
      <c r="F770">
        <v>0.0219</v>
      </c>
      <c r="G770">
        <v>-0.114</v>
      </c>
      <c r="H770">
        <v>-0.1322</v>
      </c>
      <c r="I770">
        <v>0.0373</v>
      </c>
      <c r="J770">
        <v>0.259</v>
      </c>
      <c r="K770">
        <v>0.1332</v>
      </c>
      <c r="L770">
        <v>0</v>
      </c>
      <c r="M770">
        <v>0.052</v>
      </c>
      <c r="N770">
        <v>-0.0082</v>
      </c>
      <c r="O770">
        <v>-0.0359</v>
      </c>
      <c r="P770">
        <v>0.0131</v>
      </c>
      <c r="Q770">
        <v>0.0305</v>
      </c>
      <c r="R770">
        <v>0.2412</v>
      </c>
      <c r="S770">
        <v>-0.4397</v>
      </c>
      <c r="T770">
        <v>0.0796</v>
      </c>
    </row>
    <row r="771" spans="1:20" ht="12.75">
      <c r="A771">
        <v>60073</v>
      </c>
      <c r="B771" t="s">
        <v>819</v>
      </c>
      <c r="C771">
        <v>-0.0778</v>
      </c>
      <c r="D771">
        <v>-0.1211</v>
      </c>
      <c r="E771">
        <v>-0.2563</v>
      </c>
      <c r="F771">
        <v>-0.0313</v>
      </c>
      <c r="G771">
        <v>-0.1399</v>
      </c>
      <c r="H771">
        <v>-0.1369</v>
      </c>
      <c r="I771">
        <v>0.0243</v>
      </c>
      <c r="J771">
        <v>0.2563</v>
      </c>
      <c r="K771">
        <v>0.1356</v>
      </c>
      <c r="L771">
        <v>0</v>
      </c>
      <c r="M771">
        <v>0.0458</v>
      </c>
      <c r="N771">
        <v>-0.0074</v>
      </c>
      <c r="O771">
        <v>-0.0331</v>
      </c>
      <c r="P771">
        <v>0.0178</v>
      </c>
      <c r="Q771">
        <v>0.027</v>
      </c>
      <c r="R771">
        <v>0.264</v>
      </c>
      <c r="S771">
        <v>-0.4897</v>
      </c>
      <c r="T771">
        <v>0.082</v>
      </c>
    </row>
    <row r="772" spans="1:20" ht="12.75">
      <c r="A772">
        <v>60140</v>
      </c>
      <c r="B772" t="s">
        <v>820</v>
      </c>
      <c r="C772">
        <v>-0.0771</v>
      </c>
      <c r="D772">
        <v>-0.1203</v>
      </c>
      <c r="E772">
        <v>-0.2587</v>
      </c>
      <c r="F772">
        <v>0.0344</v>
      </c>
      <c r="G772">
        <v>-0.107</v>
      </c>
      <c r="H772">
        <v>-0.1313</v>
      </c>
      <c r="I772">
        <v>0.0396</v>
      </c>
      <c r="J772">
        <v>0.2587</v>
      </c>
      <c r="K772">
        <v>0.1314</v>
      </c>
      <c r="L772">
        <v>0</v>
      </c>
      <c r="M772">
        <v>0.0545</v>
      </c>
      <c r="N772">
        <v>-0.0083</v>
      </c>
      <c r="O772">
        <v>-0.0362</v>
      </c>
      <c r="P772">
        <v>0.0128</v>
      </c>
      <c r="Q772">
        <v>0.0305</v>
      </c>
      <c r="R772">
        <v>0.2421</v>
      </c>
      <c r="S772">
        <v>-0.4244</v>
      </c>
      <c r="T772">
        <v>0.0785</v>
      </c>
    </row>
    <row r="773" spans="1:20" ht="12.75">
      <c r="A773">
        <v>60150</v>
      </c>
      <c r="B773" t="s">
        <v>821</v>
      </c>
      <c r="C773">
        <v>-0.0693</v>
      </c>
      <c r="D773">
        <v>-0.1083</v>
      </c>
      <c r="E773">
        <v>-0.2353</v>
      </c>
      <c r="F773">
        <v>0.1475</v>
      </c>
      <c r="G773">
        <v>-0.037</v>
      </c>
      <c r="H773">
        <v>-0.1191</v>
      </c>
      <c r="I773">
        <v>0.0559</v>
      </c>
      <c r="J773">
        <v>0.2353</v>
      </c>
      <c r="K773">
        <v>0.1088</v>
      </c>
      <c r="L773">
        <v>0</v>
      </c>
      <c r="M773">
        <v>0.0689</v>
      </c>
      <c r="N773">
        <v>-0.0095</v>
      </c>
      <c r="O773">
        <v>-0.0423</v>
      </c>
      <c r="P773">
        <v>0.0116</v>
      </c>
      <c r="Q773">
        <v>0.0299</v>
      </c>
      <c r="R773">
        <v>0.1737</v>
      </c>
      <c r="S773">
        <v>-0.2584</v>
      </c>
      <c r="T773">
        <v>0.0654</v>
      </c>
    </row>
    <row r="774" spans="1:20" ht="12.75">
      <c r="A774">
        <v>60155</v>
      </c>
      <c r="B774" t="s">
        <v>822</v>
      </c>
      <c r="C774">
        <v>-0.085</v>
      </c>
      <c r="D774">
        <v>-0.1325</v>
      </c>
      <c r="E774">
        <v>-0.2697</v>
      </c>
      <c r="F774">
        <v>-0.0539</v>
      </c>
      <c r="G774">
        <v>-0.1671</v>
      </c>
      <c r="H774">
        <v>-0.1399</v>
      </c>
      <c r="I774">
        <v>0.0301</v>
      </c>
      <c r="J774">
        <v>0.2697</v>
      </c>
      <c r="K774">
        <v>0.1541</v>
      </c>
      <c r="L774">
        <v>0</v>
      </c>
      <c r="M774">
        <v>0.0129</v>
      </c>
      <c r="N774">
        <v>-0.0079</v>
      </c>
      <c r="O774">
        <v>-0.0355</v>
      </c>
      <c r="P774">
        <v>0.0098</v>
      </c>
      <c r="Q774">
        <v>0.034</v>
      </c>
      <c r="R774">
        <v>0.1875</v>
      </c>
      <c r="S774">
        <v>-0.5698</v>
      </c>
      <c r="T774">
        <v>0.0899</v>
      </c>
    </row>
    <row r="775" spans="1:20" ht="12.75">
      <c r="A775">
        <v>60160</v>
      </c>
      <c r="B775" t="s">
        <v>823</v>
      </c>
      <c r="C775">
        <v>-0.0796</v>
      </c>
      <c r="D775">
        <v>-0.1241</v>
      </c>
      <c r="E775">
        <v>-0.2607</v>
      </c>
      <c r="F775">
        <v>-0.0186</v>
      </c>
      <c r="G775">
        <v>-0.1378</v>
      </c>
      <c r="H775">
        <v>-0.1361</v>
      </c>
      <c r="I775">
        <v>0.0296</v>
      </c>
      <c r="J775">
        <v>0.2607</v>
      </c>
      <c r="K775">
        <v>0.1392</v>
      </c>
      <c r="L775">
        <v>0</v>
      </c>
      <c r="M775">
        <v>0.0395</v>
      </c>
      <c r="N775">
        <v>-0.0078</v>
      </c>
      <c r="O775">
        <v>-0.0347</v>
      </c>
      <c r="P775">
        <v>0.0141</v>
      </c>
      <c r="Q775">
        <v>0.03</v>
      </c>
      <c r="R775">
        <v>0.2364</v>
      </c>
      <c r="S775">
        <v>-0.4922</v>
      </c>
      <c r="T775">
        <v>0.0833</v>
      </c>
    </row>
    <row r="776" spans="1:20" ht="12.75">
      <c r="A776">
        <v>60175</v>
      </c>
      <c r="B776" t="s">
        <v>824</v>
      </c>
      <c r="C776">
        <v>-0.0794</v>
      </c>
      <c r="D776">
        <v>-0.1238</v>
      </c>
      <c r="E776">
        <v>-0.2609</v>
      </c>
      <c r="F776">
        <v>-0.0088</v>
      </c>
      <c r="G776">
        <v>-0.1327</v>
      </c>
      <c r="H776">
        <v>-0.1352</v>
      </c>
      <c r="I776">
        <v>0.0319</v>
      </c>
      <c r="J776">
        <v>0.2609</v>
      </c>
      <c r="K776">
        <v>0.1384</v>
      </c>
      <c r="L776">
        <v>0</v>
      </c>
      <c r="M776">
        <v>0.0413</v>
      </c>
      <c r="N776">
        <v>-0.0079</v>
      </c>
      <c r="O776">
        <v>-0.0351</v>
      </c>
      <c r="P776">
        <v>0.0135</v>
      </c>
      <c r="Q776">
        <v>0.0304</v>
      </c>
      <c r="R776">
        <v>0.2342</v>
      </c>
      <c r="S776">
        <v>-0.4818</v>
      </c>
      <c r="T776">
        <v>0.0826</v>
      </c>
    </row>
    <row r="777" spans="1:20" ht="12.75">
      <c r="A777">
        <v>60190</v>
      </c>
      <c r="B777" t="s">
        <v>825</v>
      </c>
      <c r="C777">
        <v>-0.0781</v>
      </c>
      <c r="D777">
        <v>-0.1216</v>
      </c>
      <c r="E777">
        <v>-0.2568</v>
      </c>
      <c r="F777">
        <v>-0.0329</v>
      </c>
      <c r="G777">
        <v>-0.1412</v>
      </c>
      <c r="H777">
        <v>-0.1371</v>
      </c>
      <c r="I777">
        <v>0.0239</v>
      </c>
      <c r="J777">
        <v>0.2568</v>
      </c>
      <c r="K777">
        <v>0.136</v>
      </c>
      <c r="L777">
        <v>0</v>
      </c>
      <c r="M777">
        <v>0.0445</v>
      </c>
      <c r="N777">
        <v>-0.0074</v>
      </c>
      <c r="O777">
        <v>-0.0332</v>
      </c>
      <c r="P777">
        <v>0.0176</v>
      </c>
      <c r="Q777">
        <v>0.0272</v>
      </c>
      <c r="R777">
        <v>0.2615</v>
      </c>
      <c r="S777">
        <v>-0.4928</v>
      </c>
      <c r="T777">
        <v>0.0824</v>
      </c>
    </row>
    <row r="778" spans="1:20" ht="12.75">
      <c r="A778">
        <v>60215</v>
      </c>
      <c r="B778" t="s">
        <v>826</v>
      </c>
      <c r="C778">
        <v>-0.0781</v>
      </c>
      <c r="D778">
        <v>-0.1218</v>
      </c>
      <c r="E778">
        <v>-0.2596</v>
      </c>
      <c r="F778">
        <v>0.0157</v>
      </c>
      <c r="G778">
        <v>-0.1181</v>
      </c>
      <c r="H778">
        <v>-0.1329</v>
      </c>
      <c r="I778">
        <v>0.0364</v>
      </c>
      <c r="J778">
        <v>0.2596</v>
      </c>
      <c r="K778">
        <v>0.1345</v>
      </c>
      <c r="L778">
        <v>0</v>
      </c>
      <c r="M778">
        <v>0.0493</v>
      </c>
      <c r="N778">
        <v>-0.0081</v>
      </c>
      <c r="O778">
        <v>-0.0358</v>
      </c>
      <c r="P778">
        <v>0.013</v>
      </c>
      <c r="Q778">
        <v>0.0306</v>
      </c>
      <c r="R778">
        <v>0.2385</v>
      </c>
      <c r="S778">
        <v>-0.4492</v>
      </c>
      <c r="T778">
        <v>0.0803</v>
      </c>
    </row>
    <row r="779" spans="1:20" ht="12.75">
      <c r="A779">
        <v>60275</v>
      </c>
      <c r="B779" t="s">
        <v>827</v>
      </c>
      <c r="C779">
        <v>-0.0732</v>
      </c>
      <c r="D779">
        <v>-0.1142</v>
      </c>
      <c r="E779">
        <v>-0.2546</v>
      </c>
      <c r="F779">
        <v>0.0681</v>
      </c>
      <c r="G779">
        <v>-0.0811</v>
      </c>
      <c r="H779">
        <v>-0.1265</v>
      </c>
      <c r="I779">
        <v>0.0443</v>
      </c>
      <c r="J779">
        <v>0.2546</v>
      </c>
      <c r="K779">
        <v>0.1217</v>
      </c>
      <c r="L779">
        <v>0</v>
      </c>
      <c r="M779">
        <v>0.0838</v>
      </c>
      <c r="N779">
        <v>-0.0083</v>
      </c>
      <c r="O779">
        <v>-0.0364</v>
      </c>
      <c r="P779">
        <v>0.0139</v>
      </c>
      <c r="Q779">
        <v>0.0291</v>
      </c>
      <c r="R779">
        <v>0.2833</v>
      </c>
      <c r="S779">
        <v>-0.3616</v>
      </c>
      <c r="T779">
        <v>0.0732</v>
      </c>
    </row>
    <row r="780" spans="1:20" ht="12.75">
      <c r="A780">
        <v>60305</v>
      </c>
      <c r="B780" t="s">
        <v>828</v>
      </c>
      <c r="C780">
        <v>-0.0775</v>
      </c>
      <c r="D780">
        <v>-0.121</v>
      </c>
      <c r="E780">
        <v>-0.2631</v>
      </c>
      <c r="F780">
        <v>0.1385</v>
      </c>
      <c r="G780">
        <v>-0.0611</v>
      </c>
      <c r="H780">
        <v>-0.1293</v>
      </c>
      <c r="I780">
        <v>0.0584</v>
      </c>
      <c r="J780">
        <v>0.2631</v>
      </c>
      <c r="K780">
        <v>0.1215</v>
      </c>
      <c r="L780">
        <v>0</v>
      </c>
      <c r="M780">
        <v>0.0342</v>
      </c>
      <c r="N780">
        <v>-0.0097</v>
      </c>
      <c r="O780">
        <v>-0.0378</v>
      </c>
      <c r="P780">
        <v>0.0101</v>
      </c>
      <c r="Q780">
        <v>0.0327</v>
      </c>
      <c r="R780">
        <v>0.2034</v>
      </c>
      <c r="S780">
        <v>-0.334</v>
      </c>
      <c r="T780">
        <v>0.0744</v>
      </c>
    </row>
    <row r="781" spans="1:20" ht="12.75">
      <c r="A781">
        <v>60314</v>
      </c>
      <c r="B781" t="s">
        <v>829</v>
      </c>
      <c r="C781">
        <v>-0.077</v>
      </c>
      <c r="D781">
        <v>-0.1203</v>
      </c>
      <c r="E781">
        <v>-0.2657</v>
      </c>
      <c r="F781">
        <v>0.224</v>
      </c>
      <c r="G781">
        <v>-0.0234</v>
      </c>
      <c r="H781">
        <v>-0.1275</v>
      </c>
      <c r="I781">
        <v>0.0683</v>
      </c>
      <c r="J781">
        <v>0.2657</v>
      </c>
      <c r="K781">
        <v>0.1206</v>
      </c>
      <c r="L781">
        <v>0</v>
      </c>
      <c r="M781">
        <v>0.0195</v>
      </c>
      <c r="N781">
        <v>-0.0107</v>
      </c>
      <c r="O781">
        <v>-0.0386</v>
      </c>
      <c r="P781">
        <v>0.0089</v>
      </c>
      <c r="Q781">
        <v>0.0337</v>
      </c>
      <c r="R781">
        <v>0.1794</v>
      </c>
      <c r="S781">
        <v>-0.2541</v>
      </c>
      <c r="T781">
        <v>0.0714</v>
      </c>
    </row>
    <row r="782" spans="1:20" ht="12.75">
      <c r="A782">
        <v>60407</v>
      </c>
      <c r="B782" t="s">
        <v>830</v>
      </c>
      <c r="C782">
        <v>-0.0788</v>
      </c>
      <c r="D782">
        <v>-0.1228</v>
      </c>
      <c r="E782">
        <v>-0.2603</v>
      </c>
      <c r="F782">
        <v>0.0041</v>
      </c>
      <c r="G782">
        <v>-0.1251</v>
      </c>
      <c r="H782">
        <v>-0.134</v>
      </c>
      <c r="I782">
        <v>0.0343</v>
      </c>
      <c r="J782">
        <v>0.2603</v>
      </c>
      <c r="K782">
        <v>0.1364</v>
      </c>
      <c r="L782">
        <v>0</v>
      </c>
      <c r="M782">
        <v>0.0454</v>
      </c>
      <c r="N782">
        <v>-0.008</v>
      </c>
      <c r="O782">
        <v>-0.0355</v>
      </c>
      <c r="P782">
        <v>0.0132</v>
      </c>
      <c r="Q782">
        <v>0.0305</v>
      </c>
      <c r="R782">
        <v>0.236</v>
      </c>
      <c r="S782">
        <v>-0.4649</v>
      </c>
      <c r="T782">
        <v>0.0814</v>
      </c>
    </row>
    <row r="783" spans="1:20" ht="12.75">
      <c r="A783">
        <v>61800</v>
      </c>
      <c r="B783" t="s">
        <v>831</v>
      </c>
      <c r="C783">
        <v>-0.0787</v>
      </c>
      <c r="D783">
        <v>-0.1227</v>
      </c>
      <c r="E783">
        <v>-0.2603</v>
      </c>
      <c r="F783">
        <v>0.0064</v>
      </c>
      <c r="G783">
        <v>-0.1238</v>
      </c>
      <c r="H783">
        <v>-0.1338</v>
      </c>
      <c r="I783">
        <v>0.0349</v>
      </c>
      <c r="J783">
        <v>0.2603</v>
      </c>
      <c r="K783">
        <v>0.1362</v>
      </c>
      <c r="L783">
        <v>0</v>
      </c>
      <c r="M783">
        <v>0.0459</v>
      </c>
      <c r="N783">
        <v>-0.0081</v>
      </c>
      <c r="O783">
        <v>-0.0356</v>
      </c>
      <c r="P783">
        <v>0.0131</v>
      </c>
      <c r="Q783">
        <v>0.0306</v>
      </c>
      <c r="R783">
        <v>0.2357</v>
      </c>
      <c r="S783">
        <v>-0.4623</v>
      </c>
      <c r="T783">
        <v>0.0813</v>
      </c>
    </row>
    <row r="784" spans="1:20" ht="12.75">
      <c r="A784">
        <v>61811</v>
      </c>
      <c r="B784" t="s">
        <v>832</v>
      </c>
      <c r="C784">
        <v>-0.0792</v>
      </c>
      <c r="D784">
        <v>-0.1234</v>
      </c>
      <c r="E784">
        <v>-0.2593</v>
      </c>
      <c r="F784">
        <v>-0.0292</v>
      </c>
      <c r="G784">
        <v>-0.142</v>
      </c>
      <c r="H784">
        <v>-0.137</v>
      </c>
      <c r="I784">
        <v>0.0264</v>
      </c>
      <c r="J784">
        <v>0.2593</v>
      </c>
      <c r="K784">
        <v>0.1386</v>
      </c>
      <c r="L784">
        <v>0</v>
      </c>
      <c r="M784">
        <v>0.0401</v>
      </c>
      <c r="N784">
        <v>-0.0076</v>
      </c>
      <c r="O784">
        <v>-0.034</v>
      </c>
      <c r="P784">
        <v>0.0157</v>
      </c>
      <c r="Q784">
        <v>0.0288</v>
      </c>
      <c r="R784">
        <v>0.2462</v>
      </c>
      <c r="S784">
        <v>-0.4986</v>
      </c>
      <c r="T784">
        <v>0.0833</v>
      </c>
    </row>
    <row r="785" spans="1:20" ht="12.75">
      <c r="A785">
        <v>64018</v>
      </c>
      <c r="B785" t="s">
        <v>833</v>
      </c>
      <c r="C785">
        <v>-0.0906</v>
      </c>
      <c r="D785">
        <v>-0.1411</v>
      </c>
      <c r="E785">
        <v>-0.2754</v>
      </c>
      <c r="F785">
        <v>-0.0906</v>
      </c>
      <c r="G785">
        <v>-0.1916</v>
      </c>
      <c r="H785">
        <v>-0.1459</v>
      </c>
      <c r="I785">
        <v>-0.0006</v>
      </c>
      <c r="J785">
        <v>0.2754</v>
      </c>
      <c r="K785">
        <v>0.1516</v>
      </c>
      <c r="L785">
        <v>0</v>
      </c>
      <c r="M785">
        <v>-0.0083</v>
      </c>
      <c r="N785">
        <v>-0.0078</v>
      </c>
      <c r="O785">
        <v>-0.0355</v>
      </c>
      <c r="P785">
        <v>0.0076</v>
      </c>
      <c r="Q785">
        <v>0.0363</v>
      </c>
      <c r="R785">
        <v>0.1554</v>
      </c>
      <c r="S785">
        <v>-0.6093</v>
      </c>
      <c r="T785">
        <v>0.0985</v>
      </c>
    </row>
    <row r="786" spans="1:20" ht="12.75">
      <c r="A786">
        <v>65015</v>
      </c>
      <c r="B786" t="s">
        <v>834</v>
      </c>
      <c r="C786">
        <v>-0.0699</v>
      </c>
      <c r="D786">
        <v>-0.1087</v>
      </c>
      <c r="E786">
        <v>-0.2419</v>
      </c>
      <c r="F786">
        <v>-0.0202</v>
      </c>
      <c r="G786">
        <v>-0.1184</v>
      </c>
      <c r="H786">
        <v>-0.134</v>
      </c>
      <c r="I786">
        <v>0.0238</v>
      </c>
      <c r="J786">
        <v>0.2419</v>
      </c>
      <c r="K786">
        <v>0.1209</v>
      </c>
      <c r="L786">
        <v>0</v>
      </c>
      <c r="M786">
        <v>0.0783</v>
      </c>
      <c r="N786">
        <v>-0.0068</v>
      </c>
      <c r="O786">
        <v>-0.0301</v>
      </c>
      <c r="P786">
        <v>0.0269</v>
      </c>
      <c r="Q786">
        <v>0.0192</v>
      </c>
      <c r="R786">
        <v>0.3486</v>
      </c>
      <c r="S786">
        <v>-0.4266</v>
      </c>
      <c r="T786">
        <v>0.0734</v>
      </c>
    </row>
    <row r="787" spans="1:20" ht="12.75">
      <c r="A787">
        <v>65385</v>
      </c>
      <c r="B787" t="s">
        <v>835</v>
      </c>
      <c r="C787">
        <v>-0.076</v>
      </c>
      <c r="D787">
        <v>-0.1183</v>
      </c>
      <c r="E787">
        <v>-0.2527</v>
      </c>
      <c r="F787">
        <v>-0.0333</v>
      </c>
      <c r="G787">
        <v>-0.137</v>
      </c>
      <c r="H787">
        <v>-0.1368</v>
      </c>
      <c r="I787">
        <v>0.022</v>
      </c>
      <c r="J787">
        <v>0.2527</v>
      </c>
      <c r="K787">
        <v>0.1318</v>
      </c>
      <c r="L787">
        <v>0</v>
      </c>
      <c r="M787">
        <v>0.0529</v>
      </c>
      <c r="N787">
        <v>-0.0072</v>
      </c>
      <c r="O787">
        <v>-0.0322</v>
      </c>
      <c r="P787">
        <v>0.0205</v>
      </c>
      <c r="Q787">
        <v>0.0248</v>
      </c>
      <c r="R787">
        <v>0.2857</v>
      </c>
      <c r="S787">
        <v>-0.4781</v>
      </c>
      <c r="T787">
        <v>0.0803</v>
      </c>
    </row>
    <row r="788" spans="1:20" ht="12.75">
      <c r="A788">
        <v>65510</v>
      </c>
      <c r="B788" t="s">
        <v>836</v>
      </c>
      <c r="C788">
        <v>-0.0823</v>
      </c>
      <c r="D788">
        <v>-0.1282</v>
      </c>
      <c r="E788">
        <v>-0.2629</v>
      </c>
      <c r="F788">
        <v>-0.0571</v>
      </c>
      <c r="G788">
        <v>-0.1606</v>
      </c>
      <c r="H788">
        <v>-0.1405</v>
      </c>
      <c r="I788">
        <v>0.0147</v>
      </c>
      <c r="J788">
        <v>0.2629</v>
      </c>
      <c r="K788">
        <v>0.1419</v>
      </c>
      <c r="L788">
        <v>0</v>
      </c>
      <c r="M788">
        <v>0.0261</v>
      </c>
      <c r="N788">
        <v>-0.0075</v>
      </c>
      <c r="O788">
        <v>-0.0337</v>
      </c>
      <c r="P788">
        <v>0.0146</v>
      </c>
      <c r="Q788">
        <v>0.03</v>
      </c>
      <c r="R788">
        <v>0.2276</v>
      </c>
      <c r="S788">
        <v>-0.5371</v>
      </c>
      <c r="T788">
        <v>0.088</v>
      </c>
    </row>
    <row r="789" spans="1:20" ht="12.75">
      <c r="A789">
        <v>65670</v>
      </c>
      <c r="B789" t="s">
        <v>837</v>
      </c>
      <c r="C789">
        <v>-0.0756</v>
      </c>
      <c r="D789">
        <v>-0.1177</v>
      </c>
      <c r="E789">
        <v>-0.2522</v>
      </c>
      <c r="F789">
        <v>-0.0301</v>
      </c>
      <c r="G789">
        <v>-0.1348</v>
      </c>
      <c r="H789">
        <v>-0.1364</v>
      </c>
      <c r="I789">
        <v>0.0233</v>
      </c>
      <c r="J789">
        <v>0.2522</v>
      </c>
      <c r="K789">
        <v>0.1314</v>
      </c>
      <c r="L789">
        <v>0</v>
      </c>
      <c r="M789">
        <v>0.0545</v>
      </c>
      <c r="N789">
        <v>-0.0072</v>
      </c>
      <c r="O789">
        <v>-0.0322</v>
      </c>
      <c r="P789">
        <v>0.0206</v>
      </c>
      <c r="Q789">
        <v>0.0247</v>
      </c>
      <c r="R789">
        <v>0.2882</v>
      </c>
      <c r="S789">
        <v>-0.4735</v>
      </c>
      <c r="T789">
        <v>0.0797</v>
      </c>
    </row>
    <row r="790" spans="1:20" ht="12.75">
      <c r="A790">
        <v>66642</v>
      </c>
      <c r="B790" t="s">
        <v>838</v>
      </c>
      <c r="C790">
        <v>-0.0806</v>
      </c>
      <c r="D790">
        <v>-0.1255</v>
      </c>
      <c r="E790">
        <v>-0.2603</v>
      </c>
      <c r="F790">
        <v>-0.0484</v>
      </c>
      <c r="G790">
        <v>-0.1533</v>
      </c>
      <c r="H790">
        <v>-0.1392</v>
      </c>
      <c r="I790">
        <v>0.0179</v>
      </c>
      <c r="J790">
        <v>0.2603</v>
      </c>
      <c r="K790">
        <v>0.1394</v>
      </c>
      <c r="L790">
        <v>0</v>
      </c>
      <c r="M790">
        <v>0.0334</v>
      </c>
      <c r="N790">
        <v>-0.0075</v>
      </c>
      <c r="O790">
        <v>-0.0335</v>
      </c>
      <c r="P790">
        <v>0.0159</v>
      </c>
      <c r="Q790">
        <v>0.0288</v>
      </c>
      <c r="R790">
        <v>0.2418</v>
      </c>
      <c r="S790">
        <v>-0.5199</v>
      </c>
      <c r="T790">
        <v>0.0858</v>
      </c>
    </row>
    <row r="791" spans="1:20" ht="12.75">
      <c r="A791">
        <v>66725</v>
      </c>
      <c r="B791" t="s">
        <v>839</v>
      </c>
      <c r="C791">
        <v>-0.0664</v>
      </c>
      <c r="D791">
        <v>-0.1031</v>
      </c>
      <c r="E791">
        <v>-0.2349</v>
      </c>
      <c r="F791">
        <v>-0.023</v>
      </c>
      <c r="G791">
        <v>-0.1121</v>
      </c>
      <c r="H791">
        <v>-0.1341</v>
      </c>
      <c r="I791">
        <v>0.0195</v>
      </c>
      <c r="J791">
        <v>0.2349</v>
      </c>
      <c r="K791">
        <v>0.1135</v>
      </c>
      <c r="L791">
        <v>0</v>
      </c>
      <c r="M791">
        <v>0.0928</v>
      </c>
      <c r="N791">
        <v>-0.0064</v>
      </c>
      <c r="O791">
        <v>-0.0282</v>
      </c>
      <c r="P791">
        <v>0.0325</v>
      </c>
      <c r="Q791">
        <v>0.0147</v>
      </c>
      <c r="R791">
        <v>0.3909</v>
      </c>
      <c r="S791">
        <v>-0.4028</v>
      </c>
      <c r="T791">
        <v>0.07</v>
      </c>
    </row>
    <row r="792" spans="1:20" ht="12.75">
      <c r="A792">
        <v>66750</v>
      </c>
      <c r="B792" t="s">
        <v>840</v>
      </c>
      <c r="C792">
        <v>-0.0461</v>
      </c>
      <c r="D792">
        <v>-0.0711</v>
      </c>
      <c r="E792">
        <v>-0.1986</v>
      </c>
      <c r="F792">
        <v>0.013</v>
      </c>
      <c r="G792">
        <v>-0.0535</v>
      </c>
      <c r="H792">
        <v>-0.1268</v>
      </c>
      <c r="I792">
        <v>0.0218</v>
      </c>
      <c r="J792">
        <v>0.1986</v>
      </c>
      <c r="K792">
        <v>0.0765</v>
      </c>
      <c r="L792">
        <v>0</v>
      </c>
      <c r="M792">
        <v>0.1777</v>
      </c>
      <c r="N792">
        <v>-0.0048</v>
      </c>
      <c r="O792">
        <v>-0.0208</v>
      </c>
      <c r="P792">
        <v>0.0561</v>
      </c>
      <c r="Q792">
        <v>-0.0056</v>
      </c>
      <c r="R792">
        <v>0.6039</v>
      </c>
      <c r="S792">
        <v>-0.2356</v>
      </c>
      <c r="T792">
        <v>0.0475</v>
      </c>
    </row>
    <row r="793" spans="1:20" ht="12.75">
      <c r="A793">
        <v>66837</v>
      </c>
      <c r="B793" t="s">
        <v>841</v>
      </c>
      <c r="C793">
        <v>-0.0766</v>
      </c>
      <c r="D793">
        <v>-0.1192</v>
      </c>
      <c r="E793">
        <v>-0.2539</v>
      </c>
      <c r="F793">
        <v>-0.033</v>
      </c>
      <c r="G793">
        <v>-0.1381</v>
      </c>
      <c r="H793">
        <v>-0.1369</v>
      </c>
      <c r="I793">
        <v>0.0226</v>
      </c>
      <c r="J793">
        <v>0.2539</v>
      </c>
      <c r="K793">
        <v>0.133</v>
      </c>
      <c r="L793">
        <v>0</v>
      </c>
      <c r="M793">
        <v>0.0505</v>
      </c>
      <c r="N793">
        <v>-0.0073</v>
      </c>
      <c r="O793">
        <v>-0.0325</v>
      </c>
      <c r="P793">
        <v>0.0196</v>
      </c>
      <c r="Q793">
        <v>0.0255</v>
      </c>
      <c r="R793">
        <v>0.2788</v>
      </c>
      <c r="S793">
        <v>-0.4822</v>
      </c>
      <c r="T793">
        <v>0.0809</v>
      </c>
    </row>
    <row r="794" spans="1:20" ht="12.75">
      <c r="A794">
        <v>66843</v>
      </c>
      <c r="B794" t="s">
        <v>842</v>
      </c>
      <c r="C794">
        <v>-0.0757</v>
      </c>
      <c r="D794">
        <v>-0.1179</v>
      </c>
      <c r="E794">
        <v>-0.2524</v>
      </c>
      <c r="F794">
        <v>-0.0304</v>
      </c>
      <c r="G794">
        <v>-0.1352</v>
      </c>
      <c r="H794">
        <v>-0.1364</v>
      </c>
      <c r="I794">
        <v>0.0233</v>
      </c>
      <c r="J794">
        <v>0.2524</v>
      </c>
      <c r="K794">
        <v>0.1316</v>
      </c>
      <c r="L794">
        <v>0</v>
      </c>
      <c r="M794">
        <v>0.0541</v>
      </c>
      <c r="N794">
        <v>-0.0072</v>
      </c>
      <c r="O794">
        <v>-0.0322</v>
      </c>
      <c r="P794">
        <v>0.0205</v>
      </c>
      <c r="Q794">
        <v>0.0248</v>
      </c>
      <c r="R794">
        <v>0.2872</v>
      </c>
      <c r="S794">
        <v>-0.4744</v>
      </c>
      <c r="T794">
        <v>0.0799</v>
      </c>
    </row>
    <row r="795" spans="1:20" ht="12.75">
      <c r="A795">
        <v>73188</v>
      </c>
      <c r="B795" t="s">
        <v>843</v>
      </c>
      <c r="C795">
        <v>-0.0736</v>
      </c>
      <c r="D795">
        <v>-0.1145</v>
      </c>
      <c r="E795">
        <v>-0.2476</v>
      </c>
      <c r="F795">
        <v>-0.0392</v>
      </c>
      <c r="G795">
        <v>-0.1345</v>
      </c>
      <c r="H795">
        <v>-0.1371</v>
      </c>
      <c r="I795">
        <v>0.017</v>
      </c>
      <c r="J795">
        <v>0.2476</v>
      </c>
      <c r="K795">
        <v>0.1264</v>
      </c>
      <c r="L795">
        <v>0</v>
      </c>
      <c r="M795">
        <v>0.0625</v>
      </c>
      <c r="N795">
        <v>-0.0069</v>
      </c>
      <c r="O795">
        <v>-0.0307</v>
      </c>
      <c r="P795">
        <v>0.0244</v>
      </c>
      <c r="Q795">
        <v>0.0216</v>
      </c>
      <c r="R795">
        <v>0.3171</v>
      </c>
      <c r="S795">
        <v>-0.4642</v>
      </c>
      <c r="T795">
        <v>0.0783</v>
      </c>
    </row>
    <row r="796" spans="1:20" ht="12.75">
      <c r="A796">
        <v>76351</v>
      </c>
      <c r="B796" t="s">
        <v>844</v>
      </c>
      <c r="C796">
        <v>-0.0681</v>
      </c>
      <c r="D796">
        <v>-0.1058</v>
      </c>
      <c r="E796">
        <v>-0.2379</v>
      </c>
      <c r="F796">
        <v>-0.0267</v>
      </c>
      <c r="G796">
        <v>-0.1173</v>
      </c>
      <c r="H796">
        <v>-0.1348</v>
      </c>
      <c r="I796">
        <v>0.019</v>
      </c>
      <c r="J796">
        <v>0.2379</v>
      </c>
      <c r="K796">
        <v>0.1166</v>
      </c>
      <c r="L796">
        <v>0</v>
      </c>
      <c r="M796">
        <v>0.0857</v>
      </c>
      <c r="N796">
        <v>-0.0065</v>
      </c>
      <c r="O796">
        <v>-0.0288</v>
      </c>
      <c r="P796">
        <v>0.0306</v>
      </c>
      <c r="Q796">
        <v>0.0163</v>
      </c>
      <c r="R796">
        <v>0.3734</v>
      </c>
      <c r="S796">
        <v>-0.4172</v>
      </c>
      <c r="T796">
        <v>0.072</v>
      </c>
    </row>
    <row r="797" spans="1:20" ht="12.75">
      <c r="A797">
        <v>79014</v>
      </c>
      <c r="B797" t="s">
        <v>845</v>
      </c>
      <c r="C797">
        <v>-0.0791</v>
      </c>
      <c r="D797">
        <v>-0.123</v>
      </c>
      <c r="E797">
        <v>-0.2569</v>
      </c>
      <c r="F797">
        <v>-0.0532</v>
      </c>
      <c r="G797">
        <v>-0.152</v>
      </c>
      <c r="H797">
        <v>-0.1395</v>
      </c>
      <c r="I797">
        <v>0.0142</v>
      </c>
      <c r="J797">
        <v>0.2569</v>
      </c>
      <c r="K797">
        <v>0.1358</v>
      </c>
      <c r="L797">
        <v>0</v>
      </c>
      <c r="M797">
        <v>0.0395</v>
      </c>
      <c r="N797">
        <v>-0.0072</v>
      </c>
      <c r="O797">
        <v>-0.0324</v>
      </c>
      <c r="P797">
        <v>0.0186</v>
      </c>
      <c r="Q797">
        <v>0.0266</v>
      </c>
      <c r="R797">
        <v>0.2627</v>
      </c>
      <c r="S797">
        <v>-0.5115</v>
      </c>
      <c r="T797">
        <v>0.0845</v>
      </c>
    </row>
    <row r="798" spans="1:20" ht="12.75">
      <c r="A798">
        <v>160306</v>
      </c>
      <c r="B798" t="s">
        <v>846</v>
      </c>
      <c r="C798">
        <v>-0.0889</v>
      </c>
      <c r="D798">
        <v>-0.1385</v>
      </c>
      <c r="E798">
        <v>-0.2728</v>
      </c>
      <c r="F798">
        <v>-0.0904</v>
      </c>
      <c r="G798">
        <v>-0.189</v>
      </c>
      <c r="H798">
        <v>-0.1452</v>
      </c>
      <c r="I798">
        <v>0.0031</v>
      </c>
      <c r="J798">
        <v>0.2728</v>
      </c>
      <c r="K798">
        <v>0.1517</v>
      </c>
      <c r="L798">
        <v>0</v>
      </c>
      <c r="M798">
        <v>-0.0025</v>
      </c>
      <c r="N798">
        <v>-0.0077</v>
      </c>
      <c r="O798">
        <v>-0.0349</v>
      </c>
      <c r="P798">
        <v>0.0094</v>
      </c>
      <c r="Q798">
        <v>0.0347</v>
      </c>
      <c r="R798">
        <v>0.1715</v>
      </c>
      <c r="S798">
        <v>-0.6039</v>
      </c>
      <c r="T798">
        <v>0.0966</v>
      </c>
    </row>
    <row r="799" spans="1:20" ht="12.75">
      <c r="A799">
        <v>403330</v>
      </c>
      <c r="B799" t="s">
        <v>847</v>
      </c>
      <c r="C799">
        <v>-0.0974</v>
      </c>
      <c r="D799">
        <v>-0.1518</v>
      </c>
      <c r="E799">
        <v>-0.2837</v>
      </c>
      <c r="F799">
        <v>-0.1216</v>
      </c>
      <c r="G799">
        <v>-0.2155</v>
      </c>
      <c r="H799">
        <v>-0.1517</v>
      </c>
      <c r="I799">
        <v>-0.0269</v>
      </c>
      <c r="J799">
        <v>0.2837</v>
      </c>
      <c r="K799">
        <v>0.1481</v>
      </c>
      <c r="L799">
        <v>0</v>
      </c>
      <c r="M799">
        <v>-0.0339</v>
      </c>
      <c r="N799">
        <v>-0.008</v>
      </c>
      <c r="O799">
        <v>-0.0364</v>
      </c>
      <c r="P799">
        <v>0.0031</v>
      </c>
      <c r="Q799">
        <v>0.0404</v>
      </c>
      <c r="R799">
        <v>0.1066</v>
      </c>
      <c r="S799">
        <v>-0.653</v>
      </c>
      <c r="T799">
        <v>0.1076</v>
      </c>
    </row>
    <row r="800" spans="1:20" ht="12.75">
      <c r="A800">
        <v>464037</v>
      </c>
      <c r="B800" t="s">
        <v>848</v>
      </c>
      <c r="C800">
        <v>0.0349</v>
      </c>
      <c r="D800">
        <v>0.0641</v>
      </c>
      <c r="E800">
        <v>-0.0862</v>
      </c>
      <c r="F800">
        <v>-0.0165</v>
      </c>
      <c r="G800">
        <v>-0.016</v>
      </c>
      <c r="H800">
        <v>-0.8631</v>
      </c>
      <c r="I800">
        <v>-0.0589</v>
      </c>
      <c r="J800">
        <v>0.0862</v>
      </c>
      <c r="K800">
        <v>-0.0216</v>
      </c>
      <c r="L800">
        <v>0</v>
      </c>
      <c r="M800">
        <v>-0.0205</v>
      </c>
      <c r="N800">
        <v>0.0018</v>
      </c>
      <c r="O800">
        <v>-0.0123</v>
      </c>
      <c r="P800">
        <v>-0.0398</v>
      </c>
      <c r="Q800">
        <v>-0.4138</v>
      </c>
      <c r="R800">
        <v>0.0562</v>
      </c>
      <c r="S800">
        <v>0.0014</v>
      </c>
      <c r="T800">
        <v>-0.0406</v>
      </c>
    </row>
    <row r="801" spans="1:20" ht="12.75">
      <c r="A801">
        <v>473850</v>
      </c>
      <c r="B801" t="s">
        <v>849</v>
      </c>
      <c r="C801">
        <v>-0.0808</v>
      </c>
      <c r="D801">
        <v>-0.1274</v>
      </c>
      <c r="E801">
        <v>-0.3007</v>
      </c>
      <c r="F801">
        <v>-0.1427</v>
      </c>
      <c r="G801">
        <v>-0.1745</v>
      </c>
      <c r="H801">
        <v>-0.1215</v>
      </c>
      <c r="I801">
        <v>0.1098</v>
      </c>
      <c r="J801">
        <v>0.3007</v>
      </c>
      <c r="K801">
        <v>0.285</v>
      </c>
      <c r="L801">
        <v>0</v>
      </c>
      <c r="M801">
        <v>-0.0653</v>
      </c>
      <c r="N801">
        <v>-0.0056</v>
      </c>
      <c r="O801">
        <v>-0.0367</v>
      </c>
      <c r="P801">
        <v>-0.0028</v>
      </c>
      <c r="Q801">
        <v>0.0472</v>
      </c>
      <c r="R801">
        <v>0.042</v>
      </c>
      <c r="S801">
        <v>0.0609</v>
      </c>
      <c r="T801">
        <v>0.0846</v>
      </c>
    </row>
    <row r="802" spans="1:20" ht="12.75">
      <c r="A802">
        <v>621001</v>
      </c>
      <c r="B802" t="s">
        <v>850</v>
      </c>
      <c r="C802">
        <v>-0.0328</v>
      </c>
      <c r="D802">
        <v>-0.05</v>
      </c>
      <c r="E802">
        <v>-0.1741</v>
      </c>
      <c r="F802">
        <v>0.0371</v>
      </c>
      <c r="G802">
        <v>-0.0145</v>
      </c>
      <c r="H802">
        <v>-0.1195</v>
      </c>
      <c r="I802">
        <v>0.0235</v>
      </c>
      <c r="J802">
        <v>0.1741</v>
      </c>
      <c r="K802">
        <v>0.052</v>
      </c>
      <c r="L802">
        <v>0</v>
      </c>
      <c r="M802">
        <v>0.233</v>
      </c>
      <c r="N802">
        <v>-0.0038</v>
      </c>
      <c r="O802">
        <v>-0.0157</v>
      </c>
      <c r="P802">
        <v>0.0692</v>
      </c>
      <c r="Q802">
        <v>-0.0177</v>
      </c>
      <c r="R802">
        <v>0.7475</v>
      </c>
      <c r="S802">
        <v>-0.1248</v>
      </c>
      <c r="T802">
        <v>0.0327</v>
      </c>
    </row>
    <row r="803" spans="1:20" ht="12.75">
      <c r="A803">
        <v>621084</v>
      </c>
      <c r="B803" t="s">
        <v>851</v>
      </c>
      <c r="C803">
        <v>-0.0328</v>
      </c>
      <c r="D803">
        <v>-0.05</v>
      </c>
      <c r="E803">
        <v>-0.1742</v>
      </c>
      <c r="F803">
        <v>0.0362</v>
      </c>
      <c r="G803">
        <v>-0.0156</v>
      </c>
      <c r="H803">
        <v>-0.1229</v>
      </c>
      <c r="I803">
        <v>0.0231</v>
      </c>
      <c r="J803">
        <v>0.1742</v>
      </c>
      <c r="K803">
        <v>0.0523</v>
      </c>
      <c r="L803">
        <v>0</v>
      </c>
      <c r="M803">
        <v>0.23</v>
      </c>
      <c r="N803">
        <v>-0.0038</v>
      </c>
      <c r="O803">
        <v>-0.0157</v>
      </c>
      <c r="P803">
        <v>0.0725</v>
      </c>
      <c r="Q803">
        <v>-0.0194</v>
      </c>
      <c r="R803">
        <v>0.7407</v>
      </c>
      <c r="S803">
        <v>-0.1273</v>
      </c>
      <c r="T803">
        <v>0.0328</v>
      </c>
    </row>
    <row r="804" spans="1:20" ht="12.75">
      <c r="A804">
        <v>621521</v>
      </c>
      <c r="B804" t="s">
        <v>852</v>
      </c>
      <c r="C804">
        <v>-0.0328</v>
      </c>
      <c r="D804">
        <v>-0.05</v>
      </c>
      <c r="E804">
        <v>-0.1742</v>
      </c>
      <c r="F804">
        <v>0.0362</v>
      </c>
      <c r="G804">
        <v>-0.0156</v>
      </c>
      <c r="H804">
        <v>-0.1229</v>
      </c>
      <c r="I804">
        <v>0.0231</v>
      </c>
      <c r="J804">
        <v>0.1742</v>
      </c>
      <c r="K804">
        <v>0.0523</v>
      </c>
      <c r="L804">
        <v>0</v>
      </c>
      <c r="M804">
        <v>0.23</v>
      </c>
      <c r="N804">
        <v>-0.0038</v>
      </c>
      <c r="O804">
        <v>-0.0157</v>
      </c>
      <c r="P804">
        <v>0.0725</v>
      </c>
      <c r="Q804">
        <v>-0.0194</v>
      </c>
      <c r="R804">
        <v>0.7407</v>
      </c>
      <c r="S804">
        <v>-0.1273</v>
      </c>
      <c r="T804">
        <v>0.0328</v>
      </c>
    </row>
    <row r="805" spans="1:20" ht="12.75">
      <c r="A805">
        <v>622140</v>
      </c>
      <c r="B805" t="s">
        <v>853</v>
      </c>
      <c r="C805">
        <v>-0.0208</v>
      </c>
      <c r="D805">
        <v>-0.0312</v>
      </c>
      <c r="E805">
        <v>-0.155</v>
      </c>
      <c r="F805">
        <v>0.0322</v>
      </c>
      <c r="G805">
        <v>-0.0089</v>
      </c>
      <c r="H805">
        <v>-0.2181</v>
      </c>
      <c r="I805">
        <v>0.0125</v>
      </c>
      <c r="J805">
        <v>0.155</v>
      </c>
      <c r="K805">
        <v>0.0376</v>
      </c>
      <c r="L805">
        <v>0</v>
      </c>
      <c r="M805">
        <v>0.2023</v>
      </c>
      <c r="N805">
        <v>-0.0029</v>
      </c>
      <c r="O805">
        <v>-0.0136</v>
      </c>
      <c r="P805">
        <v>0.185</v>
      </c>
      <c r="Q805">
        <v>-0.0828</v>
      </c>
      <c r="R805">
        <v>0.6803</v>
      </c>
      <c r="S805">
        <v>-0.0897</v>
      </c>
      <c r="T805">
        <v>0.0205</v>
      </c>
    </row>
    <row r="806" spans="1:20" ht="12.75">
      <c r="A806">
        <v>622173</v>
      </c>
      <c r="B806" t="s">
        <v>854</v>
      </c>
      <c r="C806">
        <v>-0.0211</v>
      </c>
      <c r="D806">
        <v>-0.0317</v>
      </c>
      <c r="E806">
        <v>-0.1555</v>
      </c>
      <c r="F806">
        <v>0.0324</v>
      </c>
      <c r="G806">
        <v>-0.009</v>
      </c>
      <c r="H806">
        <v>-0.2157</v>
      </c>
      <c r="I806">
        <v>0.0127</v>
      </c>
      <c r="J806">
        <v>0.1555</v>
      </c>
      <c r="K806">
        <v>0.0379</v>
      </c>
      <c r="L806">
        <v>0</v>
      </c>
      <c r="M806">
        <v>0.2032</v>
      </c>
      <c r="N806">
        <v>-0.0029</v>
      </c>
      <c r="O806">
        <v>-0.0137</v>
      </c>
      <c r="P806">
        <v>0.1822</v>
      </c>
      <c r="Q806">
        <v>-0.0812</v>
      </c>
      <c r="R806">
        <v>0.6821</v>
      </c>
      <c r="S806">
        <v>-0.0904</v>
      </c>
      <c r="T806">
        <v>0.0208</v>
      </c>
    </row>
    <row r="807" spans="1:20" ht="12.75">
      <c r="A807">
        <v>622222</v>
      </c>
      <c r="B807" t="s">
        <v>855</v>
      </c>
      <c r="C807">
        <v>-0.0216</v>
      </c>
      <c r="D807">
        <v>-0.0324</v>
      </c>
      <c r="E807">
        <v>-0.1562</v>
      </c>
      <c r="F807">
        <v>0.0325</v>
      </c>
      <c r="G807">
        <v>-0.0093</v>
      </c>
      <c r="H807">
        <v>-0.2121</v>
      </c>
      <c r="I807">
        <v>0.0131</v>
      </c>
      <c r="J807">
        <v>0.1562</v>
      </c>
      <c r="K807">
        <v>0.0385</v>
      </c>
      <c r="L807">
        <v>0</v>
      </c>
      <c r="M807">
        <v>0.2041</v>
      </c>
      <c r="N807">
        <v>-0.003</v>
      </c>
      <c r="O807">
        <v>-0.0137</v>
      </c>
      <c r="P807">
        <v>0.1779</v>
      </c>
      <c r="Q807">
        <v>-0.0788</v>
      </c>
      <c r="R807">
        <v>0.6843</v>
      </c>
      <c r="S807">
        <v>-0.0919</v>
      </c>
      <c r="T807">
        <v>0.0212</v>
      </c>
    </row>
    <row r="808" spans="1:20" ht="12.75">
      <c r="A808">
        <v>622521</v>
      </c>
      <c r="B808" t="s">
        <v>856</v>
      </c>
      <c r="C808">
        <v>-0.0217</v>
      </c>
      <c r="D808">
        <v>-0.0326</v>
      </c>
      <c r="E808">
        <v>-0.1564</v>
      </c>
      <c r="F808">
        <v>0.0325</v>
      </c>
      <c r="G808">
        <v>-0.0094</v>
      </c>
      <c r="H808">
        <v>-0.211</v>
      </c>
      <c r="I808">
        <v>0.0132</v>
      </c>
      <c r="J808">
        <v>0.1564</v>
      </c>
      <c r="K808">
        <v>0.0386</v>
      </c>
      <c r="L808">
        <v>0</v>
      </c>
      <c r="M808">
        <v>0.2044</v>
      </c>
      <c r="N808">
        <v>-0.003</v>
      </c>
      <c r="O808">
        <v>-0.0138</v>
      </c>
      <c r="P808">
        <v>0.1766</v>
      </c>
      <c r="Q808">
        <v>-0.0781</v>
      </c>
      <c r="R808">
        <v>0.6849</v>
      </c>
      <c r="S808">
        <v>-0.0923</v>
      </c>
      <c r="T808">
        <v>0.0214</v>
      </c>
    </row>
    <row r="809" spans="1:20" ht="12.75">
      <c r="A809">
        <v>622561</v>
      </c>
      <c r="B809" t="s">
        <v>857</v>
      </c>
      <c r="C809">
        <v>-0.0225</v>
      </c>
      <c r="D809">
        <v>-0.0339</v>
      </c>
      <c r="E809">
        <v>-0.1577</v>
      </c>
      <c r="F809">
        <v>0.0329</v>
      </c>
      <c r="G809">
        <v>-0.0098</v>
      </c>
      <c r="H809">
        <v>-0.2041</v>
      </c>
      <c r="I809">
        <v>0.014</v>
      </c>
      <c r="J809">
        <v>0.1577</v>
      </c>
      <c r="K809">
        <v>0.0396</v>
      </c>
      <c r="L809">
        <v>0</v>
      </c>
      <c r="M809">
        <v>0.2065</v>
      </c>
      <c r="N809">
        <v>-0.0031</v>
      </c>
      <c r="O809">
        <v>-0.0139</v>
      </c>
      <c r="P809">
        <v>0.1686</v>
      </c>
      <c r="Q809">
        <v>-0.0736</v>
      </c>
      <c r="R809">
        <v>0.6896</v>
      </c>
      <c r="S809">
        <v>-0.0948</v>
      </c>
      <c r="T809">
        <v>0.0222</v>
      </c>
    </row>
    <row r="810" spans="1:20" ht="12.75">
      <c r="A810">
        <v>623070</v>
      </c>
      <c r="B810" t="s">
        <v>858</v>
      </c>
      <c r="C810">
        <v>-0.0351</v>
      </c>
      <c r="D810">
        <v>-0.0537</v>
      </c>
      <c r="E810">
        <v>-0.1789</v>
      </c>
      <c r="F810">
        <v>0.0319</v>
      </c>
      <c r="G810">
        <v>-0.022</v>
      </c>
      <c r="H810">
        <v>-0.1236</v>
      </c>
      <c r="I810">
        <v>0.0227</v>
      </c>
      <c r="J810">
        <v>0.1789</v>
      </c>
      <c r="K810">
        <v>0.0564</v>
      </c>
      <c r="L810">
        <v>0</v>
      </c>
      <c r="M810">
        <v>0.2231</v>
      </c>
      <c r="N810">
        <v>-0.0039</v>
      </c>
      <c r="O810">
        <v>-0.0167</v>
      </c>
      <c r="P810">
        <v>0.0697</v>
      </c>
      <c r="Q810">
        <v>-0.0169</v>
      </c>
      <c r="R810">
        <v>0.7183</v>
      </c>
      <c r="S810">
        <v>-0.1457</v>
      </c>
      <c r="T810">
        <v>0.0354</v>
      </c>
    </row>
    <row r="811" spans="1:20" ht="12.75">
      <c r="A811">
        <v>623207</v>
      </c>
      <c r="B811" t="s">
        <v>859</v>
      </c>
      <c r="C811">
        <v>-0.0315</v>
      </c>
      <c r="D811">
        <v>-0.0481</v>
      </c>
      <c r="E811">
        <v>-0.1725</v>
      </c>
      <c r="F811">
        <v>0.0392</v>
      </c>
      <c r="G811">
        <v>-0.0105</v>
      </c>
      <c r="H811">
        <v>-0.1176</v>
      </c>
      <c r="I811">
        <v>0.0235</v>
      </c>
      <c r="J811">
        <v>0.1725</v>
      </c>
      <c r="K811">
        <v>0.0495</v>
      </c>
      <c r="L811">
        <v>0</v>
      </c>
      <c r="M811">
        <v>0.242</v>
      </c>
      <c r="N811">
        <v>-0.0037</v>
      </c>
      <c r="O811">
        <v>-0.0153</v>
      </c>
      <c r="P811">
        <v>0.0692</v>
      </c>
      <c r="Q811">
        <v>-0.018</v>
      </c>
      <c r="R811">
        <v>0.7647</v>
      </c>
      <c r="S811">
        <v>-0.1137</v>
      </c>
      <c r="T811">
        <v>0.0314</v>
      </c>
    </row>
    <row r="812" spans="1:20" ht="12.75">
      <c r="A812">
        <v>623513</v>
      </c>
      <c r="B812" t="s">
        <v>860</v>
      </c>
      <c r="C812">
        <v>-0.0358</v>
      </c>
      <c r="D812">
        <v>-0.0548</v>
      </c>
      <c r="E812">
        <v>-0.1802</v>
      </c>
      <c r="F812">
        <v>0.0312</v>
      </c>
      <c r="G812">
        <v>-0.0235</v>
      </c>
      <c r="H812">
        <v>-0.1216</v>
      </c>
      <c r="I812">
        <v>0.0229</v>
      </c>
      <c r="J812">
        <v>0.1802</v>
      </c>
      <c r="K812">
        <v>0.0575</v>
      </c>
      <c r="L812">
        <v>0</v>
      </c>
      <c r="M812">
        <v>0.222</v>
      </c>
      <c r="N812">
        <v>-0.004</v>
      </c>
      <c r="O812">
        <v>-0.0169</v>
      </c>
      <c r="P812">
        <v>0.0666</v>
      </c>
      <c r="Q812">
        <v>-0.015</v>
      </c>
      <c r="R812">
        <v>0.715</v>
      </c>
      <c r="S812">
        <v>-0.1503</v>
      </c>
      <c r="T812">
        <v>0.0362</v>
      </c>
    </row>
    <row r="813" spans="1:20" ht="12.75">
      <c r="A813">
        <v>624008</v>
      </c>
      <c r="B813" t="s">
        <v>861</v>
      </c>
      <c r="C813">
        <v>-0.0273</v>
      </c>
      <c r="D813">
        <v>-0.0414</v>
      </c>
      <c r="E813">
        <v>-0.1657</v>
      </c>
      <c r="F813">
        <v>0.0349</v>
      </c>
      <c r="G813">
        <v>-0.0117</v>
      </c>
      <c r="H813">
        <v>-0.1638</v>
      </c>
      <c r="I813">
        <v>0.0184</v>
      </c>
      <c r="J813">
        <v>0.1657</v>
      </c>
      <c r="K813">
        <v>0.0453</v>
      </c>
      <c r="L813">
        <v>0</v>
      </c>
      <c r="M813">
        <v>0.221</v>
      </c>
      <c r="N813">
        <v>-0.0034</v>
      </c>
      <c r="O813">
        <v>-0.0148</v>
      </c>
      <c r="P813">
        <v>0.1214</v>
      </c>
      <c r="Q813">
        <v>-0.047</v>
      </c>
      <c r="R813">
        <v>0.7192</v>
      </c>
      <c r="S813">
        <v>-0.108</v>
      </c>
      <c r="T813">
        <v>0.0271</v>
      </c>
    </row>
    <row r="814" spans="1:20" ht="12.75">
      <c r="A814">
        <v>624511</v>
      </c>
      <c r="B814" t="s">
        <v>862</v>
      </c>
      <c r="C814">
        <v>-0.0279</v>
      </c>
      <c r="D814">
        <v>-0.0424</v>
      </c>
      <c r="E814">
        <v>-0.1667</v>
      </c>
      <c r="F814">
        <v>0.0352</v>
      </c>
      <c r="G814">
        <v>-0.0119</v>
      </c>
      <c r="H814">
        <v>-0.1586</v>
      </c>
      <c r="I814">
        <v>0.019</v>
      </c>
      <c r="J814">
        <v>0.1667</v>
      </c>
      <c r="K814">
        <v>0.046</v>
      </c>
      <c r="L814">
        <v>0</v>
      </c>
      <c r="M814">
        <v>0.2229</v>
      </c>
      <c r="N814">
        <v>-0.0034</v>
      </c>
      <c r="O814">
        <v>-0.0149</v>
      </c>
      <c r="P814">
        <v>0.1153</v>
      </c>
      <c r="Q814">
        <v>-0.0436</v>
      </c>
      <c r="R814">
        <v>0.723</v>
      </c>
      <c r="S814">
        <v>-0.1097</v>
      </c>
      <c r="T814">
        <v>0.0278</v>
      </c>
    </row>
    <row r="815" spans="1:20" ht="12.75">
      <c r="A815">
        <v>624531</v>
      </c>
      <c r="B815" t="s">
        <v>863</v>
      </c>
      <c r="C815">
        <v>-0.0275</v>
      </c>
      <c r="D815">
        <v>-0.0417</v>
      </c>
      <c r="E815">
        <v>-0.1659</v>
      </c>
      <c r="F815">
        <v>0.035</v>
      </c>
      <c r="G815">
        <v>-0.0117</v>
      </c>
      <c r="H815">
        <v>-0.1625</v>
      </c>
      <c r="I815">
        <v>0.0186</v>
      </c>
      <c r="J815">
        <v>0.1659</v>
      </c>
      <c r="K815">
        <v>0.0454</v>
      </c>
      <c r="L815">
        <v>0</v>
      </c>
      <c r="M815">
        <v>0.2214</v>
      </c>
      <c r="N815">
        <v>-0.0034</v>
      </c>
      <c r="O815">
        <v>-0.0148</v>
      </c>
      <c r="P815">
        <v>0.1199</v>
      </c>
      <c r="Q815">
        <v>-0.0461</v>
      </c>
      <c r="R815">
        <v>0.7201</v>
      </c>
      <c r="S815">
        <v>-0.1085</v>
      </c>
      <c r="T815">
        <v>0.0273</v>
      </c>
    </row>
    <row r="816" spans="1:20" ht="12.75">
      <c r="A816">
        <v>624551</v>
      </c>
      <c r="B816" t="s">
        <v>864</v>
      </c>
      <c r="C816">
        <v>-0.0274</v>
      </c>
      <c r="D816">
        <v>-0.0415</v>
      </c>
      <c r="E816">
        <v>-0.1658</v>
      </c>
      <c r="F816">
        <v>0.0349</v>
      </c>
      <c r="G816">
        <v>-0.0117</v>
      </c>
      <c r="H816">
        <v>-0.1633</v>
      </c>
      <c r="I816">
        <v>0.0185</v>
      </c>
      <c r="J816">
        <v>0.1658</v>
      </c>
      <c r="K816">
        <v>0.0453</v>
      </c>
      <c r="L816">
        <v>0</v>
      </c>
      <c r="M816">
        <v>0.2212</v>
      </c>
      <c r="N816">
        <v>-0.0034</v>
      </c>
      <c r="O816">
        <v>-0.0148</v>
      </c>
      <c r="P816">
        <v>0.1208</v>
      </c>
      <c r="Q816">
        <v>-0.0467</v>
      </c>
      <c r="R816">
        <v>0.7195</v>
      </c>
      <c r="S816">
        <v>-0.1082</v>
      </c>
      <c r="T816">
        <v>0.0272</v>
      </c>
    </row>
    <row r="817" spans="1:20" ht="12.75">
      <c r="A817">
        <v>625026</v>
      </c>
      <c r="B817" t="s">
        <v>865</v>
      </c>
      <c r="C817">
        <v>-0.0208</v>
      </c>
      <c r="D817">
        <v>-0.0312</v>
      </c>
      <c r="E817">
        <v>-0.155</v>
      </c>
      <c r="F817">
        <v>0.0322</v>
      </c>
      <c r="G817">
        <v>-0.0089</v>
      </c>
      <c r="H817">
        <v>-0.2181</v>
      </c>
      <c r="I817">
        <v>0.0125</v>
      </c>
      <c r="J817">
        <v>0.155</v>
      </c>
      <c r="K817">
        <v>0.0376</v>
      </c>
      <c r="L817">
        <v>0</v>
      </c>
      <c r="M817">
        <v>0.2023</v>
      </c>
      <c r="N817">
        <v>-0.0029</v>
      </c>
      <c r="O817">
        <v>-0.0136</v>
      </c>
      <c r="P817">
        <v>0.1851</v>
      </c>
      <c r="Q817">
        <v>-0.0828</v>
      </c>
      <c r="R817">
        <v>0.6802</v>
      </c>
      <c r="S817">
        <v>-0.0896</v>
      </c>
      <c r="T817">
        <v>0.0205</v>
      </c>
    </row>
    <row r="818" spans="1:20" ht="12.75">
      <c r="A818">
        <v>627005</v>
      </c>
      <c r="B818" t="s">
        <v>866</v>
      </c>
      <c r="C818">
        <v>-0.0279</v>
      </c>
      <c r="D818">
        <v>-0.0424</v>
      </c>
      <c r="E818">
        <v>-0.1664</v>
      </c>
      <c r="F818">
        <v>0.0344</v>
      </c>
      <c r="G818">
        <v>-0.0132</v>
      </c>
      <c r="H818">
        <v>-0.1624</v>
      </c>
      <c r="I818">
        <v>0.0186</v>
      </c>
      <c r="J818">
        <v>0.1664</v>
      </c>
      <c r="K818">
        <v>0.0464</v>
      </c>
      <c r="L818">
        <v>0</v>
      </c>
      <c r="M818">
        <v>0.218</v>
      </c>
      <c r="N818">
        <v>-0.0035</v>
      </c>
      <c r="O818">
        <v>-0.0149</v>
      </c>
      <c r="P818">
        <v>0.119</v>
      </c>
      <c r="Q818">
        <v>-0.0456</v>
      </c>
      <c r="R818">
        <v>0.7145</v>
      </c>
      <c r="S818">
        <v>-0.1126</v>
      </c>
      <c r="T818">
        <v>0.0278</v>
      </c>
    </row>
    <row r="819" spans="1:20" ht="12.75">
      <c r="A819">
        <v>627006</v>
      </c>
      <c r="B819" t="s">
        <v>867</v>
      </c>
      <c r="C819">
        <v>-0.0271</v>
      </c>
      <c r="D819">
        <v>-0.0411</v>
      </c>
      <c r="E819">
        <v>-0.1649</v>
      </c>
      <c r="F819">
        <v>0.0347</v>
      </c>
      <c r="G819">
        <v>-0.012</v>
      </c>
      <c r="H819">
        <v>-0.1659</v>
      </c>
      <c r="I819">
        <v>0.0182</v>
      </c>
      <c r="J819">
        <v>0.1649</v>
      </c>
      <c r="K819">
        <v>0.0451</v>
      </c>
      <c r="L819">
        <v>0</v>
      </c>
      <c r="M819">
        <v>0.218</v>
      </c>
      <c r="N819">
        <v>-0.0034</v>
      </c>
      <c r="O819">
        <v>-0.0146</v>
      </c>
      <c r="P819">
        <v>0.1238</v>
      </c>
      <c r="Q819">
        <v>-0.0484</v>
      </c>
      <c r="R819">
        <v>0.7158</v>
      </c>
      <c r="S819">
        <v>-0.1083</v>
      </c>
      <c r="T819">
        <v>0.0269</v>
      </c>
    </row>
    <row r="820" spans="1:20" ht="12.75">
      <c r="A820">
        <v>627058</v>
      </c>
      <c r="B820" t="s">
        <v>868</v>
      </c>
      <c r="C820">
        <v>-0.0319</v>
      </c>
      <c r="D820">
        <v>-0.0486</v>
      </c>
      <c r="E820">
        <v>-0.173</v>
      </c>
      <c r="F820">
        <v>0.0338</v>
      </c>
      <c r="G820">
        <v>-0.0175</v>
      </c>
      <c r="H820">
        <v>-0.1388</v>
      </c>
      <c r="I820">
        <v>0.0213</v>
      </c>
      <c r="J820">
        <v>0.173</v>
      </c>
      <c r="K820">
        <v>0.0518</v>
      </c>
      <c r="L820">
        <v>0</v>
      </c>
      <c r="M820">
        <v>0.2213</v>
      </c>
      <c r="N820">
        <v>-0.0038</v>
      </c>
      <c r="O820">
        <v>-0.0158</v>
      </c>
      <c r="P820">
        <v>0.0896</v>
      </c>
      <c r="Q820">
        <v>-0.0287</v>
      </c>
      <c r="R820">
        <v>0.7197</v>
      </c>
      <c r="S820">
        <v>-0.1298</v>
      </c>
      <c r="T820">
        <v>0.0319</v>
      </c>
    </row>
    <row r="821" spans="1:20" ht="12.75">
      <c r="A821">
        <v>629024</v>
      </c>
      <c r="B821" t="s">
        <v>869</v>
      </c>
      <c r="C821">
        <v>-0.0262</v>
      </c>
      <c r="D821">
        <v>-0.0393</v>
      </c>
      <c r="E821">
        <v>-0.1569</v>
      </c>
      <c r="F821">
        <v>0.0466</v>
      </c>
      <c r="G821">
        <v>0.0024</v>
      </c>
      <c r="H821">
        <v>-0.1108</v>
      </c>
      <c r="I821">
        <v>0.023</v>
      </c>
      <c r="J821">
        <v>0.1569</v>
      </c>
      <c r="K821">
        <v>0.0395</v>
      </c>
      <c r="L821">
        <v>0</v>
      </c>
      <c r="M821">
        <v>0.2456</v>
      </c>
      <c r="N821">
        <v>-0.0037</v>
      </c>
      <c r="O821">
        <v>-0.0116</v>
      </c>
      <c r="P821">
        <v>0.0707</v>
      </c>
      <c r="Q821">
        <v>-0.022</v>
      </c>
      <c r="R821">
        <v>0.8213</v>
      </c>
      <c r="S821">
        <v>-0.0732</v>
      </c>
      <c r="T821">
        <v>0.0252</v>
      </c>
    </row>
    <row r="822" spans="1:20" ht="12.75">
      <c r="A822">
        <v>629026</v>
      </c>
      <c r="B822" t="s">
        <v>870</v>
      </c>
      <c r="C822">
        <v>-0.0244</v>
      </c>
      <c r="D822">
        <v>-0.0361</v>
      </c>
      <c r="E822">
        <v>-0.1504</v>
      </c>
      <c r="F822">
        <v>0.0492</v>
      </c>
      <c r="G822">
        <v>0.0064</v>
      </c>
      <c r="H822">
        <v>-0.109</v>
      </c>
      <c r="I822">
        <v>0.0225</v>
      </c>
      <c r="J822">
        <v>0.1504</v>
      </c>
      <c r="K822">
        <v>0.036</v>
      </c>
      <c r="L822">
        <v>0</v>
      </c>
      <c r="M822">
        <v>0.2422</v>
      </c>
      <c r="N822">
        <v>-0.0038</v>
      </c>
      <c r="O822">
        <v>-0.0099</v>
      </c>
      <c r="P822">
        <v>0.072</v>
      </c>
      <c r="Q822">
        <v>-0.0241</v>
      </c>
      <c r="R822">
        <v>0.8395</v>
      </c>
      <c r="S822">
        <v>-0.06</v>
      </c>
      <c r="T822">
        <v>0.0229</v>
      </c>
    </row>
    <row r="823" spans="1:20" ht="12.75">
      <c r="A823">
        <v>629106</v>
      </c>
      <c r="B823" t="s">
        <v>871</v>
      </c>
      <c r="C823">
        <v>-0.0277</v>
      </c>
      <c r="D823">
        <v>-0.0418</v>
      </c>
      <c r="E823">
        <v>-0.1626</v>
      </c>
      <c r="F823">
        <v>0.0454</v>
      </c>
      <c r="G823">
        <v>0</v>
      </c>
      <c r="H823">
        <v>-0.1112</v>
      </c>
      <c r="I823">
        <v>0.0237</v>
      </c>
      <c r="J823">
        <v>0.1626</v>
      </c>
      <c r="K823">
        <v>0.0422</v>
      </c>
      <c r="L823">
        <v>0</v>
      </c>
      <c r="M823">
        <v>0.2508</v>
      </c>
      <c r="N823">
        <v>-0.0036</v>
      </c>
      <c r="O823">
        <v>-0.013</v>
      </c>
      <c r="P823">
        <v>0.0687</v>
      </c>
      <c r="Q823">
        <v>-0.0198</v>
      </c>
      <c r="R823">
        <v>0.8099</v>
      </c>
      <c r="S823">
        <v>-0.0824</v>
      </c>
      <c r="T823">
        <v>0.027</v>
      </c>
    </row>
    <row r="824" spans="1:20" ht="12.75">
      <c r="A824">
        <v>630010</v>
      </c>
      <c r="B824" t="s">
        <v>872</v>
      </c>
      <c r="C824">
        <v>-0.0367</v>
      </c>
      <c r="D824">
        <v>-0.0562</v>
      </c>
      <c r="E824">
        <v>-0.1818</v>
      </c>
      <c r="F824">
        <v>0.0295</v>
      </c>
      <c r="G824">
        <v>-0.0262</v>
      </c>
      <c r="H824">
        <v>-0.1224</v>
      </c>
      <c r="I824">
        <v>0.0227</v>
      </c>
      <c r="J824">
        <v>0.1818</v>
      </c>
      <c r="K824">
        <v>0.0592</v>
      </c>
      <c r="L824">
        <v>0</v>
      </c>
      <c r="M824">
        <v>0.2179</v>
      </c>
      <c r="N824">
        <v>-0.0041</v>
      </c>
      <c r="O824">
        <v>-0.0173</v>
      </c>
      <c r="P824">
        <v>0.0661</v>
      </c>
      <c r="Q824">
        <v>-0.0144</v>
      </c>
      <c r="R824">
        <v>0.7048</v>
      </c>
      <c r="S824">
        <v>-0.1578</v>
      </c>
      <c r="T824">
        <v>0.0371</v>
      </c>
    </row>
    <row r="825" spans="1:20" ht="12.75">
      <c r="A825">
        <v>631004</v>
      </c>
      <c r="B825" t="s">
        <v>873</v>
      </c>
      <c r="C825">
        <v>-0.021</v>
      </c>
      <c r="D825">
        <v>-0.0315</v>
      </c>
      <c r="E825">
        <v>-0.1553</v>
      </c>
      <c r="F825">
        <v>0.0323</v>
      </c>
      <c r="G825">
        <v>-0.009</v>
      </c>
      <c r="H825">
        <v>-0.2167</v>
      </c>
      <c r="I825">
        <v>0.0126</v>
      </c>
      <c r="J825">
        <v>0.1553</v>
      </c>
      <c r="K825">
        <v>0.0378</v>
      </c>
      <c r="L825">
        <v>0</v>
      </c>
      <c r="M825">
        <v>0.2027</v>
      </c>
      <c r="N825">
        <v>-0.0029</v>
      </c>
      <c r="O825">
        <v>-0.0136</v>
      </c>
      <c r="P825">
        <v>0.1833</v>
      </c>
      <c r="Q825">
        <v>-0.0818</v>
      </c>
      <c r="R825">
        <v>0.6812</v>
      </c>
      <c r="S825">
        <v>-0.0902</v>
      </c>
      <c r="T825">
        <v>0.0206</v>
      </c>
    </row>
    <row r="826" spans="1:20" ht="12.75">
      <c r="A826">
        <v>632008</v>
      </c>
      <c r="B826" t="s">
        <v>874</v>
      </c>
      <c r="C826">
        <v>-0.0206</v>
      </c>
      <c r="D826">
        <v>-0.0309</v>
      </c>
      <c r="E826">
        <v>-0.1547</v>
      </c>
      <c r="F826">
        <v>0.0322</v>
      </c>
      <c r="G826">
        <v>-0.0088</v>
      </c>
      <c r="H826">
        <v>-0.2199</v>
      </c>
      <c r="I826">
        <v>0.0123</v>
      </c>
      <c r="J826">
        <v>0.1547</v>
      </c>
      <c r="K826">
        <v>0.0373</v>
      </c>
      <c r="L826">
        <v>0</v>
      </c>
      <c r="M826">
        <v>0.2017</v>
      </c>
      <c r="N826">
        <v>-0.0029</v>
      </c>
      <c r="O826">
        <v>-0.0136</v>
      </c>
      <c r="P826">
        <v>0.1871</v>
      </c>
      <c r="Q826">
        <v>-0.084</v>
      </c>
      <c r="R826">
        <v>0.6791</v>
      </c>
      <c r="S826">
        <v>-0.089</v>
      </c>
      <c r="T826">
        <v>0.0202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2024-05-15T19:35:32Z</dcterms:modified>
  <cp:category/>
  <cp:version/>
  <cp:contentType/>
  <cp:contentStatus/>
</cp:coreProperties>
</file>